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vpeetja\Documents\jaegen\General\Shooting\Fly\Results\SOTY\"/>
    </mc:Choice>
  </mc:AlternateContent>
  <bookViews>
    <workbookView xWindow="-15" yWindow="-15" windowWidth="12015" windowHeight="10245" tabRatio="860" activeTab="1"/>
  </bookViews>
  <sheets>
    <sheet name="HG 2015" sheetId="17" r:id="rId1"/>
    <sheet name="LG 2015" sheetId="21" r:id="rId2"/>
    <sheet name="Calendar" sheetId="30" r:id="rId3"/>
    <sheet name="Points System" sheetId="8" r:id="rId4"/>
    <sheet name="BBay Feb" sheetId="23" r:id="rId5"/>
    <sheet name="BRT Fed Cup" sheetId="13" r:id="rId6"/>
    <sheet name="Wagga" sheetId="26" r:id="rId7"/>
    <sheet name="ProCal Melb May" sheetId="15" r:id="rId8"/>
    <sheet name="BBay June" sheetId="24" r:id="rId9"/>
    <sheet name="Brisbane ASG" sheetId="22" r:id="rId10"/>
    <sheet name="Wagga 2 Aug" sheetId="27" r:id="rId11"/>
    <sheet name="Procal Canberra" sheetId="16" r:id="rId12"/>
    <sheet name="BBay Oct" sheetId="25" r:id="rId13"/>
    <sheet name="Nesika Melb Nov" sheetId="18" r:id="rId14"/>
    <sheet name="Brisbane Madden" sheetId="28" r:id="rId15"/>
    <sheet name="Townsville2" sheetId="29" r:id="rId16"/>
  </sheets>
  <definedNames>
    <definedName name="_xlnm._FilterDatabase" localSheetId="0" hidden="1">'HG 2015'!$B$5:$AF$125</definedName>
    <definedName name="_xlnm._FilterDatabase" localSheetId="1" hidden="1">'LG 2015'!$B$5:$AF$135</definedName>
    <definedName name="_xlnm.Print_Area" localSheetId="0">'HG 2015'!$A$1:$AE$81</definedName>
    <definedName name="_xlnm.Print_Area" localSheetId="1">'LG 2015'!$A$1:$W$90</definedName>
  </definedNames>
  <calcPr calcId="152511"/>
</workbook>
</file>

<file path=xl/calcChain.xml><?xml version="1.0" encoding="utf-8"?>
<calcChain xmlns="http://schemas.openxmlformats.org/spreadsheetml/2006/main">
  <c r="BM85" i="21" l="1"/>
  <c r="BN85" i="21"/>
  <c r="BO85" i="21"/>
  <c r="BP85" i="21"/>
  <c r="BQ85" i="21"/>
  <c r="BR85" i="21"/>
  <c r="BS85" i="21"/>
  <c r="BT85" i="21"/>
  <c r="BU85" i="21"/>
  <c r="BV85" i="21"/>
  <c r="BW85" i="21"/>
  <c r="G8" i="21"/>
  <c r="G118" i="21"/>
  <c r="G96" i="21"/>
  <c r="S8" i="21"/>
  <c r="BB8" i="21" s="1"/>
  <c r="AT8" i="21" s="1"/>
  <c r="S118" i="21"/>
  <c r="S96" i="21"/>
  <c r="I8" i="21"/>
  <c r="BC8" i="21" s="1"/>
  <c r="I118" i="21"/>
  <c r="I96" i="21"/>
  <c r="Q8" i="21"/>
  <c r="BD8" i="21" s="1"/>
  <c r="Q118" i="21"/>
  <c r="Q96" i="21"/>
  <c r="K8" i="21"/>
  <c r="BE8" i="21" s="1"/>
  <c r="AV8" i="21" s="1"/>
  <c r="K118" i="21"/>
  <c r="K96" i="21"/>
  <c r="W8" i="21"/>
  <c r="BF8" i="21" s="1"/>
  <c r="W118" i="21"/>
  <c r="W96" i="21"/>
  <c r="AA8" i="21"/>
  <c r="AA118" i="21"/>
  <c r="BG110" i="21" s="1"/>
  <c r="AA96" i="21"/>
  <c r="E8" i="21"/>
  <c r="E118" i="21"/>
  <c r="E96" i="21"/>
  <c r="BH85" i="21" s="1"/>
  <c r="M8" i="21"/>
  <c r="BI8" i="21" s="1"/>
  <c r="M118" i="21"/>
  <c r="BI110" i="21" s="1"/>
  <c r="M96" i="21"/>
  <c r="O8" i="21"/>
  <c r="BJ8" i="21" s="1"/>
  <c r="O118" i="21"/>
  <c r="O96" i="21"/>
  <c r="Y8" i="21"/>
  <c r="BK8" i="21" s="1"/>
  <c r="AY8" i="21" s="1"/>
  <c r="Y118" i="21"/>
  <c r="Y96" i="21"/>
  <c r="BM113" i="21"/>
  <c r="BN113" i="21"/>
  <c r="BO113" i="21"/>
  <c r="BP113" i="21"/>
  <c r="BQ113" i="21"/>
  <c r="BR113" i="21"/>
  <c r="BS113" i="21"/>
  <c r="BT113" i="21"/>
  <c r="BU113" i="21"/>
  <c r="BV113" i="21"/>
  <c r="BW113" i="21"/>
  <c r="G68" i="21"/>
  <c r="S68" i="21"/>
  <c r="BB68" i="21" s="1"/>
  <c r="I68" i="21"/>
  <c r="Q68" i="21"/>
  <c r="K68" i="21"/>
  <c r="W68" i="21"/>
  <c r="BF113" i="21" s="1"/>
  <c r="AA68" i="21"/>
  <c r="E68" i="21"/>
  <c r="BH113" i="21" s="1"/>
  <c r="M68" i="21"/>
  <c r="O68" i="21"/>
  <c r="BJ113" i="21" s="1"/>
  <c r="Y68" i="21"/>
  <c r="BM8" i="21"/>
  <c r="BN8" i="21"/>
  <c r="BO8" i="21"/>
  <c r="BP8" i="21"/>
  <c r="BQ8" i="21"/>
  <c r="BR8" i="21"/>
  <c r="BS8" i="21"/>
  <c r="BT8" i="21"/>
  <c r="BU8" i="21"/>
  <c r="BV8" i="21"/>
  <c r="BW8" i="21"/>
  <c r="BA8" i="21"/>
  <c r="BG8" i="21"/>
  <c r="BH8" i="21"/>
  <c r="BM89" i="21"/>
  <c r="BN89" i="21"/>
  <c r="BO89" i="21"/>
  <c r="BP89" i="21"/>
  <c r="BQ89" i="21"/>
  <c r="BR89" i="21"/>
  <c r="BS89" i="21"/>
  <c r="BT89" i="21"/>
  <c r="BU89" i="21"/>
  <c r="BV89" i="21"/>
  <c r="BW89" i="21"/>
  <c r="G10" i="21"/>
  <c r="BA10" i="21" s="1"/>
  <c r="G121" i="21"/>
  <c r="G100" i="21"/>
  <c r="S10" i="21"/>
  <c r="BB10" i="21" s="1"/>
  <c r="S121" i="21"/>
  <c r="S100" i="21"/>
  <c r="BB89" i="21" s="1"/>
  <c r="I10" i="21"/>
  <c r="I121" i="21"/>
  <c r="BC114" i="21" s="1"/>
  <c r="I100" i="21"/>
  <c r="Q10" i="21"/>
  <c r="BD10" i="21" s="1"/>
  <c r="Q121" i="21"/>
  <c r="Q100" i="21"/>
  <c r="BD89" i="21" s="1"/>
  <c r="K10" i="21"/>
  <c r="BE10" i="21" s="1"/>
  <c r="K121" i="21"/>
  <c r="K100" i="21"/>
  <c r="W10" i="21"/>
  <c r="BF10" i="21" s="1"/>
  <c r="W121" i="21"/>
  <c r="W100" i="21"/>
  <c r="AA10" i="21"/>
  <c r="BG10" i="21" s="1"/>
  <c r="AA121" i="21"/>
  <c r="BG121" i="21" s="1"/>
  <c r="AA100" i="21"/>
  <c r="E10" i="21"/>
  <c r="BH10" i="21" s="1"/>
  <c r="E121" i="21"/>
  <c r="E100" i="21"/>
  <c r="BH89" i="21" s="1"/>
  <c r="M10" i="21"/>
  <c r="BI10" i="21" s="1"/>
  <c r="M121" i="21"/>
  <c r="M100" i="21"/>
  <c r="BI89" i="21" s="1"/>
  <c r="O10" i="21"/>
  <c r="BJ10" i="21" s="1"/>
  <c r="AX10" i="21" s="1"/>
  <c r="O121" i="21"/>
  <c r="BJ114" i="21" s="1"/>
  <c r="O100" i="21"/>
  <c r="Y10" i="21"/>
  <c r="BK10" i="21" s="1"/>
  <c r="AY10" i="21" s="1"/>
  <c r="Y121" i="21"/>
  <c r="BK114" i="21" s="1"/>
  <c r="Y100" i="21"/>
  <c r="BM115" i="21"/>
  <c r="BN115" i="21"/>
  <c r="BO115" i="21"/>
  <c r="BP115" i="21"/>
  <c r="BQ115" i="21"/>
  <c r="BR115" i="21"/>
  <c r="BS115" i="21"/>
  <c r="BT115" i="21"/>
  <c r="BU115" i="21"/>
  <c r="BV115" i="21"/>
  <c r="BW115" i="21"/>
  <c r="G122" i="21"/>
  <c r="S122" i="21"/>
  <c r="I122" i="21"/>
  <c r="Q122" i="21"/>
  <c r="BD115" i="21" s="1"/>
  <c r="K122" i="21"/>
  <c r="W122" i="21"/>
  <c r="AA122" i="21"/>
  <c r="BG115" i="21" s="1"/>
  <c r="E122" i="21"/>
  <c r="M122" i="21"/>
  <c r="BI115" i="21" s="1"/>
  <c r="O122" i="21"/>
  <c r="Y122" i="21"/>
  <c r="BM10" i="21"/>
  <c r="BN10" i="21"/>
  <c r="BO10" i="21"/>
  <c r="BP10" i="21"/>
  <c r="BQ10" i="21"/>
  <c r="BR10" i="21"/>
  <c r="BS10" i="21"/>
  <c r="BT10" i="21"/>
  <c r="BU10" i="21"/>
  <c r="BV10" i="21"/>
  <c r="BW10" i="21"/>
  <c r="BC10" i="21"/>
  <c r="BM90" i="21"/>
  <c r="BN90" i="21"/>
  <c r="BO90" i="21"/>
  <c r="BP90" i="21"/>
  <c r="BQ90" i="21"/>
  <c r="BR90" i="21"/>
  <c r="BS90" i="21"/>
  <c r="BT90" i="21"/>
  <c r="BU90" i="21"/>
  <c r="BV90" i="21"/>
  <c r="BW90" i="21"/>
  <c r="G12" i="21"/>
  <c r="BA12" i="21" s="1"/>
  <c r="G101" i="21"/>
  <c r="BA90" i="21"/>
  <c r="S12" i="21"/>
  <c r="S101" i="21"/>
  <c r="BB90" i="21"/>
  <c r="I12" i="21"/>
  <c r="I101" i="21"/>
  <c r="Q12" i="21"/>
  <c r="BD12" i="21" s="1"/>
  <c r="Q101" i="21"/>
  <c r="K12" i="21"/>
  <c r="BE12" i="21" s="1"/>
  <c r="K101" i="21"/>
  <c r="BE90" i="21"/>
  <c r="W12" i="21"/>
  <c r="BF12" i="21" s="1"/>
  <c r="W101" i="21"/>
  <c r="AA12" i="21"/>
  <c r="BG12" i="21" s="1"/>
  <c r="AW12" i="21" s="1"/>
  <c r="AA101" i="21"/>
  <c r="BG90" i="21"/>
  <c r="E12" i="21"/>
  <c r="E101" i="21"/>
  <c r="BH90" i="21"/>
  <c r="M12" i="21"/>
  <c r="BI12" i="21" s="1"/>
  <c r="M101" i="21"/>
  <c r="O12" i="21"/>
  <c r="BJ12" i="21" s="1"/>
  <c r="O101" i="21"/>
  <c r="BJ90" i="21" s="1"/>
  <c r="Y12" i="21"/>
  <c r="BK12" i="21" s="1"/>
  <c r="Y101" i="21"/>
  <c r="BM117" i="21"/>
  <c r="BN117" i="21"/>
  <c r="BO117" i="21"/>
  <c r="BP117" i="21"/>
  <c r="BQ117" i="21"/>
  <c r="BR117" i="21"/>
  <c r="BS117" i="21"/>
  <c r="BT117" i="21"/>
  <c r="BU117" i="21"/>
  <c r="BV117" i="21"/>
  <c r="BW117" i="21"/>
  <c r="G124" i="21"/>
  <c r="BA117" i="21"/>
  <c r="S124" i="21"/>
  <c r="I124" i="21"/>
  <c r="BC117" i="21" s="1"/>
  <c r="Q124" i="21"/>
  <c r="K124" i="21"/>
  <c r="BE117" i="21" s="1"/>
  <c r="W124" i="21"/>
  <c r="AA124" i="21"/>
  <c r="BG117" i="21" s="1"/>
  <c r="E124" i="21"/>
  <c r="M124" i="21"/>
  <c r="BI117" i="21" s="1"/>
  <c r="O124" i="21"/>
  <c r="Y124" i="21"/>
  <c r="BK117" i="21"/>
  <c r="AY117" i="21" s="1"/>
  <c r="BM12" i="21"/>
  <c r="BN12" i="21"/>
  <c r="BO12" i="21"/>
  <c r="BP12" i="21"/>
  <c r="BQ12" i="21"/>
  <c r="BR12" i="21"/>
  <c r="BS12" i="21"/>
  <c r="BT12" i="21"/>
  <c r="BU12" i="21"/>
  <c r="BV12" i="21"/>
  <c r="BW12" i="21"/>
  <c r="BB12" i="21"/>
  <c r="BC12" i="21"/>
  <c r="BH12" i="21"/>
  <c r="BM79" i="21"/>
  <c r="BN79" i="21"/>
  <c r="BO79" i="21"/>
  <c r="BP79" i="21"/>
  <c r="BQ79" i="21"/>
  <c r="BR79" i="21"/>
  <c r="BS79" i="21"/>
  <c r="BT79" i="21"/>
  <c r="BU79" i="21"/>
  <c r="BV79" i="21"/>
  <c r="BW79" i="21"/>
  <c r="G9" i="21"/>
  <c r="BA9" i="21" s="1"/>
  <c r="G112" i="21"/>
  <c r="G90" i="21"/>
  <c r="S9" i="21"/>
  <c r="BB9" i="21" s="1"/>
  <c r="S112" i="21"/>
  <c r="S90" i="21"/>
  <c r="BB79" i="21" s="1"/>
  <c r="I9" i="21"/>
  <c r="BC9" i="21" s="1"/>
  <c r="I112" i="21"/>
  <c r="I90" i="21"/>
  <c r="BC79" i="21" s="1"/>
  <c r="Q9" i="21"/>
  <c r="BD9" i="21" s="1"/>
  <c r="Q112" i="21"/>
  <c r="Q90" i="21"/>
  <c r="BD79" i="21" s="1"/>
  <c r="K9" i="21"/>
  <c r="K112" i="21"/>
  <c r="BE112" i="21" s="1"/>
  <c r="AV112" i="21" s="1"/>
  <c r="K90" i="21"/>
  <c r="W9" i="21"/>
  <c r="BF9" i="21" s="1"/>
  <c r="W112" i="21"/>
  <c r="W90" i="21"/>
  <c r="AA9" i="21"/>
  <c r="BG9" i="21" s="1"/>
  <c r="AA112" i="21"/>
  <c r="AA90" i="21"/>
  <c r="E9" i="21"/>
  <c r="BH9" i="21" s="1"/>
  <c r="E112" i="21"/>
  <c r="E90" i="21"/>
  <c r="M9" i="21"/>
  <c r="BI9" i="21" s="1"/>
  <c r="M112" i="21"/>
  <c r="M90" i="21"/>
  <c r="O9" i="21"/>
  <c r="BJ9" i="21" s="1"/>
  <c r="O112" i="21"/>
  <c r="O90" i="21"/>
  <c r="Y9" i="21"/>
  <c r="BK9" i="21" s="1"/>
  <c r="Y112" i="21"/>
  <c r="Y90" i="21"/>
  <c r="BM114" i="21"/>
  <c r="BN114" i="21"/>
  <c r="BO114" i="21"/>
  <c r="BP114" i="21"/>
  <c r="BQ114" i="21"/>
  <c r="BR114" i="21"/>
  <c r="BS114" i="21"/>
  <c r="BT114" i="21"/>
  <c r="BU114" i="21"/>
  <c r="BV114" i="21"/>
  <c r="BW114" i="21"/>
  <c r="BM9" i="21"/>
  <c r="BN9" i="21"/>
  <c r="BO9" i="21"/>
  <c r="BP9" i="21"/>
  <c r="BQ9" i="21"/>
  <c r="BR9" i="21"/>
  <c r="BS9" i="21"/>
  <c r="BT9" i="21"/>
  <c r="BU9" i="21"/>
  <c r="BV9" i="21"/>
  <c r="BW9" i="21"/>
  <c r="BE9" i="21"/>
  <c r="AV9" i="21" s="1"/>
  <c r="BM44" i="21"/>
  <c r="BN44" i="21"/>
  <c r="BO44" i="21"/>
  <c r="BP44" i="21"/>
  <c r="BQ44" i="21"/>
  <c r="BR44" i="21"/>
  <c r="BS44" i="21"/>
  <c r="BT44" i="21"/>
  <c r="BU44" i="21"/>
  <c r="BV44" i="21"/>
  <c r="BW44" i="21"/>
  <c r="G11" i="21"/>
  <c r="BA11" i="21" s="1"/>
  <c r="AT11" i="21" s="1"/>
  <c r="G81" i="21"/>
  <c r="G45" i="21"/>
  <c r="BA44" i="21"/>
  <c r="S11" i="21"/>
  <c r="BB11" i="21" s="1"/>
  <c r="S81" i="21"/>
  <c r="BB69" i="21" s="1"/>
  <c r="S45" i="21"/>
  <c r="I11" i="21"/>
  <c r="BC11" i="21" s="1"/>
  <c r="I81" i="21"/>
  <c r="BC69" i="21" s="1"/>
  <c r="I45" i="21"/>
  <c r="Q11" i="21"/>
  <c r="BD11" i="21" s="1"/>
  <c r="Q81" i="21"/>
  <c r="Q45" i="21"/>
  <c r="BD44" i="21" s="1"/>
  <c r="K11" i="21"/>
  <c r="BE11" i="21" s="1"/>
  <c r="K81" i="21"/>
  <c r="K45" i="21"/>
  <c r="BE44" i="21" s="1"/>
  <c r="W11" i="21"/>
  <c r="BF11" i="21" s="1"/>
  <c r="W81" i="21"/>
  <c r="W45" i="21"/>
  <c r="BF44" i="21" s="1"/>
  <c r="AA11" i="21"/>
  <c r="BG11" i="21" s="1"/>
  <c r="AA81" i="21"/>
  <c r="AA45" i="21"/>
  <c r="E11" i="21"/>
  <c r="BH11" i="21" s="1"/>
  <c r="AW11" i="21" s="1"/>
  <c r="E81" i="21"/>
  <c r="E45" i="21"/>
  <c r="BH44" i="21" s="1"/>
  <c r="M11" i="21"/>
  <c r="BI11" i="21" s="1"/>
  <c r="M81" i="21"/>
  <c r="M45" i="21"/>
  <c r="O11" i="21"/>
  <c r="BJ11" i="21" s="1"/>
  <c r="O81" i="21"/>
  <c r="O45" i="21"/>
  <c r="Y11" i="21"/>
  <c r="BK11" i="21" s="1"/>
  <c r="Y81" i="21"/>
  <c r="BK69" i="21" s="1"/>
  <c r="Y45" i="21"/>
  <c r="BM116" i="21"/>
  <c r="BN116" i="21"/>
  <c r="BO116" i="21"/>
  <c r="BP116" i="21"/>
  <c r="BQ116" i="21"/>
  <c r="BR116" i="21"/>
  <c r="BS116" i="21"/>
  <c r="BT116" i="21"/>
  <c r="BU116" i="21"/>
  <c r="BV116" i="21"/>
  <c r="BW116" i="21"/>
  <c r="G123" i="21"/>
  <c r="S123" i="21"/>
  <c r="I123" i="21"/>
  <c r="Q123" i="21"/>
  <c r="K123" i="21"/>
  <c r="W123" i="21"/>
  <c r="AA123" i="21"/>
  <c r="BG116" i="21" s="1"/>
  <c r="E123" i="21"/>
  <c r="M123" i="21"/>
  <c r="O123" i="21"/>
  <c r="Y123" i="21"/>
  <c r="BK116" i="21" s="1"/>
  <c r="BM11" i="21"/>
  <c r="BN11" i="21"/>
  <c r="BO11" i="21"/>
  <c r="BP11" i="21"/>
  <c r="BQ11" i="21"/>
  <c r="BR11" i="21"/>
  <c r="BS11" i="21"/>
  <c r="BT11" i="21"/>
  <c r="BU11" i="21"/>
  <c r="BV11" i="21"/>
  <c r="BW11" i="21"/>
  <c r="BM16" i="21"/>
  <c r="BN16" i="21"/>
  <c r="BO16" i="21"/>
  <c r="BP16" i="21"/>
  <c r="BQ16" i="21"/>
  <c r="BR16" i="21"/>
  <c r="BS16" i="21"/>
  <c r="BT16" i="21"/>
  <c r="BU16" i="21"/>
  <c r="BV16" i="21"/>
  <c r="BW16" i="21"/>
  <c r="G15" i="21"/>
  <c r="G41" i="21"/>
  <c r="BA41" i="21" s="1"/>
  <c r="G17" i="21"/>
  <c r="S15" i="21"/>
  <c r="S41" i="21"/>
  <c r="S17" i="21"/>
  <c r="I15" i="21"/>
  <c r="I41" i="21"/>
  <c r="I17" i="21"/>
  <c r="BC16" i="21" s="1"/>
  <c r="Q15" i="21"/>
  <c r="Q41" i="21"/>
  <c r="Q17" i="21"/>
  <c r="K15" i="21"/>
  <c r="K41" i="21"/>
  <c r="K17" i="21"/>
  <c r="W15" i="21"/>
  <c r="W41" i="21"/>
  <c r="BF41" i="21" s="1"/>
  <c r="W17" i="21"/>
  <c r="AA15" i="21"/>
  <c r="AA41" i="21"/>
  <c r="AA17" i="21"/>
  <c r="E15" i="21"/>
  <c r="E41" i="21"/>
  <c r="BH41" i="21" s="1"/>
  <c r="E17" i="21"/>
  <c r="BH16" i="21" s="1"/>
  <c r="M15" i="21"/>
  <c r="M41" i="21"/>
  <c r="M17" i="21"/>
  <c r="O15" i="21"/>
  <c r="O41" i="21"/>
  <c r="BJ41" i="21" s="1"/>
  <c r="O17" i="21"/>
  <c r="Y15" i="21"/>
  <c r="Y41" i="21"/>
  <c r="BK41" i="21" s="1"/>
  <c r="AY41" i="21" s="1"/>
  <c r="Y17" i="21"/>
  <c r="BK16" i="21" s="1"/>
  <c r="BM119" i="21"/>
  <c r="BN119" i="21"/>
  <c r="BO119" i="21"/>
  <c r="BP119" i="21"/>
  <c r="BQ119" i="21"/>
  <c r="BR119" i="21"/>
  <c r="BS119" i="21"/>
  <c r="BT119" i="21"/>
  <c r="BU119" i="21"/>
  <c r="BV119" i="21"/>
  <c r="BW119" i="21"/>
  <c r="G126" i="21"/>
  <c r="S126" i="21"/>
  <c r="BB119" i="21" s="1"/>
  <c r="I126" i="21"/>
  <c r="BC119" i="21"/>
  <c r="Q126" i="21"/>
  <c r="K126" i="21"/>
  <c r="W126" i="21"/>
  <c r="AA126" i="21"/>
  <c r="BG119" i="21" s="1"/>
  <c r="E126" i="21"/>
  <c r="BH119" i="21" s="1"/>
  <c r="M126" i="21"/>
  <c r="O126" i="21"/>
  <c r="BJ119" i="21" s="1"/>
  <c r="Y126" i="21"/>
  <c r="BM14" i="21"/>
  <c r="BN14" i="21"/>
  <c r="BO14" i="21"/>
  <c r="BP14" i="21"/>
  <c r="BQ14" i="21"/>
  <c r="BR14" i="21"/>
  <c r="BS14" i="21"/>
  <c r="BT14" i="21"/>
  <c r="BU14" i="21"/>
  <c r="BV14" i="21"/>
  <c r="BW14" i="21"/>
  <c r="BA14" i="21"/>
  <c r="G16" i="21"/>
  <c r="BA15" i="21" s="1"/>
  <c r="S16" i="21"/>
  <c r="I16" i="21"/>
  <c r="Q16" i="21"/>
  <c r="BD15" i="21" s="1"/>
  <c r="K16" i="21"/>
  <c r="BE15" i="21" s="1"/>
  <c r="W16" i="21"/>
  <c r="BF15" i="21" s="1"/>
  <c r="AA16" i="21"/>
  <c r="E16" i="21"/>
  <c r="M16" i="21"/>
  <c r="BI15" i="21" s="1"/>
  <c r="O16" i="21"/>
  <c r="BJ16" i="21" s="1"/>
  <c r="Y16" i="21"/>
  <c r="BM120" i="21"/>
  <c r="BN120" i="21"/>
  <c r="BO120" i="21"/>
  <c r="BP120" i="21"/>
  <c r="BQ120" i="21"/>
  <c r="BR120" i="21"/>
  <c r="BS120" i="21"/>
  <c r="BT120" i="21"/>
  <c r="BU120" i="21"/>
  <c r="BV120" i="21"/>
  <c r="BW120" i="21"/>
  <c r="G71" i="21"/>
  <c r="BA120" i="21" s="1"/>
  <c r="S71" i="21"/>
  <c r="BB120" i="21"/>
  <c r="AT120" i="21" s="1"/>
  <c r="I71" i="21"/>
  <c r="Q71" i="21"/>
  <c r="K71" i="21"/>
  <c r="W71" i="21"/>
  <c r="AA71" i="21"/>
  <c r="E71" i="21"/>
  <c r="M71" i="21"/>
  <c r="BI120" i="21" s="1"/>
  <c r="O71" i="21"/>
  <c r="Y71" i="21"/>
  <c r="BM15" i="21"/>
  <c r="BN15" i="21"/>
  <c r="BO15" i="21"/>
  <c r="BP15" i="21"/>
  <c r="BQ15" i="21"/>
  <c r="BR15" i="21"/>
  <c r="BS15" i="21"/>
  <c r="BT15" i="21"/>
  <c r="BU15" i="21"/>
  <c r="BV15" i="21"/>
  <c r="BW15" i="21"/>
  <c r="BG15" i="21"/>
  <c r="BJ15" i="21"/>
  <c r="BM13" i="21"/>
  <c r="BN13" i="21"/>
  <c r="BO13" i="21"/>
  <c r="BP13" i="21"/>
  <c r="BQ13" i="21"/>
  <c r="BR13" i="21"/>
  <c r="BS13" i="21"/>
  <c r="BT13" i="21"/>
  <c r="BU13" i="21"/>
  <c r="BV13" i="21"/>
  <c r="BW13" i="21"/>
  <c r="G38" i="21"/>
  <c r="BA38" i="21" s="1"/>
  <c r="G14" i="21"/>
  <c r="S38" i="21"/>
  <c r="BB38" i="21" s="1"/>
  <c r="S14" i="21"/>
  <c r="BB13" i="21" s="1"/>
  <c r="I38" i="21"/>
  <c r="BC38" i="21" s="1"/>
  <c r="I14" i="21"/>
  <c r="BC13" i="21" s="1"/>
  <c r="Q38" i="21"/>
  <c r="BD38" i="21" s="1"/>
  <c r="Q14" i="21"/>
  <c r="K38" i="21"/>
  <c r="BE38" i="21" s="1"/>
  <c r="AV38" i="21" s="1"/>
  <c r="K14" i="21"/>
  <c r="W38" i="21"/>
  <c r="BF38" i="21" s="1"/>
  <c r="W14" i="21"/>
  <c r="BF13" i="21" s="1"/>
  <c r="AA38" i="21"/>
  <c r="AA14" i="21"/>
  <c r="BG13" i="21" s="1"/>
  <c r="E38" i="21"/>
  <c r="BH38" i="21" s="1"/>
  <c r="E14" i="21"/>
  <c r="BH13" i="21" s="1"/>
  <c r="M38" i="21"/>
  <c r="BI38" i="21" s="1"/>
  <c r="M14" i="21"/>
  <c r="O38" i="21"/>
  <c r="O14" i="21"/>
  <c r="Y38" i="21"/>
  <c r="BK38" i="21" s="1"/>
  <c r="AY38" i="21" s="1"/>
  <c r="Y14" i="21"/>
  <c r="BK13" i="21" s="1"/>
  <c r="AY13" i="21" s="1"/>
  <c r="BM121" i="21"/>
  <c r="BN121" i="21"/>
  <c r="BO121" i="21"/>
  <c r="BP121" i="21"/>
  <c r="BQ121" i="21"/>
  <c r="BR121" i="21"/>
  <c r="BS121" i="21"/>
  <c r="BT121" i="21"/>
  <c r="BU121" i="21"/>
  <c r="BV121" i="21"/>
  <c r="BW121" i="21"/>
  <c r="G127" i="21"/>
  <c r="BA121" i="21" s="1"/>
  <c r="S127" i="21"/>
  <c r="BB121" i="21" s="1"/>
  <c r="I127" i="21"/>
  <c r="Q127" i="21"/>
  <c r="K127" i="21"/>
  <c r="BE127" i="21" s="1"/>
  <c r="AV127" i="21" s="1"/>
  <c r="W127" i="21"/>
  <c r="AA127" i="21"/>
  <c r="BG127" i="21" s="1"/>
  <c r="AW127" i="21" s="1"/>
  <c r="E127" i="21"/>
  <c r="M127" i="21"/>
  <c r="O127" i="21"/>
  <c r="Y127" i="21"/>
  <c r="BK121" i="21" s="1"/>
  <c r="G40" i="21"/>
  <c r="S40" i="21"/>
  <c r="BB40" i="21" s="1"/>
  <c r="I40" i="21"/>
  <c r="BC40" i="21" s="1"/>
  <c r="Q40" i="21"/>
  <c r="K40" i="21"/>
  <c r="BE40" i="21" s="1"/>
  <c r="W40" i="21"/>
  <c r="BF40" i="21" s="1"/>
  <c r="AA40" i="21"/>
  <c r="BG40" i="21" s="1"/>
  <c r="E40" i="21"/>
  <c r="BH40" i="21" s="1"/>
  <c r="AW40" i="21" s="1"/>
  <c r="M40" i="21"/>
  <c r="O40" i="21"/>
  <c r="BJ40" i="21" s="1"/>
  <c r="Y40" i="21"/>
  <c r="BK40" i="21" s="1"/>
  <c r="AY40" i="21" s="1"/>
  <c r="BM118" i="21"/>
  <c r="BN118" i="21"/>
  <c r="BO118" i="21"/>
  <c r="BP118" i="21"/>
  <c r="BQ118" i="21"/>
  <c r="BR118" i="21"/>
  <c r="BS118" i="21"/>
  <c r="BT118" i="21"/>
  <c r="BU118" i="21"/>
  <c r="BV118" i="21"/>
  <c r="BW118" i="21"/>
  <c r="G125" i="21"/>
  <c r="S125" i="21"/>
  <c r="I125" i="21"/>
  <c r="BC118" i="21" s="1"/>
  <c r="Q125" i="21"/>
  <c r="K125" i="21"/>
  <c r="W125" i="21"/>
  <c r="AA125" i="21"/>
  <c r="E125" i="21"/>
  <c r="BH118" i="21" s="1"/>
  <c r="M125" i="21"/>
  <c r="O125" i="21"/>
  <c r="BJ118" i="21" s="1"/>
  <c r="Y125" i="21"/>
  <c r="BK118" i="21" s="1"/>
  <c r="BM21" i="21"/>
  <c r="BN21" i="21"/>
  <c r="BO21" i="21"/>
  <c r="BP21" i="21"/>
  <c r="BQ21" i="21"/>
  <c r="BR21" i="21"/>
  <c r="BS21" i="21"/>
  <c r="BT21" i="21"/>
  <c r="BU21" i="21"/>
  <c r="BV21" i="21"/>
  <c r="BW21" i="21"/>
  <c r="G19" i="21"/>
  <c r="G47" i="21"/>
  <c r="BA46" i="21" s="1"/>
  <c r="G23" i="21"/>
  <c r="S19" i="21"/>
  <c r="S47" i="21"/>
  <c r="BB46" i="21" s="1"/>
  <c r="S23" i="21"/>
  <c r="I19" i="21"/>
  <c r="I47" i="21"/>
  <c r="I23" i="21"/>
  <c r="BC21" i="21" s="1"/>
  <c r="Q19" i="21"/>
  <c r="Q47" i="21"/>
  <c r="Q23" i="21"/>
  <c r="BD21" i="21"/>
  <c r="AU21" i="21" s="1"/>
  <c r="K19" i="21"/>
  <c r="K47" i="21"/>
  <c r="K23" i="21"/>
  <c r="W19" i="21"/>
  <c r="BF17" i="21" s="1"/>
  <c r="W47" i="21"/>
  <c r="W23" i="21"/>
  <c r="AA19" i="21"/>
  <c r="BG17" i="21" s="1"/>
  <c r="AA47" i="21"/>
  <c r="AA23" i="21"/>
  <c r="E19" i="21"/>
  <c r="E47" i="21"/>
  <c r="E23" i="21"/>
  <c r="M19" i="21"/>
  <c r="BI17" i="21" s="1"/>
  <c r="M47" i="21"/>
  <c r="M23" i="21"/>
  <c r="BI21" i="21" s="1"/>
  <c r="O19" i="21"/>
  <c r="O47" i="21"/>
  <c r="O23" i="21"/>
  <c r="Y19" i="21"/>
  <c r="BK17" i="21" s="1"/>
  <c r="Y47" i="21"/>
  <c r="BK46" i="21" s="1"/>
  <c r="Y23" i="21"/>
  <c r="BM122" i="21"/>
  <c r="BN122" i="21"/>
  <c r="BO122" i="21"/>
  <c r="BP122" i="21"/>
  <c r="BQ122" i="21"/>
  <c r="BR122" i="21"/>
  <c r="BS122" i="21"/>
  <c r="BT122" i="21"/>
  <c r="BU122" i="21"/>
  <c r="BV122" i="21"/>
  <c r="BW122" i="21"/>
  <c r="G128" i="21"/>
  <c r="S128" i="21"/>
  <c r="BB122" i="21" s="1"/>
  <c r="I128" i="21"/>
  <c r="BC128" i="21" s="1"/>
  <c r="Q128" i="21"/>
  <c r="K128" i="21"/>
  <c r="BE122" i="21" s="1"/>
  <c r="W128" i="21"/>
  <c r="BF122" i="21" s="1"/>
  <c r="AA128" i="21"/>
  <c r="E128" i="21"/>
  <c r="BH122" i="21" s="1"/>
  <c r="M128" i="21"/>
  <c r="O128" i="21"/>
  <c r="BJ122" i="21" s="1"/>
  <c r="Y128" i="21"/>
  <c r="BK122" i="21" s="1"/>
  <c r="BM17" i="21"/>
  <c r="BN17" i="21"/>
  <c r="BO17" i="21"/>
  <c r="BP17" i="21"/>
  <c r="BQ17" i="21"/>
  <c r="BR17" i="21"/>
  <c r="BS17" i="21"/>
  <c r="BT17" i="21"/>
  <c r="BU17" i="21"/>
  <c r="BV17" i="21"/>
  <c r="BW17" i="21"/>
  <c r="BA17" i="21"/>
  <c r="BM31" i="21"/>
  <c r="BN31" i="21"/>
  <c r="BO31" i="21"/>
  <c r="BP31" i="21"/>
  <c r="BQ31" i="21"/>
  <c r="BR31" i="21"/>
  <c r="BS31" i="21"/>
  <c r="BT31" i="21"/>
  <c r="BU31" i="21"/>
  <c r="BV31" i="21"/>
  <c r="BW31" i="21"/>
  <c r="G20" i="21"/>
  <c r="G63" i="21"/>
  <c r="G31" i="21"/>
  <c r="BA31" i="21" s="1"/>
  <c r="S20" i="21"/>
  <c r="BB20" i="21" s="1"/>
  <c r="S63" i="21"/>
  <c r="S31" i="21"/>
  <c r="BB31" i="21" s="1"/>
  <c r="I20" i="21"/>
  <c r="I63" i="21"/>
  <c r="I31" i="21"/>
  <c r="BC31" i="21" s="1"/>
  <c r="Q20" i="21"/>
  <c r="BD18" i="21" s="1"/>
  <c r="Q63" i="21"/>
  <c r="Q31" i="21"/>
  <c r="BD31" i="21" s="1"/>
  <c r="AU31" i="21" s="1"/>
  <c r="K20" i="21"/>
  <c r="K63" i="21"/>
  <c r="K31" i="21"/>
  <c r="BE31" i="21" s="1"/>
  <c r="W20" i="21"/>
  <c r="BF20" i="21" s="1"/>
  <c r="W63" i="21"/>
  <c r="W31" i="21"/>
  <c r="BF31" i="21" s="1"/>
  <c r="AA20" i="21"/>
  <c r="AA63" i="21"/>
  <c r="AA31" i="21"/>
  <c r="BG31" i="21" s="1"/>
  <c r="E20" i="21"/>
  <c r="E63" i="21"/>
  <c r="E31" i="21"/>
  <c r="BH31" i="21" s="1"/>
  <c r="M20" i="21"/>
  <c r="M63" i="21"/>
  <c r="BI63" i="21" s="1"/>
  <c r="M31" i="21"/>
  <c r="BI31" i="21" s="1"/>
  <c r="O20" i="21"/>
  <c r="O63" i="21"/>
  <c r="O31" i="21"/>
  <c r="BJ31" i="21" s="1"/>
  <c r="Y20" i="21"/>
  <c r="Y63" i="21"/>
  <c r="Y31" i="21"/>
  <c r="BK31" i="21" s="1"/>
  <c r="BM123" i="21"/>
  <c r="BN123" i="21"/>
  <c r="BO123" i="21"/>
  <c r="BP123" i="21"/>
  <c r="BQ123" i="21"/>
  <c r="BR123" i="21"/>
  <c r="BS123" i="21"/>
  <c r="BT123" i="21"/>
  <c r="BU123" i="21"/>
  <c r="BV123" i="21"/>
  <c r="BW123" i="21"/>
  <c r="G62" i="21"/>
  <c r="S62" i="21"/>
  <c r="I62" i="21"/>
  <c r="BC123" i="21"/>
  <c r="Q62" i="21"/>
  <c r="BD123" i="21" s="1"/>
  <c r="K62" i="21"/>
  <c r="BE123" i="21" s="1"/>
  <c r="W62" i="21"/>
  <c r="BF123" i="21"/>
  <c r="AA62" i="21"/>
  <c r="E62" i="21"/>
  <c r="BH123" i="21"/>
  <c r="M62" i="21"/>
  <c r="BI123" i="21" s="1"/>
  <c r="O62" i="21"/>
  <c r="BJ123" i="21" s="1"/>
  <c r="Y62" i="21"/>
  <c r="BK123" i="21" s="1"/>
  <c r="BM18" i="21"/>
  <c r="BN18" i="21"/>
  <c r="BO18" i="21"/>
  <c r="BP18" i="21"/>
  <c r="BQ18" i="21"/>
  <c r="BR18" i="21"/>
  <c r="BS18" i="21"/>
  <c r="BT18" i="21"/>
  <c r="BU18" i="21"/>
  <c r="BV18" i="21"/>
  <c r="BW18" i="21"/>
  <c r="BF18" i="21"/>
  <c r="BH18" i="21"/>
  <c r="BM23" i="21"/>
  <c r="BN23" i="21"/>
  <c r="BO23" i="21"/>
  <c r="BP23" i="21"/>
  <c r="BQ23" i="21"/>
  <c r="BR23" i="21"/>
  <c r="BS23" i="21"/>
  <c r="BT23" i="21"/>
  <c r="BU23" i="21"/>
  <c r="BV23" i="21"/>
  <c r="BW23" i="21"/>
  <c r="G21" i="21"/>
  <c r="G49" i="21"/>
  <c r="G13" i="21"/>
  <c r="BA23" i="21" s="1"/>
  <c r="S21" i="21"/>
  <c r="S49" i="21"/>
  <c r="S13" i="21"/>
  <c r="I21" i="21"/>
  <c r="I49" i="21"/>
  <c r="I13" i="21"/>
  <c r="Q21" i="21"/>
  <c r="Q49" i="21"/>
  <c r="Q13" i="21"/>
  <c r="K21" i="21"/>
  <c r="BE19" i="21" s="1"/>
  <c r="K49" i="21"/>
  <c r="K13" i="21"/>
  <c r="BE23" i="21" s="1"/>
  <c r="W21" i="21"/>
  <c r="BF19" i="21" s="1"/>
  <c r="W49" i="21"/>
  <c r="W13" i="21"/>
  <c r="BF23" i="21" s="1"/>
  <c r="AA21" i="21"/>
  <c r="AA49" i="21"/>
  <c r="BG48" i="21" s="1"/>
  <c r="AA13" i="21"/>
  <c r="E21" i="21"/>
  <c r="BH19" i="21" s="1"/>
  <c r="E49" i="21"/>
  <c r="E13" i="21"/>
  <c r="M21" i="21"/>
  <c r="BI19" i="21" s="1"/>
  <c r="M49" i="21"/>
  <c r="M13" i="21"/>
  <c r="O21" i="21"/>
  <c r="O49" i="21"/>
  <c r="O13" i="21"/>
  <c r="BJ23" i="21" s="1"/>
  <c r="Y21" i="21"/>
  <c r="Y49" i="21"/>
  <c r="Y13" i="21"/>
  <c r="BK23" i="21" s="1"/>
  <c r="AY23" i="21" s="1"/>
  <c r="BM124" i="21"/>
  <c r="BN124" i="21"/>
  <c r="BO124" i="21"/>
  <c r="BP124" i="21"/>
  <c r="BQ124" i="21"/>
  <c r="BR124" i="21"/>
  <c r="BS124" i="21"/>
  <c r="BT124" i="21"/>
  <c r="BU124" i="21"/>
  <c r="BV124" i="21"/>
  <c r="BW124" i="21"/>
  <c r="G129" i="21"/>
  <c r="S129" i="21"/>
  <c r="BB124" i="21"/>
  <c r="I129" i="21"/>
  <c r="BC124" i="21"/>
  <c r="Q129" i="21"/>
  <c r="BD124" i="21" s="1"/>
  <c r="K129" i="21"/>
  <c r="W129" i="21"/>
  <c r="BF124" i="21"/>
  <c r="AA129" i="21"/>
  <c r="BG124" i="21"/>
  <c r="E129" i="21"/>
  <c r="M129" i="21"/>
  <c r="BI124" i="21" s="1"/>
  <c r="AX124" i="21" s="1"/>
  <c r="O129" i="21"/>
  <c r="BJ124" i="21" s="1"/>
  <c r="Y129" i="21"/>
  <c r="BM19" i="21"/>
  <c r="BN19" i="21"/>
  <c r="BO19" i="21"/>
  <c r="BP19" i="21"/>
  <c r="BQ19" i="21"/>
  <c r="BR19" i="21"/>
  <c r="BS19" i="21"/>
  <c r="BT19" i="21"/>
  <c r="BU19" i="21"/>
  <c r="BV19" i="21"/>
  <c r="BW19" i="21"/>
  <c r="BM67" i="21"/>
  <c r="BN67" i="21"/>
  <c r="BO67" i="21"/>
  <c r="BP67" i="21"/>
  <c r="BQ67" i="21"/>
  <c r="BR67" i="21"/>
  <c r="BS67" i="21"/>
  <c r="BT67" i="21"/>
  <c r="BU67" i="21"/>
  <c r="BV67" i="21"/>
  <c r="BW67" i="21"/>
  <c r="G22" i="21"/>
  <c r="G77" i="21"/>
  <c r="G79" i="21"/>
  <c r="BA67" i="21"/>
  <c r="S22" i="21"/>
  <c r="S77" i="21"/>
  <c r="BB77" i="21" s="1"/>
  <c r="S79" i="21"/>
  <c r="BB67" i="21" s="1"/>
  <c r="I22" i="21"/>
  <c r="I77" i="21"/>
  <c r="I79" i="21"/>
  <c r="Q22" i="21"/>
  <c r="Q77" i="21"/>
  <c r="Q79" i="21"/>
  <c r="K22" i="21"/>
  <c r="BE20" i="21" s="1"/>
  <c r="K77" i="21"/>
  <c r="K79" i="21"/>
  <c r="BE79" i="21" s="1"/>
  <c r="W22" i="21"/>
  <c r="W77" i="21"/>
  <c r="W79" i="21"/>
  <c r="BF67" i="21" s="1"/>
  <c r="AA22" i="21"/>
  <c r="AA77" i="21"/>
  <c r="AA79" i="21"/>
  <c r="BG67" i="21"/>
  <c r="E22" i="21"/>
  <c r="BH20" i="21" s="1"/>
  <c r="E77" i="21"/>
  <c r="E79" i="21"/>
  <c r="BH67" i="21" s="1"/>
  <c r="AW67" i="21" s="1"/>
  <c r="M22" i="21"/>
  <c r="BI20" i="21" s="1"/>
  <c r="M77" i="21"/>
  <c r="M79" i="21"/>
  <c r="O22" i="21"/>
  <c r="O77" i="21"/>
  <c r="O79" i="21"/>
  <c r="BJ67" i="21" s="1"/>
  <c r="Y22" i="21"/>
  <c r="Y77" i="21"/>
  <c r="Y79" i="21"/>
  <c r="BK67" i="21" s="1"/>
  <c r="BM125" i="21"/>
  <c r="BN125" i="21"/>
  <c r="BO125" i="21"/>
  <c r="BP125" i="21"/>
  <c r="BQ125" i="21"/>
  <c r="BR125" i="21"/>
  <c r="BS125" i="21"/>
  <c r="BT125" i="21"/>
  <c r="BU125" i="21"/>
  <c r="BV125" i="21"/>
  <c r="BW125" i="21"/>
  <c r="G51" i="21"/>
  <c r="BA125" i="21" s="1"/>
  <c r="S51" i="21"/>
  <c r="I51" i="21"/>
  <c r="BC125" i="21" s="1"/>
  <c r="Q51" i="21"/>
  <c r="BD125" i="21" s="1"/>
  <c r="K51" i="21"/>
  <c r="W51" i="21"/>
  <c r="BF125" i="21" s="1"/>
  <c r="AA51" i="21"/>
  <c r="BG125" i="21" s="1"/>
  <c r="E51" i="21"/>
  <c r="BH125" i="21" s="1"/>
  <c r="M51" i="21"/>
  <c r="BI125" i="21" s="1"/>
  <c r="O51" i="21"/>
  <c r="Y51" i="21"/>
  <c r="BK125" i="21" s="1"/>
  <c r="BM20" i="21"/>
  <c r="BN20" i="21"/>
  <c r="BO20" i="21"/>
  <c r="BP20" i="21"/>
  <c r="BQ20" i="21"/>
  <c r="BR20" i="21"/>
  <c r="BS20" i="21"/>
  <c r="BT20" i="21"/>
  <c r="BU20" i="21"/>
  <c r="BV20" i="21"/>
  <c r="BW20" i="21"/>
  <c r="BC20" i="21"/>
  <c r="BM69" i="21"/>
  <c r="BN69" i="21"/>
  <c r="BO69" i="21"/>
  <c r="BP69" i="21"/>
  <c r="BQ69" i="21"/>
  <c r="BR69" i="21"/>
  <c r="BS69" i="21"/>
  <c r="BT69" i="21"/>
  <c r="BU69" i="21"/>
  <c r="BV69" i="21"/>
  <c r="BW69" i="21"/>
  <c r="G24" i="21"/>
  <c r="G56" i="21"/>
  <c r="BA94" i="21" s="1"/>
  <c r="S24" i="21"/>
  <c r="S56" i="21"/>
  <c r="BB56" i="21" s="1"/>
  <c r="I24" i="21"/>
  <c r="BC22" i="21" s="1"/>
  <c r="I56" i="21"/>
  <c r="Q24" i="21"/>
  <c r="Q56" i="21"/>
  <c r="BD94" i="21" s="1"/>
  <c r="K24" i="21"/>
  <c r="K56" i="21"/>
  <c r="BE69" i="21"/>
  <c r="AV69" i="21" s="1"/>
  <c r="W24" i="21"/>
  <c r="BF22" i="21" s="1"/>
  <c r="W56" i="21"/>
  <c r="BF69" i="21"/>
  <c r="AA24" i="21"/>
  <c r="AA56" i="21"/>
  <c r="BG69" i="21"/>
  <c r="E24" i="21"/>
  <c r="E56" i="21"/>
  <c r="BH94" i="21" s="1"/>
  <c r="AW94" i="21" s="1"/>
  <c r="M24" i="21"/>
  <c r="M56" i="21"/>
  <c r="O24" i="21"/>
  <c r="O56" i="21"/>
  <c r="BJ94" i="21" s="1"/>
  <c r="Y24" i="21"/>
  <c r="BK22" i="21" s="1"/>
  <c r="Y56" i="21"/>
  <c r="BK94" i="21" s="1"/>
  <c r="BM127" i="21"/>
  <c r="BN127" i="21"/>
  <c r="BO127" i="21"/>
  <c r="BP127" i="21"/>
  <c r="BQ127" i="21"/>
  <c r="BR127" i="21"/>
  <c r="BS127" i="21"/>
  <c r="BT127" i="21"/>
  <c r="BU127" i="21"/>
  <c r="BV127" i="21"/>
  <c r="BW127" i="21"/>
  <c r="G59" i="21"/>
  <c r="BA127" i="21"/>
  <c r="S59" i="21"/>
  <c r="I59" i="21"/>
  <c r="BC127" i="21" s="1"/>
  <c r="Q59" i="21"/>
  <c r="BD127" i="21"/>
  <c r="K59" i="21"/>
  <c r="W59" i="21"/>
  <c r="BF127" i="21" s="1"/>
  <c r="AA59" i="21"/>
  <c r="E59" i="21"/>
  <c r="BH127" i="21" s="1"/>
  <c r="M59" i="21"/>
  <c r="O59" i="21"/>
  <c r="BJ127" i="21" s="1"/>
  <c r="Y59" i="21"/>
  <c r="BM22" i="21"/>
  <c r="BN22" i="21"/>
  <c r="BO22" i="21"/>
  <c r="BP22" i="21"/>
  <c r="BQ22" i="21"/>
  <c r="BR22" i="21"/>
  <c r="BS22" i="21"/>
  <c r="BT22" i="21"/>
  <c r="BU22" i="21"/>
  <c r="BV22" i="21"/>
  <c r="BW22" i="21"/>
  <c r="BB22" i="21"/>
  <c r="BD22" i="21"/>
  <c r="BM128" i="21"/>
  <c r="BN128" i="21"/>
  <c r="BO128" i="21"/>
  <c r="BP128" i="21"/>
  <c r="BQ128" i="21"/>
  <c r="BR128" i="21"/>
  <c r="BS128" i="21"/>
  <c r="BT128" i="21"/>
  <c r="BU128" i="21"/>
  <c r="BV128" i="21"/>
  <c r="BW128" i="21"/>
  <c r="G64" i="21"/>
  <c r="BA128" i="21" s="1"/>
  <c r="AT128" i="21" s="1"/>
  <c r="S64" i="21"/>
  <c r="BB128" i="21"/>
  <c r="I64" i="21"/>
  <c r="Q64" i="21"/>
  <c r="BD128" i="21" s="1"/>
  <c r="K64" i="21"/>
  <c r="W64" i="21"/>
  <c r="BF128" i="21" s="1"/>
  <c r="AA64" i="21"/>
  <c r="E64" i="21"/>
  <c r="M64" i="21"/>
  <c r="BI128" i="21" s="1"/>
  <c r="O64" i="21"/>
  <c r="BJ128" i="21" s="1"/>
  <c r="Y64" i="21"/>
  <c r="BK128" i="21" s="1"/>
  <c r="AY128" i="21" s="1"/>
  <c r="G25" i="21"/>
  <c r="BA24" i="21" s="1"/>
  <c r="S25" i="21"/>
  <c r="I25" i="21"/>
  <c r="BC24" i="21" s="1"/>
  <c r="Q25" i="21"/>
  <c r="K25" i="21"/>
  <c r="W25" i="21"/>
  <c r="BF25" i="21" s="1"/>
  <c r="AV25" i="21" s="1"/>
  <c r="AA25" i="21"/>
  <c r="E25" i="21"/>
  <c r="BH24" i="21" s="1"/>
  <c r="M25" i="21"/>
  <c r="BI24" i="21" s="1"/>
  <c r="O25" i="21"/>
  <c r="Y25" i="21"/>
  <c r="BK24" i="21" s="1"/>
  <c r="BM129" i="21"/>
  <c r="BN129" i="21"/>
  <c r="BO129" i="21"/>
  <c r="BP129" i="21"/>
  <c r="BQ129" i="21"/>
  <c r="BR129" i="21"/>
  <c r="BS129" i="21"/>
  <c r="BT129" i="21"/>
  <c r="BU129" i="21"/>
  <c r="BV129" i="21"/>
  <c r="BW129" i="21"/>
  <c r="G75" i="21"/>
  <c r="BA129" i="21"/>
  <c r="S75" i="21"/>
  <c r="I75" i="21"/>
  <c r="BC129" i="21" s="1"/>
  <c r="Q75" i="21"/>
  <c r="BD129" i="21" s="1"/>
  <c r="K75" i="21"/>
  <c r="BE129" i="21" s="1"/>
  <c r="W75" i="21"/>
  <c r="AA75" i="21"/>
  <c r="BG129" i="21"/>
  <c r="AW129" i="21" s="1"/>
  <c r="E75" i="21"/>
  <c r="BH129" i="21" s="1"/>
  <c r="M75" i="21"/>
  <c r="BI129" i="21" s="1"/>
  <c r="O75" i="21"/>
  <c r="Y75" i="21"/>
  <c r="BK129" i="21" s="1"/>
  <c r="AY129" i="21" s="1"/>
  <c r="BM24" i="21"/>
  <c r="BN24" i="21"/>
  <c r="BO24" i="21"/>
  <c r="BP24" i="21"/>
  <c r="BQ24" i="21"/>
  <c r="BR24" i="21"/>
  <c r="BS24" i="21"/>
  <c r="BT24" i="21"/>
  <c r="BU24" i="21"/>
  <c r="BV24" i="21"/>
  <c r="BW24" i="21"/>
  <c r="BF24" i="21"/>
  <c r="BM70" i="21"/>
  <c r="BN70" i="21"/>
  <c r="BO70" i="21"/>
  <c r="BP70" i="21"/>
  <c r="BQ70" i="21"/>
  <c r="BR70" i="21"/>
  <c r="BS70" i="21"/>
  <c r="BT70" i="21"/>
  <c r="BU70" i="21"/>
  <c r="BV70" i="21"/>
  <c r="BW70" i="21"/>
  <c r="G103" i="21"/>
  <c r="BA95" i="21" s="1"/>
  <c r="AT95" i="21" s="1"/>
  <c r="G82" i="21"/>
  <c r="S103" i="21"/>
  <c r="BB95" i="21" s="1"/>
  <c r="S82" i="21"/>
  <c r="BB70" i="21"/>
  <c r="I103" i="21"/>
  <c r="I82" i="21"/>
  <c r="BC70" i="21"/>
  <c r="Q103" i="21"/>
  <c r="Q82" i="21"/>
  <c r="BD70" i="21" s="1"/>
  <c r="K103" i="21"/>
  <c r="K82" i="21"/>
  <c r="W103" i="21"/>
  <c r="BF95" i="21" s="1"/>
  <c r="W82" i="21"/>
  <c r="AA103" i="21"/>
  <c r="AA82" i="21"/>
  <c r="E103" i="21"/>
  <c r="E82" i="21"/>
  <c r="BH70" i="21" s="1"/>
  <c r="M103" i="21"/>
  <c r="M82" i="21"/>
  <c r="BI70" i="21" s="1"/>
  <c r="O103" i="21"/>
  <c r="O82" i="21"/>
  <c r="Y103" i="21"/>
  <c r="Y82" i="21"/>
  <c r="BM126" i="21"/>
  <c r="BN126" i="21"/>
  <c r="BO126" i="21"/>
  <c r="BP126" i="21"/>
  <c r="BQ126" i="21"/>
  <c r="BR126" i="21"/>
  <c r="BS126" i="21"/>
  <c r="BT126" i="21"/>
  <c r="BU126" i="21"/>
  <c r="BV126" i="21"/>
  <c r="BW126" i="21"/>
  <c r="G53" i="21"/>
  <c r="S53" i="21"/>
  <c r="I53" i="21"/>
  <c r="BC126" i="21" s="1"/>
  <c r="Q53" i="21"/>
  <c r="K53" i="21"/>
  <c r="W53" i="21"/>
  <c r="BF126" i="21" s="1"/>
  <c r="AA53" i="21"/>
  <c r="E53" i="21"/>
  <c r="BH126" i="21" s="1"/>
  <c r="M53" i="21"/>
  <c r="BI126" i="21" s="1"/>
  <c r="O53" i="21"/>
  <c r="BJ126" i="21" s="1"/>
  <c r="Y53" i="21"/>
  <c r="BK126" i="21" s="1"/>
  <c r="AY126" i="21" s="1"/>
  <c r="BM104" i="21"/>
  <c r="BN104" i="21"/>
  <c r="BO104" i="21"/>
  <c r="BP104" i="21"/>
  <c r="BQ104" i="21"/>
  <c r="BR104" i="21"/>
  <c r="BS104" i="21"/>
  <c r="BT104" i="21"/>
  <c r="BU104" i="21"/>
  <c r="BV104" i="21"/>
  <c r="BW104" i="21"/>
  <c r="G27" i="21"/>
  <c r="S27" i="21"/>
  <c r="I27" i="21"/>
  <c r="BC26" i="21" s="1"/>
  <c r="Q27" i="21"/>
  <c r="K27" i="21"/>
  <c r="W27" i="21"/>
  <c r="AA27" i="21"/>
  <c r="E27" i="21"/>
  <c r="M27" i="21"/>
  <c r="O27" i="21"/>
  <c r="Y27" i="21"/>
  <c r="BM131" i="21"/>
  <c r="BN131" i="21"/>
  <c r="BO131" i="21"/>
  <c r="BP131" i="21"/>
  <c r="BQ131" i="21"/>
  <c r="BR131" i="21"/>
  <c r="BS131" i="21"/>
  <c r="BT131" i="21"/>
  <c r="BU131" i="21"/>
  <c r="BV131" i="21"/>
  <c r="BW131" i="21"/>
  <c r="G131" i="21"/>
  <c r="BA131" i="21" s="1"/>
  <c r="S131" i="21"/>
  <c r="BB131" i="21"/>
  <c r="I131" i="21"/>
  <c r="BC131" i="21" s="1"/>
  <c r="Q131" i="21"/>
  <c r="BD131" i="21" s="1"/>
  <c r="K131" i="21"/>
  <c r="BE131" i="21" s="1"/>
  <c r="W131" i="21"/>
  <c r="BF131" i="21"/>
  <c r="AA131" i="21"/>
  <c r="BG131" i="21" s="1"/>
  <c r="E131" i="21"/>
  <c r="BH131" i="21" s="1"/>
  <c r="M131" i="21"/>
  <c r="BI131" i="21" s="1"/>
  <c r="O131" i="21"/>
  <c r="BJ131" i="21" s="1"/>
  <c r="AX131" i="21" s="1"/>
  <c r="Y131" i="21"/>
  <c r="BK131" i="21" s="1"/>
  <c r="AY131" i="21" s="1"/>
  <c r="BM26" i="21"/>
  <c r="BN26" i="21"/>
  <c r="BO26" i="21"/>
  <c r="BP26" i="21"/>
  <c r="BQ26" i="21"/>
  <c r="BR26" i="21"/>
  <c r="BS26" i="21"/>
  <c r="BT26" i="21"/>
  <c r="BU26" i="21"/>
  <c r="BV26" i="21"/>
  <c r="BW26" i="21"/>
  <c r="BE26" i="21"/>
  <c r="G18" i="21"/>
  <c r="BA27" i="21" s="1"/>
  <c r="AT27" i="21" s="1"/>
  <c r="G44" i="21"/>
  <c r="S18" i="21"/>
  <c r="BB27" i="21" s="1"/>
  <c r="S44" i="21"/>
  <c r="I18" i="21"/>
  <c r="I44" i="21"/>
  <c r="BC44" i="21" s="1"/>
  <c r="AU44" i="21" s="1"/>
  <c r="Q18" i="21"/>
  <c r="BD27" i="21" s="1"/>
  <c r="Q44" i="21"/>
  <c r="K18" i="21"/>
  <c r="BE27" i="21" s="1"/>
  <c r="K44" i="21"/>
  <c r="W18" i="21"/>
  <c r="W44" i="21"/>
  <c r="AA18" i="21"/>
  <c r="BG27" i="21" s="1"/>
  <c r="AW27" i="21" s="1"/>
  <c r="AA44" i="21"/>
  <c r="BG43" i="21" s="1"/>
  <c r="E18" i="21"/>
  <c r="BH27" i="21" s="1"/>
  <c r="E44" i="21"/>
  <c r="M18" i="21"/>
  <c r="M44" i="21"/>
  <c r="BI44" i="21" s="1"/>
  <c r="O18" i="21"/>
  <c r="O44" i="21"/>
  <c r="Y18" i="21"/>
  <c r="BK27" i="21" s="1"/>
  <c r="AY27" i="21" s="1"/>
  <c r="Y44" i="21"/>
  <c r="BK43" i="21" s="1"/>
  <c r="BM132" i="21"/>
  <c r="BN132" i="21"/>
  <c r="BO132" i="21"/>
  <c r="BP132" i="21"/>
  <c r="BQ132" i="21"/>
  <c r="BR132" i="21"/>
  <c r="BS132" i="21"/>
  <c r="BT132" i="21"/>
  <c r="BU132" i="21"/>
  <c r="BV132" i="21"/>
  <c r="BW132" i="21"/>
  <c r="G132" i="21"/>
  <c r="BA132" i="21" s="1"/>
  <c r="S132" i="21"/>
  <c r="BB132" i="21" s="1"/>
  <c r="I132" i="21"/>
  <c r="BC132" i="21" s="1"/>
  <c r="Q132" i="21"/>
  <c r="BD132" i="21"/>
  <c r="AU132" i="21" s="1"/>
  <c r="K132" i="21"/>
  <c r="BE132" i="21" s="1"/>
  <c r="W132" i="21"/>
  <c r="BF132" i="21"/>
  <c r="AV132" i="21" s="1"/>
  <c r="AA132" i="21"/>
  <c r="BG132" i="21" s="1"/>
  <c r="AW132" i="21" s="1"/>
  <c r="E132" i="21"/>
  <c r="BH132" i="21" s="1"/>
  <c r="M132" i="21"/>
  <c r="BI132" i="21" s="1"/>
  <c r="O132" i="21"/>
  <c r="BJ132" i="21"/>
  <c r="AX132" i="21" s="1"/>
  <c r="Y132" i="21"/>
  <c r="BK132" i="21" s="1"/>
  <c r="AY132" i="21" s="1"/>
  <c r="BM27" i="21"/>
  <c r="BN27" i="21"/>
  <c r="BO27" i="21"/>
  <c r="BP27" i="21"/>
  <c r="BQ27" i="21"/>
  <c r="BR27" i="21"/>
  <c r="BS27" i="21"/>
  <c r="BT27" i="21"/>
  <c r="BU27" i="21"/>
  <c r="BV27" i="21"/>
  <c r="BW27" i="21"/>
  <c r="BJ27" i="21"/>
  <c r="G28" i="21"/>
  <c r="BA28" i="21" s="1"/>
  <c r="S28" i="21"/>
  <c r="BB28" i="21" s="1"/>
  <c r="I28" i="21"/>
  <c r="BC28" i="21" s="1"/>
  <c r="AU28" i="21" s="1"/>
  <c r="Q28" i="21"/>
  <c r="BD28" i="21" s="1"/>
  <c r="K28" i="21"/>
  <c r="W28" i="21"/>
  <c r="BF28" i="21" s="1"/>
  <c r="AA28" i="21"/>
  <c r="BG28" i="21" s="1"/>
  <c r="E28" i="21"/>
  <c r="BH28" i="21" s="1"/>
  <c r="M28" i="21"/>
  <c r="BI28" i="21" s="1"/>
  <c r="O28" i="21"/>
  <c r="BJ28" i="21" s="1"/>
  <c r="Y28" i="21"/>
  <c r="BK28" i="21" s="1"/>
  <c r="AY28" i="21" s="1"/>
  <c r="BM133" i="21"/>
  <c r="BN133" i="21"/>
  <c r="BO133" i="21"/>
  <c r="BP133" i="21"/>
  <c r="BQ133" i="21"/>
  <c r="BR133" i="21"/>
  <c r="BS133" i="21"/>
  <c r="BT133" i="21"/>
  <c r="BU133" i="21"/>
  <c r="BV133" i="21"/>
  <c r="BW133" i="21"/>
  <c r="G133" i="21"/>
  <c r="BA133" i="21" s="1"/>
  <c r="S133" i="21"/>
  <c r="BB133" i="21" s="1"/>
  <c r="I133" i="21"/>
  <c r="BC133" i="21" s="1"/>
  <c r="Q133" i="21"/>
  <c r="BD133" i="21" s="1"/>
  <c r="AU133" i="21" s="1"/>
  <c r="K133" i="21"/>
  <c r="BE133" i="21" s="1"/>
  <c r="W133" i="21"/>
  <c r="BF133" i="21" s="1"/>
  <c r="AA133" i="21"/>
  <c r="BG133" i="21" s="1"/>
  <c r="E133" i="21"/>
  <c r="BH133" i="21" s="1"/>
  <c r="AW133" i="21" s="1"/>
  <c r="M133" i="21"/>
  <c r="BI133" i="21"/>
  <c r="O133" i="21"/>
  <c r="BJ133" i="21" s="1"/>
  <c r="Y133" i="21"/>
  <c r="BK133" i="21" s="1"/>
  <c r="AY133" i="21" s="1"/>
  <c r="BM28" i="21"/>
  <c r="BN28" i="21"/>
  <c r="BO28" i="21"/>
  <c r="BP28" i="21"/>
  <c r="BQ28" i="21"/>
  <c r="BR28" i="21"/>
  <c r="BS28" i="21"/>
  <c r="BT28" i="21"/>
  <c r="BU28" i="21"/>
  <c r="BV28" i="21"/>
  <c r="BW28" i="21"/>
  <c r="BE28" i="21"/>
  <c r="BM58" i="21"/>
  <c r="BN58" i="21"/>
  <c r="BO58" i="21"/>
  <c r="BP58" i="21"/>
  <c r="BQ58" i="21"/>
  <c r="BR58" i="21"/>
  <c r="BS58" i="21"/>
  <c r="BT58" i="21"/>
  <c r="BU58" i="21"/>
  <c r="BV58" i="21"/>
  <c r="BW58" i="21"/>
  <c r="G29" i="21"/>
  <c r="BA29" i="21" s="1"/>
  <c r="G94" i="21"/>
  <c r="G66" i="21"/>
  <c r="S29" i="21"/>
  <c r="BB29" i="21" s="1"/>
  <c r="S94" i="21"/>
  <c r="S66" i="21"/>
  <c r="BB58" i="21"/>
  <c r="I29" i="21"/>
  <c r="BC29" i="21" s="1"/>
  <c r="I94" i="21"/>
  <c r="BC83" i="21" s="1"/>
  <c r="I66" i="21"/>
  <c r="Q29" i="21"/>
  <c r="BD29" i="21" s="1"/>
  <c r="Q94" i="21"/>
  <c r="Q66" i="21"/>
  <c r="K29" i="21"/>
  <c r="K94" i="21"/>
  <c r="K66" i="21"/>
  <c r="W29" i="21"/>
  <c r="BF29" i="21" s="1"/>
  <c r="W94" i="21"/>
  <c r="W66" i="21"/>
  <c r="AA29" i="21"/>
  <c r="AA94" i="21"/>
  <c r="AA66" i="21"/>
  <c r="E29" i="21"/>
  <c r="BH29" i="21" s="1"/>
  <c r="AW29" i="21" s="1"/>
  <c r="E94" i="21"/>
  <c r="E66" i="21"/>
  <c r="M29" i="21"/>
  <c r="BI29" i="21" s="1"/>
  <c r="M94" i="21"/>
  <c r="M66" i="21"/>
  <c r="O29" i="21"/>
  <c r="BJ29" i="21" s="1"/>
  <c r="O94" i="21"/>
  <c r="O66" i="21"/>
  <c r="BJ58" i="21" s="1"/>
  <c r="Y29" i="21"/>
  <c r="BK29" i="21" s="1"/>
  <c r="AY29" i="21" s="1"/>
  <c r="Y94" i="21"/>
  <c r="Y66" i="21"/>
  <c r="BM134" i="21"/>
  <c r="BN134" i="21"/>
  <c r="BO134" i="21"/>
  <c r="BP134" i="21"/>
  <c r="BQ134" i="21"/>
  <c r="BR134" i="21"/>
  <c r="BS134" i="21"/>
  <c r="BT134" i="21"/>
  <c r="BU134" i="21"/>
  <c r="BV134" i="21"/>
  <c r="BW134" i="21"/>
  <c r="G134" i="21"/>
  <c r="BA134" i="21" s="1"/>
  <c r="S134" i="21"/>
  <c r="BB134" i="21" s="1"/>
  <c r="I134" i="21"/>
  <c r="BC134" i="21" s="1"/>
  <c r="Q134" i="21"/>
  <c r="BD134" i="21"/>
  <c r="K134" i="21"/>
  <c r="BE134" i="21" s="1"/>
  <c r="W134" i="21"/>
  <c r="BF134" i="21" s="1"/>
  <c r="AA134" i="21"/>
  <c r="BG134" i="21" s="1"/>
  <c r="AW134" i="21" s="1"/>
  <c r="E134" i="21"/>
  <c r="BH134" i="21" s="1"/>
  <c r="M134" i="21"/>
  <c r="BI134" i="21"/>
  <c r="O134" i="21"/>
  <c r="BJ134" i="21" s="1"/>
  <c r="Y134" i="21"/>
  <c r="BK134" i="21" s="1"/>
  <c r="AY134" i="21" s="1"/>
  <c r="BM29" i="21"/>
  <c r="BN29" i="21"/>
  <c r="BO29" i="21"/>
  <c r="BP29" i="21"/>
  <c r="BQ29" i="21"/>
  <c r="BR29" i="21"/>
  <c r="BS29" i="21"/>
  <c r="BT29" i="21"/>
  <c r="BU29" i="21"/>
  <c r="BV29" i="21"/>
  <c r="BW29" i="21"/>
  <c r="BE29" i="21"/>
  <c r="BG29" i="21"/>
  <c r="BM59" i="21"/>
  <c r="BN59" i="21"/>
  <c r="BO59" i="21"/>
  <c r="BP59" i="21"/>
  <c r="BQ59" i="21"/>
  <c r="BR59" i="21"/>
  <c r="BS59" i="21"/>
  <c r="BT59" i="21"/>
  <c r="BU59" i="21"/>
  <c r="BV59" i="21"/>
  <c r="BW59" i="21"/>
  <c r="G26" i="21"/>
  <c r="G95" i="21"/>
  <c r="G67" i="21"/>
  <c r="BA59" i="21" s="1"/>
  <c r="S26" i="21"/>
  <c r="BB26" i="21" s="1"/>
  <c r="S95" i="21"/>
  <c r="S67" i="21"/>
  <c r="BB59" i="21" s="1"/>
  <c r="I26" i="21"/>
  <c r="I95" i="21"/>
  <c r="I67" i="21"/>
  <c r="BC59" i="21" s="1"/>
  <c r="Q26" i="21"/>
  <c r="BD25" i="21" s="1"/>
  <c r="Q95" i="21"/>
  <c r="Q67" i="21"/>
  <c r="BD59" i="21" s="1"/>
  <c r="AU59" i="21" s="1"/>
  <c r="K26" i="21"/>
  <c r="BE25" i="21" s="1"/>
  <c r="K95" i="21"/>
  <c r="K67" i="21"/>
  <c r="W26" i="21"/>
  <c r="W95" i="21"/>
  <c r="W67" i="21"/>
  <c r="BF59" i="21" s="1"/>
  <c r="AA26" i="21"/>
  <c r="AA95" i="21"/>
  <c r="AA67" i="21"/>
  <c r="E26" i="21"/>
  <c r="E95" i="21"/>
  <c r="E67" i="21"/>
  <c r="M26" i="21"/>
  <c r="M95" i="21"/>
  <c r="M67" i="21"/>
  <c r="O26" i="21"/>
  <c r="O95" i="21"/>
  <c r="O67" i="21"/>
  <c r="Y26" i="21"/>
  <c r="Y95" i="21"/>
  <c r="Y67" i="21"/>
  <c r="BK59" i="21" s="1"/>
  <c r="AY59" i="21" s="1"/>
  <c r="BM130" i="21"/>
  <c r="BN130" i="21"/>
  <c r="BO130" i="21"/>
  <c r="BP130" i="21"/>
  <c r="BQ130" i="21"/>
  <c r="BR130" i="21"/>
  <c r="BS130" i="21"/>
  <c r="BT130" i="21"/>
  <c r="BU130" i="21"/>
  <c r="BV130" i="21"/>
  <c r="BW130" i="21"/>
  <c r="G130" i="21"/>
  <c r="BA130" i="21" s="1"/>
  <c r="S130" i="21"/>
  <c r="BB130" i="21" s="1"/>
  <c r="I130" i="21"/>
  <c r="BC130" i="21" s="1"/>
  <c r="Q130" i="21"/>
  <c r="BD130" i="21" s="1"/>
  <c r="AU130" i="21" s="1"/>
  <c r="K130" i="21"/>
  <c r="BE130" i="21" s="1"/>
  <c r="W130" i="21"/>
  <c r="BF130" i="21" s="1"/>
  <c r="AA130" i="21"/>
  <c r="BG130" i="21" s="1"/>
  <c r="E130" i="21"/>
  <c r="BH130" i="21" s="1"/>
  <c r="M130" i="21"/>
  <c r="BI130" i="21" s="1"/>
  <c r="O130" i="21"/>
  <c r="BJ130" i="21" s="1"/>
  <c r="Y130" i="21"/>
  <c r="BK130" i="21" s="1"/>
  <c r="AY130" i="21" s="1"/>
  <c r="BM25" i="21"/>
  <c r="BN25" i="21"/>
  <c r="BO25" i="21"/>
  <c r="BP25" i="21"/>
  <c r="BQ25" i="21"/>
  <c r="BR25" i="21"/>
  <c r="BS25" i="21"/>
  <c r="BT25" i="21"/>
  <c r="BU25" i="21"/>
  <c r="BV25" i="21"/>
  <c r="BW25" i="21"/>
  <c r="BB25" i="21"/>
  <c r="BJ25" i="21"/>
  <c r="BM45" i="21"/>
  <c r="BN45" i="21"/>
  <c r="BO45" i="21"/>
  <c r="BP45" i="21"/>
  <c r="BQ45" i="21"/>
  <c r="BR45" i="21"/>
  <c r="BS45" i="21"/>
  <c r="BT45" i="21"/>
  <c r="BU45" i="21"/>
  <c r="BV45" i="21"/>
  <c r="BW45" i="21"/>
  <c r="G32" i="21"/>
  <c r="BA32" i="21" s="1"/>
  <c r="G46" i="21"/>
  <c r="BA45" i="21" s="1"/>
  <c r="S32" i="21"/>
  <c r="BB32" i="21" s="1"/>
  <c r="S46" i="21"/>
  <c r="I32" i="21"/>
  <c r="BC32" i="21" s="1"/>
  <c r="I46" i="21"/>
  <c r="BC45" i="21"/>
  <c r="Q32" i="21"/>
  <c r="BD32" i="21" s="1"/>
  <c r="Q46" i="21"/>
  <c r="K32" i="21"/>
  <c r="K46" i="21"/>
  <c r="BE45" i="21" s="1"/>
  <c r="W32" i="21"/>
  <c r="BF32" i="21" s="1"/>
  <c r="W46" i="21"/>
  <c r="BF45" i="21" s="1"/>
  <c r="AA32" i="21"/>
  <c r="BG32" i="21" s="1"/>
  <c r="AA46" i="21"/>
  <c r="E32" i="21"/>
  <c r="BH32" i="21" s="1"/>
  <c r="E46" i="21"/>
  <c r="BH45" i="21" s="1"/>
  <c r="M32" i="21"/>
  <c r="BI32" i="21" s="1"/>
  <c r="M46" i="21"/>
  <c r="O32" i="21"/>
  <c r="BJ32" i="21" s="1"/>
  <c r="O46" i="21"/>
  <c r="BJ45" i="21" s="1"/>
  <c r="Y32" i="21"/>
  <c r="BK32" i="21" s="1"/>
  <c r="AY32" i="21" s="1"/>
  <c r="Y46" i="21"/>
  <c r="BK45" i="21" s="1"/>
  <c r="BM7" i="21"/>
  <c r="BN7" i="21"/>
  <c r="BY7" i="21" s="1"/>
  <c r="BO7" i="21"/>
  <c r="BP7" i="21"/>
  <c r="BQ7" i="21"/>
  <c r="BR7" i="21"/>
  <c r="BS7" i="21"/>
  <c r="BT7" i="21"/>
  <c r="BU7" i="21"/>
  <c r="BV7" i="21"/>
  <c r="BW7" i="21"/>
  <c r="G7" i="21"/>
  <c r="BA7" i="21" s="1"/>
  <c r="S7" i="21"/>
  <c r="BB7" i="21"/>
  <c r="I7" i="21"/>
  <c r="BC7" i="21" s="1"/>
  <c r="Q7" i="21"/>
  <c r="BD7" i="21" s="1"/>
  <c r="K7" i="21"/>
  <c r="BE7" i="21" s="1"/>
  <c r="W7" i="21"/>
  <c r="BF7" i="21" s="1"/>
  <c r="AA7" i="21"/>
  <c r="BG7" i="21" s="1"/>
  <c r="AW7" i="21" s="1"/>
  <c r="E7" i="21"/>
  <c r="BH7" i="21" s="1"/>
  <c r="M7" i="21"/>
  <c r="BI7" i="21" s="1"/>
  <c r="O7" i="21"/>
  <c r="BJ7" i="21" s="1"/>
  <c r="Y7" i="21"/>
  <c r="BK7" i="21" s="1"/>
  <c r="BM32" i="21"/>
  <c r="BN32" i="21"/>
  <c r="BO32" i="21"/>
  <c r="BP32" i="21"/>
  <c r="BQ32" i="21"/>
  <c r="BR32" i="21"/>
  <c r="BS32" i="21"/>
  <c r="BT32" i="21"/>
  <c r="BU32" i="21"/>
  <c r="BV32" i="21"/>
  <c r="BW32" i="21"/>
  <c r="BE32" i="21"/>
  <c r="BM66" i="21"/>
  <c r="BN66" i="21"/>
  <c r="BO66" i="21"/>
  <c r="BP66" i="21"/>
  <c r="BQ66" i="21"/>
  <c r="BR66" i="21"/>
  <c r="BS66" i="21"/>
  <c r="BT66" i="21"/>
  <c r="BU66" i="21"/>
  <c r="BV66" i="21"/>
  <c r="BW66" i="21"/>
  <c r="G33" i="21"/>
  <c r="BA33" i="21" s="1"/>
  <c r="AT33" i="21" s="1"/>
  <c r="G102" i="21"/>
  <c r="G78" i="21"/>
  <c r="S33" i="21"/>
  <c r="BB33" i="21" s="1"/>
  <c r="S102" i="21"/>
  <c r="S78" i="21"/>
  <c r="I33" i="21"/>
  <c r="I102" i="21"/>
  <c r="BC91" i="21" s="1"/>
  <c r="I78" i="21"/>
  <c r="BC66" i="21" s="1"/>
  <c r="AU66" i="21" s="1"/>
  <c r="Q33" i="21"/>
  <c r="Q102" i="21"/>
  <c r="BD91" i="21" s="1"/>
  <c r="Q78" i="21"/>
  <c r="BD66" i="21" s="1"/>
  <c r="K33" i="21"/>
  <c r="BE33" i="21" s="1"/>
  <c r="K102" i="21"/>
  <c r="K78" i="21"/>
  <c r="BE66" i="21"/>
  <c r="W33" i="21"/>
  <c r="BF33" i="21" s="1"/>
  <c r="W102" i="21"/>
  <c r="W78" i="21"/>
  <c r="BF66" i="21" s="1"/>
  <c r="AV66" i="21" s="1"/>
  <c r="AA33" i="21"/>
  <c r="BG33" i="21" s="1"/>
  <c r="AA102" i="21"/>
  <c r="AA78" i="21"/>
  <c r="E33" i="21"/>
  <c r="BH33" i="21" s="1"/>
  <c r="E102" i="21"/>
  <c r="BH91" i="21" s="1"/>
  <c r="E78" i="21"/>
  <c r="BH66" i="21" s="1"/>
  <c r="M33" i="21"/>
  <c r="M102" i="21"/>
  <c r="M78" i="21"/>
  <c r="BI66" i="21"/>
  <c r="O33" i="21"/>
  <c r="BJ33" i="21" s="1"/>
  <c r="O102" i="21"/>
  <c r="BJ91" i="21" s="1"/>
  <c r="O78" i="21"/>
  <c r="BJ66" i="21" s="1"/>
  <c r="Y33" i="21"/>
  <c r="BK33" i="21" s="1"/>
  <c r="Y102" i="21"/>
  <c r="Y78" i="21"/>
  <c r="BM33" i="21"/>
  <c r="BN33" i="21"/>
  <c r="BO33" i="21"/>
  <c r="BP33" i="21"/>
  <c r="BQ33" i="21"/>
  <c r="BR33" i="21"/>
  <c r="BS33" i="21"/>
  <c r="BT33" i="21"/>
  <c r="BU33" i="21"/>
  <c r="BV33" i="21"/>
  <c r="BW33" i="21"/>
  <c r="BC33" i="21"/>
  <c r="BD33" i="21"/>
  <c r="BI33" i="21"/>
  <c r="BM36" i="21"/>
  <c r="BN36" i="21"/>
  <c r="BO36" i="21"/>
  <c r="BP36" i="21"/>
  <c r="BQ36" i="21"/>
  <c r="BR36" i="21"/>
  <c r="BS36" i="21"/>
  <c r="BT36" i="21"/>
  <c r="BU36" i="21"/>
  <c r="BV36" i="21"/>
  <c r="BW36" i="21"/>
  <c r="G34" i="21"/>
  <c r="BA34" i="21" s="1"/>
  <c r="G70" i="21"/>
  <c r="BA70" i="21" s="1"/>
  <c r="AT70" i="21" s="1"/>
  <c r="G36" i="21"/>
  <c r="BA36" i="21" s="1"/>
  <c r="AT36" i="21" s="1"/>
  <c r="S34" i="21"/>
  <c r="S70" i="21"/>
  <c r="S36" i="21"/>
  <c r="BB36" i="21" s="1"/>
  <c r="I34" i="21"/>
  <c r="BC34" i="21" s="1"/>
  <c r="I70" i="21"/>
  <c r="I36" i="21"/>
  <c r="BC36" i="21" s="1"/>
  <c r="Q34" i="21"/>
  <c r="BD34" i="21" s="1"/>
  <c r="Q70" i="21"/>
  <c r="Q36" i="21"/>
  <c r="BD36" i="21" s="1"/>
  <c r="K34" i="21"/>
  <c r="BE34" i="21" s="1"/>
  <c r="K70" i="21"/>
  <c r="K36" i="21"/>
  <c r="BE36" i="21" s="1"/>
  <c r="AV36" i="21" s="1"/>
  <c r="W34" i="21"/>
  <c r="BF34" i="21" s="1"/>
  <c r="W70" i="21"/>
  <c r="BF70" i="21" s="1"/>
  <c r="W36" i="21"/>
  <c r="BF36" i="21" s="1"/>
  <c r="AA34" i="21"/>
  <c r="AA70" i="21"/>
  <c r="AA36" i="21"/>
  <c r="BG36" i="21" s="1"/>
  <c r="E34" i="21"/>
  <c r="BH34" i="21" s="1"/>
  <c r="E70" i="21"/>
  <c r="E36" i="21"/>
  <c r="BH36" i="21" s="1"/>
  <c r="M34" i="21"/>
  <c r="BI34" i="21" s="1"/>
  <c r="M70" i="21"/>
  <c r="M36" i="21"/>
  <c r="BI36" i="21" s="1"/>
  <c r="AX36" i="21" s="1"/>
  <c r="O34" i="21"/>
  <c r="BJ34" i="21" s="1"/>
  <c r="O70" i="21"/>
  <c r="BJ70" i="21" s="1"/>
  <c r="O36" i="21"/>
  <c r="BJ36" i="21" s="1"/>
  <c r="Y34" i="21"/>
  <c r="BK34" i="21" s="1"/>
  <c r="Y70" i="21"/>
  <c r="Y36" i="21"/>
  <c r="BK36" i="21" s="1"/>
  <c r="AY36" i="21" s="1"/>
  <c r="BM34" i="21"/>
  <c r="BN34" i="21"/>
  <c r="BO34" i="21"/>
  <c r="BP34" i="21"/>
  <c r="BQ34" i="21"/>
  <c r="BR34" i="21"/>
  <c r="BS34" i="21"/>
  <c r="BT34" i="21"/>
  <c r="BU34" i="21"/>
  <c r="BV34" i="21"/>
  <c r="BW34" i="21"/>
  <c r="BB34" i="21"/>
  <c r="BG34" i="21"/>
  <c r="BM63" i="21"/>
  <c r="BN63" i="21"/>
  <c r="BO63" i="21"/>
  <c r="BP63" i="21"/>
  <c r="BQ63" i="21"/>
  <c r="BR63" i="21"/>
  <c r="BS63" i="21"/>
  <c r="BT63" i="21"/>
  <c r="BU63" i="21"/>
  <c r="BV63" i="21"/>
  <c r="BW63" i="21"/>
  <c r="G35" i="21"/>
  <c r="BA35" i="21" s="1"/>
  <c r="G99" i="21"/>
  <c r="G73" i="21"/>
  <c r="BA63" i="21" s="1"/>
  <c r="AT63" i="21" s="1"/>
  <c r="S35" i="21"/>
  <c r="BB35" i="21" s="1"/>
  <c r="S99" i="21"/>
  <c r="BB88" i="21" s="1"/>
  <c r="S73" i="21"/>
  <c r="BB63" i="21" s="1"/>
  <c r="I35" i="21"/>
  <c r="BC35" i="21" s="1"/>
  <c r="I99" i="21"/>
  <c r="I73" i="21"/>
  <c r="BC63" i="21"/>
  <c r="Q35" i="21"/>
  <c r="BD35" i="21" s="1"/>
  <c r="Q99" i="21"/>
  <c r="Q73" i="21"/>
  <c r="K35" i="21"/>
  <c r="K99" i="21"/>
  <c r="K73" i="21"/>
  <c r="BE63" i="21" s="1"/>
  <c r="W35" i="21"/>
  <c r="BF35" i="21" s="1"/>
  <c r="W99" i="21"/>
  <c r="W73" i="21"/>
  <c r="BF63" i="21" s="1"/>
  <c r="AA35" i="21"/>
  <c r="BG35" i="21" s="1"/>
  <c r="AA99" i="21"/>
  <c r="AA73" i="21"/>
  <c r="BG63" i="21"/>
  <c r="AW63" i="21" s="1"/>
  <c r="E35" i="21"/>
  <c r="BH35" i="21" s="1"/>
  <c r="E99" i="21"/>
  <c r="E73" i="21"/>
  <c r="BH63" i="21" s="1"/>
  <c r="M35" i="21"/>
  <c r="BI35" i="21" s="1"/>
  <c r="M99" i="21"/>
  <c r="M73" i="21"/>
  <c r="O35" i="21"/>
  <c r="BJ35" i="21" s="1"/>
  <c r="AX35" i="21" s="1"/>
  <c r="O99" i="21"/>
  <c r="O73" i="21"/>
  <c r="Y35" i="21"/>
  <c r="BK35" i="21" s="1"/>
  <c r="AY35" i="21" s="1"/>
  <c r="Y99" i="21"/>
  <c r="BK88" i="21" s="1"/>
  <c r="Y73" i="21"/>
  <c r="BM35" i="21"/>
  <c r="BN35" i="21"/>
  <c r="BO35" i="21"/>
  <c r="BP35" i="21"/>
  <c r="BQ35" i="21"/>
  <c r="BR35" i="21"/>
  <c r="BS35" i="21"/>
  <c r="BT35" i="21"/>
  <c r="BU35" i="21"/>
  <c r="BV35" i="21"/>
  <c r="BW35" i="21"/>
  <c r="BE35" i="21"/>
  <c r="AV35" i="21" s="1"/>
  <c r="BM60" i="21"/>
  <c r="BN60" i="21"/>
  <c r="BO60" i="21"/>
  <c r="BP60" i="21"/>
  <c r="BQ60" i="21"/>
  <c r="BR60" i="21"/>
  <c r="BS60" i="21"/>
  <c r="BT60" i="21"/>
  <c r="BU60" i="21"/>
  <c r="BV60" i="21"/>
  <c r="BW60" i="21"/>
  <c r="G37" i="21"/>
  <c r="BA37" i="21" s="1"/>
  <c r="G69" i="21"/>
  <c r="S37" i="21"/>
  <c r="BB37" i="21" s="1"/>
  <c r="S69" i="21"/>
  <c r="I37" i="21"/>
  <c r="BC37" i="21" s="1"/>
  <c r="I69" i="21"/>
  <c r="Q37" i="21"/>
  <c r="Q69" i="21"/>
  <c r="K37" i="21"/>
  <c r="BE37" i="21" s="1"/>
  <c r="AV37" i="21" s="1"/>
  <c r="K69" i="21"/>
  <c r="W37" i="21"/>
  <c r="BF37" i="21" s="1"/>
  <c r="W69" i="21"/>
  <c r="AA37" i="21"/>
  <c r="AA69" i="21"/>
  <c r="E37" i="21"/>
  <c r="E69" i="21"/>
  <c r="M37" i="21"/>
  <c r="BI37" i="21" s="1"/>
  <c r="AX37" i="21" s="1"/>
  <c r="M69" i="21"/>
  <c r="O37" i="21"/>
  <c r="BJ37" i="21" s="1"/>
  <c r="O69" i="21"/>
  <c r="BJ69" i="21" s="1"/>
  <c r="Y37" i="21"/>
  <c r="BK37" i="21" s="1"/>
  <c r="AY37" i="21" s="1"/>
  <c r="Y69" i="21"/>
  <c r="BM37" i="21"/>
  <c r="BN37" i="21"/>
  <c r="BO37" i="21"/>
  <c r="BP37" i="21"/>
  <c r="BQ37" i="21"/>
  <c r="BR37" i="21"/>
  <c r="BS37" i="21"/>
  <c r="BT37" i="21"/>
  <c r="BU37" i="21"/>
  <c r="BV37" i="21"/>
  <c r="BW37" i="21"/>
  <c r="BD37" i="21"/>
  <c r="BG37" i="21"/>
  <c r="AW37" i="21" s="1"/>
  <c r="BH37" i="21"/>
  <c r="BM86" i="21"/>
  <c r="BN86" i="21"/>
  <c r="BO86" i="21"/>
  <c r="BP86" i="21"/>
  <c r="BQ86" i="21"/>
  <c r="BR86" i="21"/>
  <c r="BS86" i="21"/>
  <c r="BT86" i="21"/>
  <c r="BU86" i="21"/>
  <c r="BV86" i="21"/>
  <c r="BW86" i="21"/>
  <c r="G119" i="21"/>
  <c r="BA119" i="21" s="1"/>
  <c r="G97" i="21"/>
  <c r="BA86" i="21" s="1"/>
  <c r="S119" i="21"/>
  <c r="S97" i="21"/>
  <c r="I119" i="21"/>
  <c r="I97" i="21"/>
  <c r="Q119" i="21"/>
  <c r="BD119" i="21" s="1"/>
  <c r="Q97" i="21"/>
  <c r="K119" i="21"/>
  <c r="K97" i="21"/>
  <c r="W119" i="21"/>
  <c r="W97" i="21"/>
  <c r="AA119" i="21"/>
  <c r="AA97" i="21"/>
  <c r="E119" i="21"/>
  <c r="E97" i="21"/>
  <c r="M119" i="21"/>
  <c r="BI111" i="21" s="1"/>
  <c r="M97" i="21"/>
  <c r="BI86" i="21"/>
  <c r="O119" i="21"/>
  <c r="O97" i="21"/>
  <c r="Y119" i="21"/>
  <c r="Y97" i="21"/>
  <c r="BM6" i="21"/>
  <c r="BN6" i="21"/>
  <c r="BO6" i="21"/>
  <c r="BP6" i="21"/>
  <c r="BQ6" i="21"/>
  <c r="BR6" i="21"/>
  <c r="BS6" i="21"/>
  <c r="BT6" i="21"/>
  <c r="BU6" i="21"/>
  <c r="BV6" i="21"/>
  <c r="BW6" i="21"/>
  <c r="G6" i="21"/>
  <c r="BA6" i="21" s="1"/>
  <c r="S6" i="21"/>
  <c r="BB6" i="21"/>
  <c r="I6" i="21"/>
  <c r="BC6" i="21"/>
  <c r="Q6" i="21"/>
  <c r="BD6" i="21" s="1"/>
  <c r="K6" i="21"/>
  <c r="BE6" i="21"/>
  <c r="W6" i="21"/>
  <c r="BF6" i="21" s="1"/>
  <c r="AA6" i="21"/>
  <c r="BG6" i="21" s="1"/>
  <c r="E6" i="21"/>
  <c r="BH6" i="21" s="1"/>
  <c r="M6" i="21"/>
  <c r="BI6" i="21" s="1"/>
  <c r="O6" i="21"/>
  <c r="BJ6" i="21" s="1"/>
  <c r="Y6" i="21"/>
  <c r="BK6" i="21" s="1"/>
  <c r="AY6" i="21" s="1"/>
  <c r="BM109" i="21"/>
  <c r="BN109" i="21"/>
  <c r="BO109" i="21"/>
  <c r="BP109" i="21"/>
  <c r="BQ109" i="21"/>
  <c r="BR109" i="21"/>
  <c r="BS109" i="21"/>
  <c r="BT109" i="21"/>
  <c r="BU109" i="21"/>
  <c r="BV109" i="21"/>
  <c r="BW109" i="21"/>
  <c r="G117" i="21"/>
  <c r="S117" i="21"/>
  <c r="I117" i="21"/>
  <c r="Q117" i="21"/>
  <c r="K117" i="21"/>
  <c r="W117" i="21"/>
  <c r="AA117" i="21"/>
  <c r="E117" i="21"/>
  <c r="BH117" i="21" s="1"/>
  <c r="M117" i="21"/>
  <c r="O117" i="21"/>
  <c r="Y117" i="21"/>
  <c r="BM38" i="21"/>
  <c r="BN38" i="21"/>
  <c r="BO38" i="21"/>
  <c r="BP38" i="21"/>
  <c r="BQ38" i="21"/>
  <c r="BR38" i="21"/>
  <c r="BS38" i="21"/>
  <c r="BT38" i="21"/>
  <c r="BU38" i="21"/>
  <c r="BV38" i="21"/>
  <c r="BW38" i="21"/>
  <c r="BG38" i="21"/>
  <c r="BJ38" i="21"/>
  <c r="BM80" i="21"/>
  <c r="BN80" i="21"/>
  <c r="BO80" i="21"/>
  <c r="BP80" i="21"/>
  <c r="BQ80" i="21"/>
  <c r="BR80" i="21"/>
  <c r="BS80" i="21"/>
  <c r="BT80" i="21"/>
  <c r="BU80" i="21"/>
  <c r="BV80" i="21"/>
  <c r="BW80" i="21"/>
  <c r="G39" i="21"/>
  <c r="BA39" i="21" s="1"/>
  <c r="G113" i="21"/>
  <c r="G91" i="21"/>
  <c r="S39" i="21"/>
  <c r="BB39" i="21" s="1"/>
  <c r="S113" i="21"/>
  <c r="S91" i="21"/>
  <c r="I39" i="21"/>
  <c r="BC39" i="21" s="1"/>
  <c r="I113" i="21"/>
  <c r="I91" i="21"/>
  <c r="Q39" i="21"/>
  <c r="BD39" i="21" s="1"/>
  <c r="Q113" i="21"/>
  <c r="Q91" i="21"/>
  <c r="K39" i="21"/>
  <c r="K113" i="21"/>
  <c r="BE105" i="21" s="1"/>
  <c r="K91" i="21"/>
  <c r="W39" i="21"/>
  <c r="BF39" i="21" s="1"/>
  <c r="W113" i="21"/>
  <c r="W91" i="21"/>
  <c r="AA39" i="21"/>
  <c r="BG39" i="21" s="1"/>
  <c r="AA113" i="21"/>
  <c r="BG113" i="21" s="1"/>
  <c r="AA91" i="21"/>
  <c r="E39" i="21"/>
  <c r="BH39" i="21" s="1"/>
  <c r="E113" i="21"/>
  <c r="E91" i="21"/>
  <c r="M39" i="21"/>
  <c r="M113" i="21"/>
  <c r="M91" i="21"/>
  <c r="O39" i="21"/>
  <c r="BJ39" i="21" s="1"/>
  <c r="O113" i="21"/>
  <c r="O91" i="21"/>
  <c r="Y39" i="21"/>
  <c r="BK39" i="21" s="1"/>
  <c r="Y113" i="21"/>
  <c r="Y91" i="21"/>
  <c r="BK80" i="21" s="1"/>
  <c r="BM39" i="21"/>
  <c r="BN39" i="21"/>
  <c r="BO39" i="21"/>
  <c r="BP39" i="21"/>
  <c r="BQ39" i="21"/>
  <c r="BR39" i="21"/>
  <c r="BS39" i="21"/>
  <c r="BT39" i="21"/>
  <c r="BU39" i="21"/>
  <c r="BV39" i="21"/>
  <c r="BW39" i="21"/>
  <c r="BE39" i="21"/>
  <c r="BI39" i="21"/>
  <c r="BM78" i="21"/>
  <c r="BN78" i="21"/>
  <c r="BO78" i="21"/>
  <c r="BP78" i="21"/>
  <c r="BQ78" i="21"/>
  <c r="BR78" i="21"/>
  <c r="BS78" i="21"/>
  <c r="BT78" i="21"/>
  <c r="BU78" i="21"/>
  <c r="BV78" i="21"/>
  <c r="BW78" i="21"/>
  <c r="G30" i="21"/>
  <c r="BA30" i="21" s="1"/>
  <c r="G111" i="21"/>
  <c r="G89" i="21"/>
  <c r="S30" i="21"/>
  <c r="S111" i="21"/>
  <c r="S89" i="21"/>
  <c r="BB78" i="21" s="1"/>
  <c r="I30" i="21"/>
  <c r="BC30" i="21" s="1"/>
  <c r="I111" i="21"/>
  <c r="BC103" i="21" s="1"/>
  <c r="I89" i="21"/>
  <c r="BC78" i="21" s="1"/>
  <c r="AU78" i="21" s="1"/>
  <c r="Q30" i="21"/>
  <c r="Q111" i="21"/>
  <c r="Q89" i="21"/>
  <c r="BD78" i="21" s="1"/>
  <c r="K30" i="21"/>
  <c r="BE30" i="21" s="1"/>
  <c r="K111" i="21"/>
  <c r="BE103" i="21" s="1"/>
  <c r="K89" i="21"/>
  <c r="BE78" i="21"/>
  <c r="W30" i="21"/>
  <c r="BF30" i="21" s="1"/>
  <c r="W111" i="21"/>
  <c r="W89" i="21"/>
  <c r="BF89" i="21" s="1"/>
  <c r="AA30" i="21"/>
  <c r="BG30" i="21" s="1"/>
  <c r="AA111" i="21"/>
  <c r="AA89" i="21"/>
  <c r="BG78" i="21"/>
  <c r="E30" i="21"/>
  <c r="BH30" i="21" s="1"/>
  <c r="E111" i="21"/>
  <c r="BH103" i="21" s="1"/>
  <c r="E89" i="21"/>
  <c r="BH78" i="21" s="1"/>
  <c r="M30" i="21"/>
  <c r="BI30" i="21" s="1"/>
  <c r="M111" i="21"/>
  <c r="BI103" i="21" s="1"/>
  <c r="M89" i="21"/>
  <c r="BI78" i="21" s="1"/>
  <c r="O30" i="21"/>
  <c r="BJ30" i="21" s="1"/>
  <c r="O111" i="21"/>
  <c r="BJ103" i="21" s="1"/>
  <c r="AX103" i="21" s="1"/>
  <c r="O89" i="21"/>
  <c r="Y30" i="21"/>
  <c r="BK30" i="21" s="1"/>
  <c r="Y111" i="21"/>
  <c r="BK103" i="21" s="1"/>
  <c r="AY103" i="21" s="1"/>
  <c r="Y89" i="21"/>
  <c r="BK78" i="21" s="1"/>
  <c r="AY78" i="21" s="1"/>
  <c r="BM135" i="21"/>
  <c r="BN135" i="21"/>
  <c r="BO135" i="21"/>
  <c r="BP135" i="21"/>
  <c r="BQ135" i="21"/>
  <c r="BR135" i="21"/>
  <c r="BS135" i="21"/>
  <c r="BT135" i="21"/>
  <c r="BU135" i="21"/>
  <c r="BV135" i="21"/>
  <c r="BW135" i="21"/>
  <c r="G135" i="21"/>
  <c r="BA135" i="21" s="1"/>
  <c r="S135" i="21"/>
  <c r="BB135" i="21" s="1"/>
  <c r="I135" i="21"/>
  <c r="BC135" i="21" s="1"/>
  <c r="Q135" i="21"/>
  <c r="BD135" i="21" s="1"/>
  <c r="K135" i="21"/>
  <c r="BE135" i="21" s="1"/>
  <c r="W135" i="21"/>
  <c r="BF135" i="21"/>
  <c r="AA135" i="21"/>
  <c r="BG135" i="21" s="1"/>
  <c r="AW135" i="21" s="1"/>
  <c r="E135" i="21"/>
  <c r="BH135" i="21"/>
  <c r="M135" i="21"/>
  <c r="BI135" i="21" s="1"/>
  <c r="AX135" i="21" s="1"/>
  <c r="O135" i="21"/>
  <c r="BJ135" i="21"/>
  <c r="Y135" i="21"/>
  <c r="BK135" i="21" s="1"/>
  <c r="AY135" i="21" s="1"/>
  <c r="BM30" i="21"/>
  <c r="BN30" i="21"/>
  <c r="BO30" i="21"/>
  <c r="BP30" i="21"/>
  <c r="BQ30" i="21"/>
  <c r="BR30" i="21"/>
  <c r="BS30" i="21"/>
  <c r="BT30" i="21"/>
  <c r="BU30" i="21"/>
  <c r="BV30" i="21"/>
  <c r="BW30" i="21"/>
  <c r="BB30" i="21"/>
  <c r="BD30" i="21"/>
  <c r="BM94" i="21"/>
  <c r="BN94" i="21"/>
  <c r="BO94" i="21"/>
  <c r="BP94" i="21"/>
  <c r="BQ94" i="21"/>
  <c r="BR94" i="21"/>
  <c r="BS94" i="21"/>
  <c r="BT94" i="21"/>
  <c r="BU94" i="21"/>
  <c r="BV94" i="21"/>
  <c r="BW94" i="21"/>
  <c r="BB94" i="21"/>
  <c r="BF94" i="21"/>
  <c r="BG94" i="21"/>
  <c r="BM40" i="21"/>
  <c r="BN40" i="21"/>
  <c r="BO40" i="21"/>
  <c r="BP40" i="21"/>
  <c r="BQ40" i="21"/>
  <c r="BR40" i="21"/>
  <c r="BS40" i="21"/>
  <c r="BT40" i="21"/>
  <c r="BU40" i="21"/>
  <c r="BV40" i="21"/>
  <c r="BW40" i="21"/>
  <c r="BA40" i="21"/>
  <c r="AT40" i="21" s="1"/>
  <c r="BD40" i="21"/>
  <c r="BI40" i="21"/>
  <c r="BM97" i="21"/>
  <c r="BN97" i="21"/>
  <c r="BO97" i="21"/>
  <c r="BP97" i="21"/>
  <c r="BQ97" i="21"/>
  <c r="BR97" i="21"/>
  <c r="BS97" i="21"/>
  <c r="BT97" i="21"/>
  <c r="BU97" i="21"/>
  <c r="BV97" i="21"/>
  <c r="BW97" i="21"/>
  <c r="G105" i="21"/>
  <c r="S105" i="21"/>
  <c r="I105" i="21"/>
  <c r="BC97" i="21"/>
  <c r="Q105" i="21"/>
  <c r="BD97" i="21" s="1"/>
  <c r="K105" i="21"/>
  <c r="BE97" i="21" s="1"/>
  <c r="W105" i="21"/>
  <c r="BF97" i="21" s="1"/>
  <c r="AA105" i="21"/>
  <c r="E105" i="21"/>
  <c r="M105" i="21"/>
  <c r="O105" i="21"/>
  <c r="BJ97" i="21"/>
  <c r="Y105" i="21"/>
  <c r="BK97" i="21" s="1"/>
  <c r="BM41" i="21"/>
  <c r="BN41" i="21"/>
  <c r="BO41" i="21"/>
  <c r="BP41" i="21"/>
  <c r="BQ41" i="21"/>
  <c r="BR41" i="21"/>
  <c r="BS41" i="21"/>
  <c r="BT41" i="21"/>
  <c r="BU41" i="21"/>
  <c r="BV41" i="21"/>
  <c r="BW41" i="21"/>
  <c r="BB41" i="21"/>
  <c r="BC41" i="21"/>
  <c r="BD41" i="21"/>
  <c r="BE41" i="21"/>
  <c r="AV41" i="21" s="1"/>
  <c r="BG41" i="21"/>
  <c r="BI41" i="21"/>
  <c r="BM98" i="21"/>
  <c r="BN98" i="21"/>
  <c r="BO98" i="21"/>
  <c r="BP98" i="21"/>
  <c r="BQ98" i="21"/>
  <c r="BR98" i="21"/>
  <c r="BS98" i="21"/>
  <c r="BT98" i="21"/>
  <c r="BU98" i="21"/>
  <c r="BV98" i="21"/>
  <c r="BW98" i="21"/>
  <c r="G43" i="21"/>
  <c r="BA42" i="21" s="1"/>
  <c r="AT42" i="21" s="1"/>
  <c r="G106" i="21"/>
  <c r="S43" i="21"/>
  <c r="BB42" i="21" s="1"/>
  <c r="S106" i="21"/>
  <c r="BB98" i="21" s="1"/>
  <c r="I43" i="21"/>
  <c r="I106" i="21"/>
  <c r="Q43" i="21"/>
  <c r="BD42" i="21" s="1"/>
  <c r="Q106" i="21"/>
  <c r="BD98" i="21" s="1"/>
  <c r="K43" i="21"/>
  <c r="BE42" i="21" s="1"/>
  <c r="K106" i="21"/>
  <c r="W43" i="21"/>
  <c r="W106" i="21"/>
  <c r="BF98" i="21" s="1"/>
  <c r="AA43" i="21"/>
  <c r="AA106" i="21"/>
  <c r="E43" i="21"/>
  <c r="E106" i="21"/>
  <c r="M43" i="21"/>
  <c r="BI43" i="21" s="1"/>
  <c r="M106" i="21"/>
  <c r="O43" i="21"/>
  <c r="BJ42" i="21" s="1"/>
  <c r="O106" i="21"/>
  <c r="Y43" i="21"/>
  <c r="Y106" i="21"/>
  <c r="BK98" i="21" s="1"/>
  <c r="AY98" i="21" s="1"/>
  <c r="BM42" i="21"/>
  <c r="BN42" i="21"/>
  <c r="BO42" i="21"/>
  <c r="BP42" i="21"/>
  <c r="BQ42" i="21"/>
  <c r="BR42" i="21"/>
  <c r="BS42" i="21"/>
  <c r="BT42" i="21"/>
  <c r="BU42" i="21"/>
  <c r="BV42" i="21"/>
  <c r="BW42" i="21"/>
  <c r="BF42" i="21"/>
  <c r="BI42" i="21"/>
  <c r="BM71" i="21"/>
  <c r="BN71" i="21"/>
  <c r="BO71" i="21"/>
  <c r="BP71" i="21"/>
  <c r="BQ71" i="21"/>
  <c r="BR71" i="21"/>
  <c r="BS71" i="21"/>
  <c r="BT71" i="21"/>
  <c r="BU71" i="21"/>
  <c r="BV71" i="21"/>
  <c r="BW71" i="21"/>
  <c r="G104" i="21"/>
  <c r="BA104" i="21" s="1"/>
  <c r="G83" i="21"/>
  <c r="BA71" i="21" s="1"/>
  <c r="AT71" i="21" s="1"/>
  <c r="S104" i="21"/>
  <c r="S83" i="21"/>
  <c r="BB71" i="21" s="1"/>
  <c r="I104" i="21"/>
  <c r="BC104" i="21" s="1"/>
  <c r="I83" i="21"/>
  <c r="Q104" i="21"/>
  <c r="BD104" i="21" s="1"/>
  <c r="Q83" i="21"/>
  <c r="K104" i="21"/>
  <c r="K83" i="21"/>
  <c r="BE71" i="21" s="1"/>
  <c r="W104" i="21"/>
  <c r="W83" i="21"/>
  <c r="AA104" i="21"/>
  <c r="BG96" i="21" s="1"/>
  <c r="AA83" i="21"/>
  <c r="E104" i="21"/>
  <c r="E83" i="21"/>
  <c r="BH71" i="21"/>
  <c r="M104" i="21"/>
  <c r="BI104" i="21" s="1"/>
  <c r="M83" i="21"/>
  <c r="O104" i="21"/>
  <c r="O83" i="21"/>
  <c r="Y104" i="21"/>
  <c r="Y83" i="21"/>
  <c r="BK71" i="21" s="1"/>
  <c r="AY71" i="21" s="1"/>
  <c r="BM64" i="21"/>
  <c r="BN64" i="21"/>
  <c r="BO64" i="21"/>
  <c r="BP64" i="21"/>
  <c r="BQ64" i="21"/>
  <c r="BR64" i="21"/>
  <c r="BS64" i="21"/>
  <c r="BT64" i="21"/>
  <c r="BU64" i="21"/>
  <c r="BV64" i="21"/>
  <c r="BW64" i="21"/>
  <c r="G74" i="21"/>
  <c r="S74" i="21"/>
  <c r="BB64" i="21" s="1"/>
  <c r="I74" i="21"/>
  <c r="BC64" i="21" s="1"/>
  <c r="Q74" i="21"/>
  <c r="K74" i="21"/>
  <c r="BE64" i="21"/>
  <c r="W74" i="21"/>
  <c r="AA74" i="21"/>
  <c r="BG74" i="21" s="1"/>
  <c r="E74" i="21"/>
  <c r="BH64" i="21"/>
  <c r="M74" i="21"/>
  <c r="BI64" i="21" s="1"/>
  <c r="O74" i="21"/>
  <c r="Y74" i="21"/>
  <c r="BK64" i="21" s="1"/>
  <c r="BM91" i="21"/>
  <c r="BN91" i="21"/>
  <c r="BO91" i="21"/>
  <c r="BP91" i="21"/>
  <c r="BQ91" i="21"/>
  <c r="BR91" i="21"/>
  <c r="BS91" i="21"/>
  <c r="BT91" i="21"/>
  <c r="BU91" i="21"/>
  <c r="BV91" i="21"/>
  <c r="BW91" i="21"/>
  <c r="BA91" i="21"/>
  <c r="BB91" i="21"/>
  <c r="AT91" i="21" s="1"/>
  <c r="BE91" i="21"/>
  <c r="BF91" i="21"/>
  <c r="BG91" i="21"/>
  <c r="AW91" i="21" s="1"/>
  <c r="BM46" i="21"/>
  <c r="BN46" i="21"/>
  <c r="BO46" i="21"/>
  <c r="BP46" i="21"/>
  <c r="BQ46" i="21"/>
  <c r="BR46" i="21"/>
  <c r="BS46" i="21"/>
  <c r="BT46" i="21"/>
  <c r="BU46" i="21"/>
  <c r="BV46" i="21"/>
  <c r="BW46" i="21"/>
  <c r="BG46" i="21"/>
  <c r="BI46" i="21"/>
  <c r="BM82" i="21"/>
  <c r="BN82" i="21"/>
  <c r="BO82" i="21"/>
  <c r="BP82" i="21"/>
  <c r="BQ82" i="21"/>
  <c r="BR82" i="21"/>
  <c r="BS82" i="21"/>
  <c r="BT82" i="21"/>
  <c r="BU82" i="21"/>
  <c r="BV82" i="21"/>
  <c r="BW82" i="21"/>
  <c r="G48" i="21"/>
  <c r="G115" i="21"/>
  <c r="BA107" i="21" s="1"/>
  <c r="G93" i="21"/>
  <c r="BA82" i="21" s="1"/>
  <c r="S48" i="21"/>
  <c r="BB47" i="21" s="1"/>
  <c r="S115" i="21"/>
  <c r="S93" i="21"/>
  <c r="BB82" i="21" s="1"/>
  <c r="I48" i="21"/>
  <c r="I115" i="21"/>
  <c r="I93" i="21"/>
  <c r="BC82" i="21"/>
  <c r="Q48" i="21"/>
  <c r="BD47" i="21" s="1"/>
  <c r="Q115" i="21"/>
  <c r="Q93" i="21"/>
  <c r="BD82" i="21" s="1"/>
  <c r="AU82" i="21" s="1"/>
  <c r="K48" i="21"/>
  <c r="K115" i="21"/>
  <c r="K93" i="21"/>
  <c r="BE82" i="21" s="1"/>
  <c r="W48" i="21"/>
  <c r="W115" i="21"/>
  <c r="W93" i="21"/>
  <c r="BF82" i="21" s="1"/>
  <c r="AA48" i="21"/>
  <c r="BG47" i="21" s="1"/>
  <c r="AW47" i="21" s="1"/>
  <c r="AA115" i="21"/>
  <c r="BG107" i="21" s="1"/>
  <c r="AA93" i="21"/>
  <c r="BG82" i="21"/>
  <c r="E48" i="21"/>
  <c r="E115" i="21"/>
  <c r="E93" i="21"/>
  <c r="M48" i="21"/>
  <c r="M115" i="21"/>
  <c r="BI107" i="21" s="1"/>
  <c r="M93" i="21"/>
  <c r="BI82" i="21" s="1"/>
  <c r="O48" i="21"/>
  <c r="BJ47" i="21" s="1"/>
  <c r="O115" i="21"/>
  <c r="O93" i="21"/>
  <c r="BJ82" i="21"/>
  <c r="Y48" i="21"/>
  <c r="BK47" i="21" s="1"/>
  <c r="Y115" i="21"/>
  <c r="Y93" i="21"/>
  <c r="BK82" i="21" s="1"/>
  <c r="AY82" i="21" s="1"/>
  <c r="BM47" i="21"/>
  <c r="BN47" i="21"/>
  <c r="BO47" i="21"/>
  <c r="BP47" i="21"/>
  <c r="BQ47" i="21"/>
  <c r="BR47" i="21"/>
  <c r="BS47" i="21"/>
  <c r="BT47" i="21"/>
  <c r="BU47" i="21"/>
  <c r="BV47" i="21"/>
  <c r="BW47" i="21"/>
  <c r="BC47" i="21"/>
  <c r="AU47" i="21" s="1"/>
  <c r="BE47" i="21"/>
  <c r="BH47" i="21"/>
  <c r="BI47" i="21"/>
  <c r="BM83" i="21"/>
  <c r="BN83" i="21"/>
  <c r="BO83" i="21"/>
  <c r="BP83" i="21"/>
  <c r="BQ83" i="21"/>
  <c r="BR83" i="21"/>
  <c r="BS83" i="21"/>
  <c r="BT83" i="21"/>
  <c r="BU83" i="21"/>
  <c r="BV83" i="21"/>
  <c r="BW83" i="21"/>
  <c r="G116" i="21"/>
  <c r="BA116" i="21" s="1"/>
  <c r="BA83" i="21"/>
  <c r="S116" i="21"/>
  <c r="I116" i="21"/>
  <c r="Q116" i="21"/>
  <c r="K116" i="21"/>
  <c r="W116" i="21"/>
  <c r="AA116" i="21"/>
  <c r="BG83" i="21"/>
  <c r="E116" i="21"/>
  <c r="M116" i="21"/>
  <c r="BI116" i="21" s="1"/>
  <c r="BI83" i="21"/>
  <c r="O116" i="21"/>
  <c r="BJ116" i="21" s="1"/>
  <c r="AX116" i="21" s="1"/>
  <c r="Y116" i="21"/>
  <c r="BM48" i="21"/>
  <c r="BN48" i="21"/>
  <c r="BO48" i="21"/>
  <c r="BP48" i="21"/>
  <c r="BQ48" i="21"/>
  <c r="BR48" i="21"/>
  <c r="BS48" i="21"/>
  <c r="BT48" i="21"/>
  <c r="BU48" i="21"/>
  <c r="BV48" i="21"/>
  <c r="BW48" i="21"/>
  <c r="BC48" i="21"/>
  <c r="BM77" i="21"/>
  <c r="BN77" i="21"/>
  <c r="BO77" i="21"/>
  <c r="BP77" i="21"/>
  <c r="BQ77" i="21"/>
  <c r="BR77" i="21"/>
  <c r="BS77" i="21"/>
  <c r="BT77" i="21"/>
  <c r="BU77" i="21"/>
  <c r="BV77" i="21"/>
  <c r="BW77" i="21"/>
  <c r="G50" i="21"/>
  <c r="BA49" i="21" s="1"/>
  <c r="G110" i="21"/>
  <c r="G88" i="21"/>
  <c r="BA77" i="21" s="1"/>
  <c r="S50" i="21"/>
  <c r="S110" i="21"/>
  <c r="S88" i="21"/>
  <c r="I50" i="21"/>
  <c r="BC50" i="21" s="1"/>
  <c r="AU50" i="21" s="1"/>
  <c r="I110" i="21"/>
  <c r="BC110" i="21" s="1"/>
  <c r="I88" i="21"/>
  <c r="BC77" i="21" s="1"/>
  <c r="Q50" i="21"/>
  <c r="BD49" i="21" s="1"/>
  <c r="Q110" i="21"/>
  <c r="Q88" i="21"/>
  <c r="K50" i="21"/>
  <c r="K110" i="21"/>
  <c r="K88" i="21"/>
  <c r="BE77" i="21" s="1"/>
  <c r="W50" i="21"/>
  <c r="BF49" i="21" s="1"/>
  <c r="W110" i="21"/>
  <c r="W88" i="21"/>
  <c r="BF77" i="21"/>
  <c r="AA50" i="21"/>
  <c r="AA110" i="21"/>
  <c r="AA88" i="21"/>
  <c r="BG77" i="21" s="1"/>
  <c r="AW77" i="21" s="1"/>
  <c r="E50" i="21"/>
  <c r="BH49" i="21" s="1"/>
  <c r="E110" i="21"/>
  <c r="E88" i="21"/>
  <c r="BH77" i="21"/>
  <c r="M50" i="21"/>
  <c r="M110" i="21"/>
  <c r="M88" i="21"/>
  <c r="BI77" i="21" s="1"/>
  <c r="AX77" i="21" s="1"/>
  <c r="O50" i="21"/>
  <c r="BJ49" i="21" s="1"/>
  <c r="O110" i="21"/>
  <c r="BJ110" i="21" s="1"/>
  <c r="O88" i="21"/>
  <c r="BJ88" i="21" s="1"/>
  <c r="BJ77" i="21"/>
  <c r="Y50" i="21"/>
  <c r="BK49" i="21" s="1"/>
  <c r="Y110" i="21"/>
  <c r="BK102" i="21" s="1"/>
  <c r="Y88" i="21"/>
  <c r="BK77" i="21" s="1"/>
  <c r="BM49" i="21"/>
  <c r="BN49" i="21"/>
  <c r="BO49" i="21"/>
  <c r="BP49" i="21"/>
  <c r="BQ49" i="21"/>
  <c r="BR49" i="21"/>
  <c r="BS49" i="21"/>
  <c r="BT49" i="21"/>
  <c r="BU49" i="21"/>
  <c r="BV49" i="21"/>
  <c r="BW49" i="21"/>
  <c r="BC49" i="21"/>
  <c r="AU49" i="21" s="1"/>
  <c r="BE49" i="21"/>
  <c r="BI49" i="21"/>
  <c r="G52" i="21"/>
  <c r="G84" i="21"/>
  <c r="S52" i="21"/>
  <c r="S84" i="21"/>
  <c r="BB84" i="21" s="1"/>
  <c r="I52" i="21"/>
  <c r="I84" i="21"/>
  <c r="BC84" i="21" s="1"/>
  <c r="Q52" i="21"/>
  <c r="BD50" i="21" s="1"/>
  <c r="Q84" i="21"/>
  <c r="K52" i="21"/>
  <c r="BE50" i="21" s="1"/>
  <c r="K84" i="21"/>
  <c r="W52" i="21"/>
  <c r="W84" i="21"/>
  <c r="BF84" i="21" s="1"/>
  <c r="AV84" i="21" s="1"/>
  <c r="AA52" i="21"/>
  <c r="AA84" i="21"/>
  <c r="E52" i="21"/>
  <c r="E84" i="21"/>
  <c r="M52" i="21"/>
  <c r="BI50" i="21" s="1"/>
  <c r="M84" i="21"/>
  <c r="O52" i="21"/>
  <c r="O84" i="21"/>
  <c r="Y52" i="21"/>
  <c r="BK50" i="21" s="1"/>
  <c r="Y84" i="21"/>
  <c r="BK72" i="21" s="1"/>
  <c r="AY72" i="21" s="1"/>
  <c r="BM50" i="21"/>
  <c r="BN50" i="21"/>
  <c r="BO50" i="21"/>
  <c r="BP50" i="21"/>
  <c r="BQ50" i="21"/>
  <c r="BR50" i="21"/>
  <c r="BS50" i="21"/>
  <c r="BT50" i="21"/>
  <c r="BU50" i="21"/>
  <c r="BV50" i="21"/>
  <c r="BW50" i="21"/>
  <c r="BG50" i="21"/>
  <c r="G54" i="21"/>
  <c r="BA51" i="21" s="1"/>
  <c r="S54" i="21"/>
  <c r="I54" i="21"/>
  <c r="Q54" i="21"/>
  <c r="K54" i="21"/>
  <c r="BE51" i="21" s="1"/>
  <c r="W54" i="21"/>
  <c r="BF51" i="21" s="1"/>
  <c r="AA54" i="21"/>
  <c r="BG51" i="21" s="1"/>
  <c r="E54" i="21"/>
  <c r="M54" i="21"/>
  <c r="BI51" i="21" s="1"/>
  <c r="O54" i="21"/>
  <c r="Y54" i="21"/>
  <c r="BM51" i="21"/>
  <c r="BN51" i="21"/>
  <c r="BO51" i="21"/>
  <c r="BP51" i="21"/>
  <c r="BQ51" i="21"/>
  <c r="BR51" i="21"/>
  <c r="BS51" i="21"/>
  <c r="BT51" i="21"/>
  <c r="BU51" i="21"/>
  <c r="BV51" i="21"/>
  <c r="BW51" i="21"/>
  <c r="BB51" i="21"/>
  <c r="AT51" i="21" s="1"/>
  <c r="BJ51" i="21"/>
  <c r="G55" i="21"/>
  <c r="G57" i="21"/>
  <c r="BA53" i="21" s="1"/>
  <c r="S55" i="21"/>
  <c r="S57" i="21"/>
  <c r="I55" i="21"/>
  <c r="I57" i="21"/>
  <c r="BC53" i="21" s="1"/>
  <c r="AU53" i="21" s="1"/>
  <c r="Q55" i="21"/>
  <c r="BD52" i="21" s="1"/>
  <c r="Q57" i="21"/>
  <c r="BD53" i="21" s="1"/>
  <c r="K55" i="21"/>
  <c r="K57" i="21"/>
  <c r="BE53" i="21" s="1"/>
  <c r="W55" i="21"/>
  <c r="BF55" i="21" s="1"/>
  <c r="W57" i="21"/>
  <c r="AA55" i="21"/>
  <c r="AA57" i="21"/>
  <c r="E55" i="21"/>
  <c r="BH52" i="21" s="1"/>
  <c r="E57" i="21"/>
  <c r="M55" i="21"/>
  <c r="M57" i="21"/>
  <c r="BI53" i="21" s="1"/>
  <c r="O55" i="21"/>
  <c r="O57" i="21"/>
  <c r="Y55" i="21"/>
  <c r="Y57" i="21"/>
  <c r="BK53" i="21" s="1"/>
  <c r="AY53" i="21" s="1"/>
  <c r="BM52" i="21"/>
  <c r="BN52" i="21"/>
  <c r="BO52" i="21"/>
  <c r="BP52" i="21"/>
  <c r="BQ52" i="21"/>
  <c r="BR52" i="21"/>
  <c r="BS52" i="21"/>
  <c r="BT52" i="21"/>
  <c r="BU52" i="21"/>
  <c r="BV52" i="21"/>
  <c r="BW52" i="21"/>
  <c r="BB52" i="21"/>
  <c r="BJ52" i="21"/>
  <c r="BM53" i="21"/>
  <c r="BN53" i="21"/>
  <c r="BO53" i="21"/>
  <c r="BP53" i="21"/>
  <c r="BQ53" i="21"/>
  <c r="BR53" i="21"/>
  <c r="BS53" i="21"/>
  <c r="BT53" i="21"/>
  <c r="BU53" i="21"/>
  <c r="BV53" i="21"/>
  <c r="BW53" i="21"/>
  <c r="BG53" i="21"/>
  <c r="G58" i="21"/>
  <c r="G42" i="21"/>
  <c r="S58" i="21"/>
  <c r="BB54" i="21" s="1"/>
  <c r="S42" i="21"/>
  <c r="I58" i="21"/>
  <c r="BC54" i="21" s="1"/>
  <c r="I42" i="21"/>
  <c r="BC75" i="21" s="1"/>
  <c r="Q58" i="21"/>
  <c r="Q42" i="21"/>
  <c r="BD75" i="21" s="1"/>
  <c r="K58" i="21"/>
  <c r="BE54" i="21" s="1"/>
  <c r="K42" i="21"/>
  <c r="W58" i="21"/>
  <c r="BF54" i="21" s="1"/>
  <c r="W42" i="21"/>
  <c r="AA58" i="21"/>
  <c r="AA42" i="21"/>
  <c r="BG75" i="21" s="1"/>
  <c r="E58" i="21"/>
  <c r="BH58" i="21" s="1"/>
  <c r="E42" i="21"/>
  <c r="BH75" i="21" s="1"/>
  <c r="M58" i="21"/>
  <c r="M42" i="21"/>
  <c r="O58" i="21"/>
  <c r="BJ54" i="21" s="1"/>
  <c r="O42" i="21"/>
  <c r="Y58" i="21"/>
  <c r="BK54" i="21" s="1"/>
  <c r="Y42" i="21"/>
  <c r="BK75" i="21" s="1"/>
  <c r="AY75" i="21" s="1"/>
  <c r="BM54" i="21"/>
  <c r="BN54" i="21"/>
  <c r="BO54" i="21"/>
  <c r="BP54" i="21"/>
  <c r="BQ54" i="21"/>
  <c r="BR54" i="21"/>
  <c r="BS54" i="21"/>
  <c r="BT54" i="21"/>
  <c r="BU54" i="21"/>
  <c r="BV54" i="21"/>
  <c r="BW54" i="21"/>
  <c r="G60" i="21"/>
  <c r="BA60" i="21" s="1"/>
  <c r="S60" i="21"/>
  <c r="BB55" i="21" s="1"/>
  <c r="AT55" i="21" s="1"/>
  <c r="I60" i="21"/>
  <c r="BC55" i="21" s="1"/>
  <c r="Q60" i="21"/>
  <c r="K60" i="21"/>
  <c r="BE55" i="21" s="1"/>
  <c r="AV55" i="21" s="1"/>
  <c r="W60" i="21"/>
  <c r="AA60" i="21"/>
  <c r="E60" i="21"/>
  <c r="M60" i="21"/>
  <c r="O60" i="21"/>
  <c r="BJ55" i="21" s="1"/>
  <c r="Y60" i="21"/>
  <c r="BK55" i="21" s="1"/>
  <c r="BM55" i="21"/>
  <c r="BN55" i="21"/>
  <c r="BO55" i="21"/>
  <c r="BP55" i="21"/>
  <c r="BQ55" i="21"/>
  <c r="BR55" i="21"/>
  <c r="BS55" i="21"/>
  <c r="BT55" i="21"/>
  <c r="BU55" i="21"/>
  <c r="BV55" i="21"/>
  <c r="BW55" i="21"/>
  <c r="BA55" i="21"/>
  <c r="BH55" i="21"/>
  <c r="BI55" i="21"/>
  <c r="BM56" i="21"/>
  <c r="BN56" i="21"/>
  <c r="BO56" i="21"/>
  <c r="BP56" i="21"/>
  <c r="BQ56" i="21"/>
  <c r="BR56" i="21"/>
  <c r="BS56" i="21"/>
  <c r="BT56" i="21"/>
  <c r="BU56" i="21"/>
  <c r="BV56" i="21"/>
  <c r="BW56" i="21"/>
  <c r="BA56" i="21"/>
  <c r="BC56" i="21"/>
  <c r="BE56" i="21"/>
  <c r="BF56" i="21"/>
  <c r="BH56" i="21"/>
  <c r="BI56" i="21"/>
  <c r="G65" i="21"/>
  <c r="BA57" i="21" s="1"/>
  <c r="S65" i="21"/>
  <c r="BB57" i="21" s="1"/>
  <c r="I65" i="21"/>
  <c r="Q65" i="21"/>
  <c r="BD57" i="21" s="1"/>
  <c r="K65" i="21"/>
  <c r="W65" i="21"/>
  <c r="BF57" i="21" s="1"/>
  <c r="AA65" i="21"/>
  <c r="E65" i="21"/>
  <c r="M65" i="21"/>
  <c r="BI57" i="21" s="1"/>
  <c r="O65" i="21"/>
  <c r="BJ57" i="21" s="1"/>
  <c r="Y65" i="21"/>
  <c r="BM57" i="21"/>
  <c r="BN57" i="21"/>
  <c r="BO57" i="21"/>
  <c r="BP57" i="21"/>
  <c r="BQ57" i="21"/>
  <c r="BR57" i="21"/>
  <c r="BS57" i="21"/>
  <c r="BT57" i="21"/>
  <c r="BU57" i="21"/>
  <c r="BV57" i="21"/>
  <c r="BW57" i="21"/>
  <c r="BE57" i="21"/>
  <c r="BM106" i="21"/>
  <c r="BN106" i="21"/>
  <c r="BO106" i="21"/>
  <c r="BP106" i="21"/>
  <c r="BQ106" i="21"/>
  <c r="BR106" i="21"/>
  <c r="BS106" i="21"/>
  <c r="BT106" i="21"/>
  <c r="BU106" i="21"/>
  <c r="BV106" i="21"/>
  <c r="BW106" i="21"/>
  <c r="G114" i="21"/>
  <c r="BA106" i="21"/>
  <c r="S114" i="21"/>
  <c r="BB114" i="21" s="1"/>
  <c r="I114" i="21"/>
  <c r="BC106" i="21" s="1"/>
  <c r="Q114" i="21"/>
  <c r="BD106" i="21"/>
  <c r="AU106" i="21" s="1"/>
  <c r="K114" i="21"/>
  <c r="BE106" i="21" s="1"/>
  <c r="W114" i="21"/>
  <c r="BF114" i="21" s="1"/>
  <c r="AA114" i="21"/>
  <c r="BG106" i="21" s="1"/>
  <c r="E114" i="21"/>
  <c r="BH106" i="21" s="1"/>
  <c r="M114" i="21"/>
  <c r="BI106" i="21" s="1"/>
  <c r="O114" i="21"/>
  <c r="BJ106" i="21"/>
  <c r="AX106" i="21" s="1"/>
  <c r="Y114" i="21"/>
  <c r="BM61" i="21"/>
  <c r="BN61" i="21"/>
  <c r="BO61" i="21"/>
  <c r="BP61" i="21"/>
  <c r="BQ61" i="21"/>
  <c r="BR61" i="21"/>
  <c r="BS61" i="21"/>
  <c r="BT61" i="21"/>
  <c r="BU61" i="21"/>
  <c r="BV61" i="21"/>
  <c r="BW61" i="21"/>
  <c r="BA61" i="21"/>
  <c r="BG61" i="21"/>
  <c r="BJ61" i="21"/>
  <c r="BM103" i="21"/>
  <c r="BN103" i="21"/>
  <c r="BO103" i="21"/>
  <c r="BP103" i="21"/>
  <c r="BQ103" i="21"/>
  <c r="BR103" i="21"/>
  <c r="BS103" i="21"/>
  <c r="BT103" i="21"/>
  <c r="BU103" i="21"/>
  <c r="BV103" i="21"/>
  <c r="BW103" i="21"/>
  <c r="BD103" i="21"/>
  <c r="BF103" i="21"/>
  <c r="BG103" i="21"/>
  <c r="AW103" i="21" s="1"/>
  <c r="G76" i="21"/>
  <c r="S76" i="21"/>
  <c r="I76" i="21"/>
  <c r="BC65" i="21" s="1"/>
  <c r="Q76" i="21"/>
  <c r="K76" i="21"/>
  <c r="BE65" i="21" s="1"/>
  <c r="W76" i="21"/>
  <c r="AA76" i="21"/>
  <c r="E76" i="21"/>
  <c r="BH76" i="21" s="1"/>
  <c r="M76" i="21"/>
  <c r="O76" i="21"/>
  <c r="Y76" i="21"/>
  <c r="BK65" i="21" s="1"/>
  <c r="BM65" i="21"/>
  <c r="BN65" i="21"/>
  <c r="BO65" i="21"/>
  <c r="BP65" i="21"/>
  <c r="BQ65" i="21"/>
  <c r="BR65" i="21"/>
  <c r="BS65" i="21"/>
  <c r="BT65" i="21"/>
  <c r="BU65" i="21"/>
  <c r="BV65" i="21"/>
  <c r="BW65" i="21"/>
  <c r="BH65" i="21"/>
  <c r="BM105" i="21"/>
  <c r="BN105" i="21"/>
  <c r="BO105" i="21"/>
  <c r="BP105" i="21"/>
  <c r="BQ105" i="21"/>
  <c r="BR105" i="21"/>
  <c r="BS105" i="21"/>
  <c r="BT105" i="21"/>
  <c r="BU105" i="21"/>
  <c r="BV105" i="21"/>
  <c r="BW105" i="21"/>
  <c r="BC105" i="21"/>
  <c r="BM43" i="21"/>
  <c r="BN43" i="21"/>
  <c r="BO43" i="21"/>
  <c r="BP43" i="21"/>
  <c r="BQ43" i="21"/>
  <c r="BR43" i="21"/>
  <c r="BS43" i="21"/>
  <c r="BT43" i="21"/>
  <c r="BU43" i="21"/>
  <c r="BV43" i="21"/>
  <c r="BW43" i="21"/>
  <c r="BC43" i="21"/>
  <c r="BE43" i="21"/>
  <c r="G80" i="21"/>
  <c r="BA68" i="21" s="1"/>
  <c r="S80" i="21"/>
  <c r="I80" i="21"/>
  <c r="BC80" i="21" s="1"/>
  <c r="Q80" i="21"/>
  <c r="BD68" i="21" s="1"/>
  <c r="K80" i="21"/>
  <c r="BE68" i="21" s="1"/>
  <c r="W80" i="21"/>
  <c r="AA80" i="21"/>
  <c r="E80" i="21"/>
  <c r="M80" i="21"/>
  <c r="O80" i="21"/>
  <c r="Y80" i="21"/>
  <c r="BK68" i="21" s="1"/>
  <c r="AY68" i="21" s="1"/>
  <c r="G85" i="21"/>
  <c r="S85" i="21"/>
  <c r="BB73" i="21" s="1"/>
  <c r="I85" i="21"/>
  <c r="Q85" i="21"/>
  <c r="K85" i="21"/>
  <c r="BE85" i="21" s="1"/>
  <c r="W85" i="21"/>
  <c r="BF73" i="21" s="1"/>
  <c r="AA85" i="21"/>
  <c r="E85" i="21"/>
  <c r="BH73" i="21" s="1"/>
  <c r="M85" i="21"/>
  <c r="O85" i="21"/>
  <c r="Y85" i="21"/>
  <c r="BK73" i="21" s="1"/>
  <c r="AY73" i="21" s="1"/>
  <c r="BM68" i="21"/>
  <c r="BN68" i="21"/>
  <c r="BO68" i="21"/>
  <c r="BP68" i="21"/>
  <c r="BQ68" i="21"/>
  <c r="BR68" i="21"/>
  <c r="BS68" i="21"/>
  <c r="BT68" i="21"/>
  <c r="BU68" i="21"/>
  <c r="BV68" i="21"/>
  <c r="BW68" i="21"/>
  <c r="BF68" i="21"/>
  <c r="AV68" i="21" s="1"/>
  <c r="BM87" i="21"/>
  <c r="BN87" i="21"/>
  <c r="BO87" i="21"/>
  <c r="BP87" i="21"/>
  <c r="BQ87" i="21"/>
  <c r="BR87" i="21"/>
  <c r="BS87" i="21"/>
  <c r="BT87" i="21"/>
  <c r="BU87" i="21"/>
  <c r="BV87" i="21"/>
  <c r="BW87" i="21"/>
  <c r="G120" i="21"/>
  <c r="G98" i="21"/>
  <c r="BA87" i="21"/>
  <c r="S120" i="21"/>
  <c r="BB112" i="21" s="1"/>
  <c r="S98" i="21"/>
  <c r="I120" i="21"/>
  <c r="BC112" i="21" s="1"/>
  <c r="I98" i="21"/>
  <c r="BC87" i="21" s="1"/>
  <c r="Q120" i="21"/>
  <c r="Q98" i="21"/>
  <c r="K120" i="21"/>
  <c r="K98" i="21"/>
  <c r="BE87" i="21" s="1"/>
  <c r="AV87" i="21" s="1"/>
  <c r="W120" i="21"/>
  <c r="BF112" i="21" s="1"/>
  <c r="W98" i="21"/>
  <c r="BF87" i="21"/>
  <c r="AA120" i="21"/>
  <c r="BG120" i="21" s="1"/>
  <c r="AA98" i="21"/>
  <c r="E120" i="21"/>
  <c r="E98" i="21"/>
  <c r="BH87" i="21" s="1"/>
  <c r="M120" i="21"/>
  <c r="M98" i="21"/>
  <c r="BI98" i="21" s="1"/>
  <c r="O120" i="21"/>
  <c r="BJ112" i="21" s="1"/>
  <c r="O98" i="21"/>
  <c r="BJ87" i="21" s="1"/>
  <c r="Y120" i="21"/>
  <c r="BK112" i="21" s="1"/>
  <c r="Y98" i="21"/>
  <c r="BM107" i="21"/>
  <c r="BN107" i="21"/>
  <c r="BO107" i="21"/>
  <c r="BP107" i="21"/>
  <c r="BQ107" i="21"/>
  <c r="BR107" i="21"/>
  <c r="BS107" i="21"/>
  <c r="BT107" i="21"/>
  <c r="BU107" i="21"/>
  <c r="BV107" i="21"/>
  <c r="BW107" i="21"/>
  <c r="BM72" i="21"/>
  <c r="BN72" i="21"/>
  <c r="BO72" i="21"/>
  <c r="BP72" i="21"/>
  <c r="BQ72" i="21"/>
  <c r="BR72" i="21"/>
  <c r="BS72" i="21"/>
  <c r="BT72" i="21"/>
  <c r="BU72" i="21"/>
  <c r="BV72" i="21"/>
  <c r="BW72" i="21"/>
  <c r="BM73" i="21"/>
  <c r="BN73" i="21"/>
  <c r="BO73" i="21"/>
  <c r="BP73" i="21"/>
  <c r="BQ73" i="21"/>
  <c r="BR73" i="21"/>
  <c r="BS73" i="21"/>
  <c r="BT73" i="21"/>
  <c r="BU73" i="21"/>
  <c r="BV73" i="21"/>
  <c r="BW73" i="21"/>
  <c r="BG73" i="21"/>
  <c r="BJ73" i="21"/>
  <c r="G86" i="21"/>
  <c r="BA74" i="21" s="1"/>
  <c r="S86" i="21"/>
  <c r="BB74" i="21" s="1"/>
  <c r="I86" i="21"/>
  <c r="Q86" i="21"/>
  <c r="BD86" i="21" s="1"/>
  <c r="K86" i="21"/>
  <c r="BE74" i="21" s="1"/>
  <c r="W86" i="21"/>
  <c r="AA86" i="21"/>
  <c r="E86" i="21"/>
  <c r="BH74" i="21" s="1"/>
  <c r="M86" i="21"/>
  <c r="O86" i="21"/>
  <c r="BJ86" i="21" s="1"/>
  <c r="Y86" i="21"/>
  <c r="BM74" i="21"/>
  <c r="BN74" i="21"/>
  <c r="BO74" i="21"/>
  <c r="BP74" i="21"/>
  <c r="BQ74" i="21"/>
  <c r="BR74" i="21"/>
  <c r="BS74" i="21"/>
  <c r="BT74" i="21"/>
  <c r="BU74" i="21"/>
  <c r="BV74" i="21"/>
  <c r="BW74" i="21"/>
  <c r="BD74" i="21"/>
  <c r="BI74" i="21"/>
  <c r="BJ74" i="21"/>
  <c r="BM75" i="21"/>
  <c r="BN75" i="21"/>
  <c r="BO75" i="21"/>
  <c r="BP75" i="21"/>
  <c r="BQ75" i="21"/>
  <c r="BR75" i="21"/>
  <c r="BS75" i="21"/>
  <c r="BT75" i="21"/>
  <c r="BU75" i="21"/>
  <c r="BV75" i="21"/>
  <c r="BW75" i="21"/>
  <c r="BE75" i="21"/>
  <c r="BF75" i="21"/>
  <c r="BJ75" i="21"/>
  <c r="BM99" i="21"/>
  <c r="BN99" i="21"/>
  <c r="BO99" i="21"/>
  <c r="BP99" i="21"/>
  <c r="BQ99" i="21"/>
  <c r="BR99" i="21"/>
  <c r="BS99" i="21"/>
  <c r="BT99" i="21"/>
  <c r="BU99" i="21"/>
  <c r="BV99" i="21"/>
  <c r="BW99" i="21"/>
  <c r="G87" i="21"/>
  <c r="BA76" i="21" s="1"/>
  <c r="G107" i="21"/>
  <c r="BA99" i="21" s="1"/>
  <c r="S87" i="21"/>
  <c r="S107" i="21"/>
  <c r="BB99" i="21" s="1"/>
  <c r="I87" i="21"/>
  <c r="I107" i="21"/>
  <c r="BC107" i="21" s="1"/>
  <c r="BC99" i="21"/>
  <c r="AU99" i="21" s="1"/>
  <c r="Q87" i="21"/>
  <c r="BD76" i="21" s="1"/>
  <c r="Q107" i="21"/>
  <c r="BD99" i="21"/>
  <c r="K87" i="21"/>
  <c r="K107" i="21"/>
  <c r="W87" i="21"/>
  <c r="BF76" i="21" s="1"/>
  <c r="W107" i="21"/>
  <c r="BF99" i="21" s="1"/>
  <c r="AA87" i="21"/>
  <c r="AA107" i="21"/>
  <c r="E87" i="21"/>
  <c r="E107" i="21"/>
  <c r="BH99" i="21" s="1"/>
  <c r="M87" i="21"/>
  <c r="BI76" i="21" s="1"/>
  <c r="M107" i="21"/>
  <c r="BI99" i="21" s="1"/>
  <c r="O87" i="21"/>
  <c r="O107" i="21"/>
  <c r="BJ99" i="21" s="1"/>
  <c r="AX99" i="21" s="1"/>
  <c r="Y87" i="21"/>
  <c r="BK76" i="21" s="1"/>
  <c r="AY76" i="21" s="1"/>
  <c r="Y107" i="21"/>
  <c r="BK99" i="21" s="1"/>
  <c r="BM76" i="21"/>
  <c r="BN76" i="21"/>
  <c r="BO76" i="21"/>
  <c r="BP76" i="21"/>
  <c r="BQ76" i="21"/>
  <c r="BR76" i="21"/>
  <c r="BS76" i="21"/>
  <c r="BT76" i="21"/>
  <c r="BU76" i="21"/>
  <c r="BV76" i="21"/>
  <c r="BW76" i="21"/>
  <c r="BM84" i="21"/>
  <c r="BN84" i="21"/>
  <c r="BO84" i="21"/>
  <c r="BP84" i="21"/>
  <c r="BQ84" i="21"/>
  <c r="BR84" i="21"/>
  <c r="BS84" i="21"/>
  <c r="BT84" i="21"/>
  <c r="BU84" i="21"/>
  <c r="BV84" i="21"/>
  <c r="BW84" i="21"/>
  <c r="BA84" i="21"/>
  <c r="BD84" i="21"/>
  <c r="BE84" i="21"/>
  <c r="BG84" i="21"/>
  <c r="AW84" i="21" s="1"/>
  <c r="BH84" i="21"/>
  <c r="BI84" i="21"/>
  <c r="BM88" i="21"/>
  <c r="BN88" i="21"/>
  <c r="BO88" i="21"/>
  <c r="BP88" i="21"/>
  <c r="BQ88" i="21"/>
  <c r="BR88" i="21"/>
  <c r="BS88" i="21"/>
  <c r="BT88" i="21"/>
  <c r="BU88" i="21"/>
  <c r="BV88" i="21"/>
  <c r="BW88" i="21"/>
  <c r="BA88" i="21"/>
  <c r="BF88" i="21"/>
  <c r="BG88" i="21"/>
  <c r="BM110" i="21"/>
  <c r="BN110" i="21"/>
  <c r="BO110" i="21"/>
  <c r="BP110" i="21"/>
  <c r="BQ110" i="21"/>
  <c r="BR110" i="21"/>
  <c r="BS110" i="21"/>
  <c r="BT110" i="21"/>
  <c r="BU110" i="21"/>
  <c r="BV110" i="21"/>
  <c r="BW110" i="21"/>
  <c r="G92" i="21"/>
  <c r="S92" i="21"/>
  <c r="BB81" i="21" s="1"/>
  <c r="BB110" i="21"/>
  <c r="I92" i="21"/>
  <c r="BC81" i="21" s="1"/>
  <c r="AU81" i="21" s="1"/>
  <c r="Q92" i="21"/>
  <c r="K92" i="21"/>
  <c r="BE81" i="21" s="1"/>
  <c r="W92" i="21"/>
  <c r="BF81" i="21" s="1"/>
  <c r="AA92" i="21"/>
  <c r="BG81" i="21" s="1"/>
  <c r="E92" i="21"/>
  <c r="BH81" i="21" s="1"/>
  <c r="BH110" i="21"/>
  <c r="M92" i="21"/>
  <c r="O92" i="21"/>
  <c r="Y92" i="21"/>
  <c r="BK81" i="21" s="1"/>
  <c r="AY81" i="21" s="1"/>
  <c r="BM81" i="21"/>
  <c r="BN81" i="21"/>
  <c r="BO81" i="21"/>
  <c r="BP81" i="21"/>
  <c r="BQ81" i="21"/>
  <c r="BR81" i="21"/>
  <c r="BS81" i="21"/>
  <c r="BT81" i="21"/>
  <c r="BU81" i="21"/>
  <c r="BV81" i="21"/>
  <c r="BW81" i="21"/>
  <c r="BA81" i="21"/>
  <c r="AT81" i="21" s="1"/>
  <c r="BD81" i="21"/>
  <c r="BM111" i="21"/>
  <c r="BN111" i="21"/>
  <c r="BO111" i="21"/>
  <c r="BP111" i="21"/>
  <c r="BQ111" i="21"/>
  <c r="BR111" i="21"/>
  <c r="BS111" i="21"/>
  <c r="BT111" i="21"/>
  <c r="BU111" i="21"/>
  <c r="BV111" i="21"/>
  <c r="BW111" i="21"/>
  <c r="BA111" i="21"/>
  <c r="BD111" i="21"/>
  <c r="BE111" i="21"/>
  <c r="BF111" i="21"/>
  <c r="BG111" i="21"/>
  <c r="BH111" i="21"/>
  <c r="BM108" i="21"/>
  <c r="BN108" i="21"/>
  <c r="BO108" i="21"/>
  <c r="BP108" i="21"/>
  <c r="BQ108" i="21"/>
  <c r="BR108" i="21"/>
  <c r="BS108" i="21"/>
  <c r="BT108" i="21"/>
  <c r="BU108" i="21"/>
  <c r="BV108" i="21"/>
  <c r="BW108" i="21"/>
  <c r="BC108" i="21"/>
  <c r="BM62" i="21"/>
  <c r="BN62" i="21"/>
  <c r="BO62" i="21"/>
  <c r="BP62" i="21"/>
  <c r="BQ62" i="21"/>
  <c r="BR62" i="21"/>
  <c r="BS62" i="21"/>
  <c r="BT62" i="21"/>
  <c r="BU62" i="21"/>
  <c r="BV62" i="21"/>
  <c r="BW62" i="21"/>
  <c r="G72" i="21"/>
  <c r="BA62" i="21" s="1"/>
  <c r="S72" i="21"/>
  <c r="I72" i="21"/>
  <c r="BC72" i="21" s="1"/>
  <c r="BC62" i="21"/>
  <c r="Q72" i="21"/>
  <c r="BD72" i="21" s="1"/>
  <c r="BD62" i="21"/>
  <c r="K72" i="21"/>
  <c r="BE62" i="21" s="1"/>
  <c r="W72" i="21"/>
  <c r="BF62" i="21" s="1"/>
  <c r="AV62" i="21" s="1"/>
  <c r="AA72" i="21"/>
  <c r="E72" i="21"/>
  <c r="BH72" i="21" s="1"/>
  <c r="BH62" i="21"/>
  <c r="M72" i="21"/>
  <c r="BI62" i="21" s="1"/>
  <c r="O72" i="21"/>
  <c r="BJ62" i="21"/>
  <c r="AX62" i="21" s="1"/>
  <c r="Y72" i="21"/>
  <c r="BK62" i="21" s="1"/>
  <c r="BM95" i="21"/>
  <c r="BN95" i="21"/>
  <c r="BO95" i="21"/>
  <c r="BP95" i="21"/>
  <c r="BQ95" i="21"/>
  <c r="BR95" i="21"/>
  <c r="BS95" i="21"/>
  <c r="BT95" i="21"/>
  <c r="BU95" i="21"/>
  <c r="BV95" i="21"/>
  <c r="BW95" i="21"/>
  <c r="BC95" i="21"/>
  <c r="BE95" i="21"/>
  <c r="BH95" i="21"/>
  <c r="BM92" i="21"/>
  <c r="BN92" i="21"/>
  <c r="BO92" i="21"/>
  <c r="BP92" i="21"/>
  <c r="BQ92" i="21"/>
  <c r="BR92" i="21"/>
  <c r="BS92" i="21"/>
  <c r="BT92" i="21"/>
  <c r="BU92" i="21"/>
  <c r="BV92" i="21"/>
  <c r="BW92" i="21"/>
  <c r="BA92" i="21"/>
  <c r="BB92" i="21"/>
  <c r="BE92" i="21"/>
  <c r="BH92" i="21"/>
  <c r="BJ92" i="21"/>
  <c r="G61" i="21"/>
  <c r="BA93" i="21" s="1"/>
  <c r="S61" i="21"/>
  <c r="BB93" i="21" s="1"/>
  <c r="I61" i="21"/>
  <c r="Q61" i="21"/>
  <c r="K61" i="21"/>
  <c r="W61" i="21"/>
  <c r="AA61" i="21"/>
  <c r="BG93" i="21" s="1"/>
  <c r="E61" i="21"/>
  <c r="M61" i="21"/>
  <c r="O61" i="21"/>
  <c r="Y61" i="21"/>
  <c r="BK93" i="21" s="1"/>
  <c r="BM93" i="21"/>
  <c r="BN93" i="21"/>
  <c r="BO93" i="21"/>
  <c r="BP93" i="21"/>
  <c r="BQ93" i="21"/>
  <c r="BR93" i="21"/>
  <c r="BS93" i="21"/>
  <c r="BT93" i="21"/>
  <c r="BU93" i="21"/>
  <c r="BV93" i="21"/>
  <c r="BW93" i="21"/>
  <c r="BF93" i="21"/>
  <c r="BM96" i="21"/>
  <c r="BN96" i="21"/>
  <c r="BO96" i="21"/>
  <c r="BP96" i="21"/>
  <c r="BQ96" i="21"/>
  <c r="BR96" i="21"/>
  <c r="BS96" i="21"/>
  <c r="BT96" i="21"/>
  <c r="BU96" i="21"/>
  <c r="BV96" i="21"/>
  <c r="BW96" i="21"/>
  <c r="BA96" i="21"/>
  <c r="BC96" i="21"/>
  <c r="BD96" i="21"/>
  <c r="BI96" i="21"/>
  <c r="G108" i="21"/>
  <c r="BA100" i="21" s="1"/>
  <c r="S108" i="21"/>
  <c r="BB100" i="21" s="1"/>
  <c r="I108" i="21"/>
  <c r="Q108" i="21"/>
  <c r="BD100" i="21" s="1"/>
  <c r="K108" i="21"/>
  <c r="BE100" i="21" s="1"/>
  <c r="AV100" i="21" s="1"/>
  <c r="W108" i="21"/>
  <c r="BF100" i="21" s="1"/>
  <c r="AA108" i="21"/>
  <c r="BG108" i="21" s="1"/>
  <c r="E108" i="21"/>
  <c r="BH100" i="21" s="1"/>
  <c r="M108" i="21"/>
  <c r="O108" i="21"/>
  <c r="BJ100" i="21" s="1"/>
  <c r="Y108" i="21"/>
  <c r="BK100" i="21" s="1"/>
  <c r="AY100" i="21" s="1"/>
  <c r="BM100" i="21"/>
  <c r="BN100" i="21"/>
  <c r="BO100" i="21"/>
  <c r="BP100" i="21"/>
  <c r="BQ100" i="21"/>
  <c r="BR100" i="21"/>
  <c r="BS100" i="21"/>
  <c r="BT100" i="21"/>
  <c r="BU100" i="21"/>
  <c r="BV100" i="21"/>
  <c r="BW100" i="21"/>
  <c r="BC100" i="21"/>
  <c r="AU100" i="21" s="1"/>
  <c r="BG100" i="21"/>
  <c r="AW100" i="21" s="1"/>
  <c r="G109" i="21"/>
  <c r="BA101" i="21" s="1"/>
  <c r="S109" i="21"/>
  <c r="I109" i="21"/>
  <c r="Q109" i="21"/>
  <c r="K109" i="21"/>
  <c r="BE101" i="21" s="1"/>
  <c r="AV101" i="21" s="1"/>
  <c r="W109" i="21"/>
  <c r="BF109" i="21" s="1"/>
  <c r="AA109" i="21"/>
  <c r="BG101" i="21" s="1"/>
  <c r="E109" i="21"/>
  <c r="BH109" i="21" s="1"/>
  <c r="M109" i="21"/>
  <c r="BI101" i="21" s="1"/>
  <c r="O109" i="21"/>
  <c r="Y109" i="21"/>
  <c r="BK101" i="21" s="1"/>
  <c r="AY101" i="21" s="1"/>
  <c r="BM101" i="21"/>
  <c r="BN101" i="21"/>
  <c r="BO101" i="21"/>
  <c r="BP101" i="21"/>
  <c r="BQ101" i="21"/>
  <c r="BR101" i="21"/>
  <c r="BS101" i="21"/>
  <c r="BT101" i="21"/>
  <c r="BU101" i="21"/>
  <c r="BV101" i="21"/>
  <c r="BW101" i="21"/>
  <c r="BB101" i="21"/>
  <c r="BC101" i="21"/>
  <c r="BD101" i="21"/>
  <c r="BF101" i="21"/>
  <c r="BH101" i="21"/>
  <c r="BM102" i="21"/>
  <c r="BN102" i="21"/>
  <c r="BO102" i="21"/>
  <c r="BP102" i="21"/>
  <c r="BQ102" i="21"/>
  <c r="BR102" i="21"/>
  <c r="BS102" i="21"/>
  <c r="BT102" i="21"/>
  <c r="BU102" i="21"/>
  <c r="BV102" i="21"/>
  <c r="BW102" i="21"/>
  <c r="BA102" i="21"/>
  <c r="BB102" i="21"/>
  <c r="BC102" i="21"/>
  <c r="BD102" i="21"/>
  <c r="AU102" i="21" s="1"/>
  <c r="BE102" i="21"/>
  <c r="BF102" i="21"/>
  <c r="BG102" i="21"/>
  <c r="BH102" i="21"/>
  <c r="BI102" i="21"/>
  <c r="BJ102" i="21"/>
  <c r="BM112" i="21"/>
  <c r="BN112" i="21"/>
  <c r="BO112" i="21"/>
  <c r="BP112" i="21"/>
  <c r="BQ112" i="21"/>
  <c r="BR112" i="21"/>
  <c r="BS112" i="21"/>
  <c r="BT112" i="21"/>
  <c r="BU112" i="21"/>
  <c r="BV112" i="21"/>
  <c r="BW112" i="21"/>
  <c r="BG112" i="21"/>
  <c r="AW112" i="21" s="1"/>
  <c r="BH112" i="21"/>
  <c r="BI112" i="21"/>
  <c r="G73" i="17"/>
  <c r="G7" i="17"/>
  <c r="BA7" i="17" s="1"/>
  <c r="S73" i="17"/>
  <c r="S7" i="17"/>
  <c r="BB7" i="17" s="1"/>
  <c r="I73" i="17"/>
  <c r="I7" i="17"/>
  <c r="BC7" i="17" s="1"/>
  <c r="Q73" i="17"/>
  <c r="Q7" i="17"/>
  <c r="BD7" i="17" s="1"/>
  <c r="K73" i="17"/>
  <c r="K7" i="17"/>
  <c r="BE7" i="17" s="1"/>
  <c r="AV7" i="17" s="1"/>
  <c r="W73" i="17"/>
  <c r="W7" i="17"/>
  <c r="BF7" i="17" s="1"/>
  <c r="AA73" i="17"/>
  <c r="BG64" i="17" s="1"/>
  <c r="AW64" i="17" s="1"/>
  <c r="AA7" i="17"/>
  <c r="BG7" i="17" s="1"/>
  <c r="AW7" i="17" s="1"/>
  <c r="E73" i="17"/>
  <c r="E7" i="17"/>
  <c r="BH7" i="17" s="1"/>
  <c r="M73" i="17"/>
  <c r="M7" i="17"/>
  <c r="BI7" i="17" s="1"/>
  <c r="AX7" i="17" s="1"/>
  <c r="O73" i="17"/>
  <c r="O7" i="17"/>
  <c r="BJ7" i="17" s="1"/>
  <c r="Y73" i="17"/>
  <c r="BK64" i="17" s="1"/>
  <c r="Y7" i="17"/>
  <c r="BK7" i="17" s="1"/>
  <c r="G74" i="17"/>
  <c r="G8" i="17"/>
  <c r="BA8" i="17" s="1"/>
  <c r="S74" i="17"/>
  <c r="BB65" i="17" s="1"/>
  <c r="S8" i="17"/>
  <c r="BB8" i="17" s="1"/>
  <c r="AT8" i="17" s="1"/>
  <c r="I74" i="17"/>
  <c r="I8" i="17"/>
  <c r="BC8" i="17"/>
  <c r="Q74" i="17"/>
  <c r="Q8" i="17"/>
  <c r="BD8" i="17" s="1"/>
  <c r="K74" i="17"/>
  <c r="BE65" i="17" s="1"/>
  <c r="K8" i="17"/>
  <c r="BE8" i="17" s="1"/>
  <c r="W74" i="17"/>
  <c r="BF65" i="17" s="1"/>
  <c r="AV65" i="17" s="1"/>
  <c r="W8" i="17"/>
  <c r="BF8" i="17" s="1"/>
  <c r="AA74" i="17"/>
  <c r="AA8" i="17"/>
  <c r="BG8" i="17" s="1"/>
  <c r="AW8" i="17" s="1"/>
  <c r="E74" i="17"/>
  <c r="E8" i="17"/>
  <c r="BH8" i="17" s="1"/>
  <c r="M74" i="17"/>
  <c r="M8" i="17"/>
  <c r="BI8" i="17" s="1"/>
  <c r="O74" i="17"/>
  <c r="BJ65" i="17" s="1"/>
  <c r="O8" i="17"/>
  <c r="BJ8" i="17" s="1"/>
  <c r="Y74" i="17"/>
  <c r="Y8" i="17"/>
  <c r="BK8" i="17" s="1"/>
  <c r="G75" i="17"/>
  <c r="BA66" i="17" s="1"/>
  <c r="G9" i="17"/>
  <c r="BA9" i="17" s="1"/>
  <c r="S75" i="17"/>
  <c r="S9" i="17"/>
  <c r="BB9" i="17" s="1"/>
  <c r="I75" i="17"/>
  <c r="BC66" i="17" s="1"/>
  <c r="I9" i="17"/>
  <c r="BC9" i="17" s="1"/>
  <c r="Q75" i="17"/>
  <c r="Q9" i="17"/>
  <c r="BD9" i="17" s="1"/>
  <c r="AU9" i="17" s="1"/>
  <c r="K75" i="17"/>
  <c r="K9" i="17"/>
  <c r="BE9" i="17" s="1"/>
  <c r="W75" i="17"/>
  <c r="W9" i="17"/>
  <c r="BF9" i="17" s="1"/>
  <c r="AA75" i="17"/>
  <c r="BG66" i="17" s="1"/>
  <c r="AW66" i="17" s="1"/>
  <c r="AA9" i="17"/>
  <c r="BG9" i="17"/>
  <c r="AW9" i="17" s="1"/>
  <c r="E75" i="17"/>
  <c r="E9" i="17"/>
  <c r="BH9" i="17" s="1"/>
  <c r="M75" i="17"/>
  <c r="M9" i="17"/>
  <c r="BI9" i="17"/>
  <c r="O75" i="17"/>
  <c r="BJ66" i="17" s="1"/>
  <c r="O9" i="17"/>
  <c r="BJ9" i="17" s="1"/>
  <c r="Y75" i="17"/>
  <c r="Y9" i="17"/>
  <c r="BK9" i="17" s="1"/>
  <c r="AY9" i="17" s="1"/>
  <c r="G49" i="17"/>
  <c r="G10" i="17"/>
  <c r="BA10" i="17" s="1"/>
  <c r="S49" i="17"/>
  <c r="BB41" i="17" s="1"/>
  <c r="S10" i="17"/>
  <c r="BB10" i="17" s="1"/>
  <c r="AT10" i="17" s="1"/>
  <c r="I49" i="17"/>
  <c r="I10" i="17"/>
  <c r="BC10" i="17" s="1"/>
  <c r="Q49" i="17"/>
  <c r="BD41" i="17" s="1"/>
  <c r="Q10" i="17"/>
  <c r="BD10" i="17" s="1"/>
  <c r="K49" i="17"/>
  <c r="BE41" i="17" s="1"/>
  <c r="K10" i="17"/>
  <c r="BE10" i="17" s="1"/>
  <c r="W49" i="17"/>
  <c r="BF41" i="17" s="1"/>
  <c r="W10" i="17"/>
  <c r="BF10" i="17" s="1"/>
  <c r="AA49" i="17"/>
  <c r="AA10" i="17"/>
  <c r="BG10" i="17" s="1"/>
  <c r="E49" i="17"/>
  <c r="BH41" i="17" s="1"/>
  <c r="E10" i="17"/>
  <c r="BH10" i="17" s="1"/>
  <c r="M49" i="17"/>
  <c r="BI41" i="17" s="1"/>
  <c r="M10" i="17"/>
  <c r="BI10" i="17" s="1"/>
  <c r="O49" i="17"/>
  <c r="BJ41" i="17" s="1"/>
  <c r="O10" i="17"/>
  <c r="BJ10" i="17" s="1"/>
  <c r="Y49" i="17"/>
  <c r="Y10" i="17"/>
  <c r="BK10" i="17" s="1"/>
  <c r="G12" i="17"/>
  <c r="BA12" i="17" s="1"/>
  <c r="G11" i="17"/>
  <c r="BA11" i="17" s="1"/>
  <c r="S12" i="17"/>
  <c r="BB12" i="17" s="1"/>
  <c r="S11" i="17"/>
  <c r="BB11" i="17" s="1"/>
  <c r="I12" i="17"/>
  <c r="BC12" i="17" s="1"/>
  <c r="I11" i="17"/>
  <c r="BC11" i="17" s="1"/>
  <c r="Q12" i="17"/>
  <c r="BD12" i="17" s="1"/>
  <c r="Q11" i="17"/>
  <c r="BD11" i="17" s="1"/>
  <c r="K12" i="17"/>
  <c r="BE12" i="17" s="1"/>
  <c r="K11" i="17"/>
  <c r="BE11" i="17" s="1"/>
  <c r="W12" i="17"/>
  <c r="BF12" i="17" s="1"/>
  <c r="W11" i="17"/>
  <c r="BF11" i="17" s="1"/>
  <c r="AA12" i="17"/>
  <c r="BG12" i="17" s="1"/>
  <c r="AW12" i="17" s="1"/>
  <c r="AA11" i="17"/>
  <c r="BG11" i="17" s="1"/>
  <c r="AW11" i="17" s="1"/>
  <c r="E12" i="17"/>
  <c r="BH12" i="17" s="1"/>
  <c r="E11" i="17"/>
  <c r="BH11" i="17" s="1"/>
  <c r="M12" i="17"/>
  <c r="BI12" i="17" s="1"/>
  <c r="M11" i="17"/>
  <c r="BI11" i="17" s="1"/>
  <c r="O12" i="17"/>
  <c r="BJ12" i="17" s="1"/>
  <c r="O11" i="17"/>
  <c r="BJ11" i="17" s="1"/>
  <c r="Y12" i="17"/>
  <c r="BK12" i="17" s="1"/>
  <c r="Y11" i="17"/>
  <c r="BK11" i="17" s="1"/>
  <c r="G66" i="17"/>
  <c r="S66" i="17"/>
  <c r="BB57" i="17" s="1"/>
  <c r="I66" i="17"/>
  <c r="Q66" i="17"/>
  <c r="K66" i="17"/>
  <c r="BE57" i="17" s="1"/>
  <c r="W66" i="17"/>
  <c r="BF57" i="17" s="1"/>
  <c r="AA66" i="17"/>
  <c r="E66" i="17"/>
  <c r="BH57" i="17" s="1"/>
  <c r="M66" i="17"/>
  <c r="O66" i="17"/>
  <c r="BJ57" i="17" s="1"/>
  <c r="Y66" i="17"/>
  <c r="G15" i="17"/>
  <c r="BA15" i="17" s="1"/>
  <c r="G13" i="17"/>
  <c r="BA13" i="17" s="1"/>
  <c r="S15" i="17"/>
  <c r="BB15" i="17" s="1"/>
  <c r="S13" i="17"/>
  <c r="BB13" i="17" s="1"/>
  <c r="I15" i="17"/>
  <c r="BC15" i="17" s="1"/>
  <c r="AU15" i="17" s="1"/>
  <c r="I13" i="17"/>
  <c r="BC13" i="17" s="1"/>
  <c r="Q15" i="17"/>
  <c r="BD15" i="17" s="1"/>
  <c r="Q13" i="17"/>
  <c r="BD13" i="17" s="1"/>
  <c r="K15" i="17"/>
  <c r="BE15" i="17" s="1"/>
  <c r="K13" i="17"/>
  <c r="BE13" i="17" s="1"/>
  <c r="W15" i="17"/>
  <c r="BF15" i="17" s="1"/>
  <c r="W13" i="17"/>
  <c r="BF13" i="17" s="1"/>
  <c r="AA15" i="17"/>
  <c r="BG15" i="17" s="1"/>
  <c r="AW15" i="17" s="1"/>
  <c r="AA13" i="17"/>
  <c r="BG13" i="17" s="1"/>
  <c r="E15" i="17"/>
  <c r="BH15" i="17" s="1"/>
  <c r="E13" i="17"/>
  <c r="BH13" i="17" s="1"/>
  <c r="M15" i="17"/>
  <c r="BI15" i="17" s="1"/>
  <c r="M13" i="17"/>
  <c r="BI13" i="17" s="1"/>
  <c r="O15" i="17"/>
  <c r="O13" i="17"/>
  <c r="BJ13" i="17" s="1"/>
  <c r="Y15" i="17"/>
  <c r="BK15" i="17" s="1"/>
  <c r="Y13" i="17"/>
  <c r="BK13" i="17" s="1"/>
  <c r="G48" i="17"/>
  <c r="G14" i="17"/>
  <c r="BA14" i="17" s="1"/>
  <c r="S48" i="17"/>
  <c r="S14" i="17"/>
  <c r="BB14" i="17" s="1"/>
  <c r="I48" i="17"/>
  <c r="I14" i="17"/>
  <c r="BC14" i="17" s="1"/>
  <c r="AU14" i="17" s="1"/>
  <c r="Q48" i="17"/>
  <c r="BD40" i="17" s="1"/>
  <c r="Q14" i="17"/>
  <c r="BD14" i="17" s="1"/>
  <c r="K48" i="17"/>
  <c r="K14" i="17"/>
  <c r="BE14" i="17" s="1"/>
  <c r="W48" i="17"/>
  <c r="W14" i="17"/>
  <c r="BF14" i="17" s="1"/>
  <c r="AA48" i="17"/>
  <c r="BG40" i="17" s="1"/>
  <c r="AW40" i="17" s="1"/>
  <c r="AA14" i="17"/>
  <c r="BG14" i="17" s="1"/>
  <c r="AW14" i="17" s="1"/>
  <c r="E48" i="17"/>
  <c r="BH40" i="17" s="1"/>
  <c r="AX40" i="17" s="1"/>
  <c r="E14" i="17"/>
  <c r="BH14" i="17" s="1"/>
  <c r="M48" i="17"/>
  <c r="M14" i="17"/>
  <c r="BI14" i="17" s="1"/>
  <c r="O48" i="17"/>
  <c r="O14" i="17"/>
  <c r="BJ14" i="17" s="1"/>
  <c r="Y48" i="17"/>
  <c r="Y14" i="17"/>
  <c r="BK14" i="17" s="1"/>
  <c r="G54" i="17"/>
  <c r="BA45" i="17" s="1"/>
  <c r="S54" i="17"/>
  <c r="I54" i="17"/>
  <c r="BC45" i="17" s="1"/>
  <c r="Q54" i="17"/>
  <c r="BD45" i="17" s="1"/>
  <c r="K54" i="17"/>
  <c r="W54" i="17"/>
  <c r="BF45" i="17" s="1"/>
  <c r="AA54" i="17"/>
  <c r="E54" i="17"/>
  <c r="BH45" i="17" s="1"/>
  <c r="M54" i="17"/>
  <c r="BI45" i="17" s="1"/>
  <c r="O54" i="17"/>
  <c r="BJ15" i="17"/>
  <c r="Y54" i="17"/>
  <c r="BK45" i="17" s="1"/>
  <c r="G61" i="17"/>
  <c r="G16" i="17"/>
  <c r="BA16" i="17" s="1"/>
  <c r="S61" i="17"/>
  <c r="S16" i="17"/>
  <c r="BB16" i="17" s="1"/>
  <c r="I61" i="17"/>
  <c r="BC52" i="17" s="1"/>
  <c r="I16" i="17"/>
  <c r="BC16" i="17" s="1"/>
  <c r="Q61" i="17"/>
  <c r="BD52" i="17" s="1"/>
  <c r="Q16" i="17"/>
  <c r="BD16" i="17" s="1"/>
  <c r="K61" i="17"/>
  <c r="K16" i="17"/>
  <c r="BE16" i="17" s="1"/>
  <c r="W61" i="17"/>
  <c r="W16" i="17"/>
  <c r="BF16" i="17" s="1"/>
  <c r="AA61" i="17"/>
  <c r="BG52" i="17" s="1"/>
  <c r="AW52" i="17" s="1"/>
  <c r="AA16" i="17"/>
  <c r="BG16" i="17" s="1"/>
  <c r="AW16" i="17" s="1"/>
  <c r="E61" i="17"/>
  <c r="BH52" i="17" s="1"/>
  <c r="E16" i="17"/>
  <c r="BH16" i="17" s="1"/>
  <c r="M61" i="17"/>
  <c r="M16" i="17"/>
  <c r="BI16" i="17" s="1"/>
  <c r="O61" i="17"/>
  <c r="O16" i="17"/>
  <c r="BJ16" i="17" s="1"/>
  <c r="Y61" i="17"/>
  <c r="BK52" i="17" s="1"/>
  <c r="Y16" i="17"/>
  <c r="BK16" i="17" s="1"/>
  <c r="G62" i="17"/>
  <c r="G17" i="17"/>
  <c r="BA17" i="17" s="1"/>
  <c r="S62" i="17"/>
  <c r="S17" i="17"/>
  <c r="BB17" i="17" s="1"/>
  <c r="I62" i="17"/>
  <c r="I17" i="17"/>
  <c r="BC17" i="17" s="1"/>
  <c r="AU17" i="17" s="1"/>
  <c r="Q62" i="17"/>
  <c r="BD53" i="17" s="1"/>
  <c r="Q17" i="17"/>
  <c r="BD17" i="17" s="1"/>
  <c r="K62" i="17"/>
  <c r="BE53" i="17" s="1"/>
  <c r="K17" i="17"/>
  <c r="BE17" i="17" s="1"/>
  <c r="W62" i="17"/>
  <c r="W17" i="17"/>
  <c r="BF17" i="17" s="1"/>
  <c r="AA62" i="17"/>
  <c r="AA17" i="17"/>
  <c r="BG17" i="17" s="1"/>
  <c r="AW17" i="17" s="1"/>
  <c r="E62" i="17"/>
  <c r="BH53" i="17" s="1"/>
  <c r="E17" i="17"/>
  <c r="BH17" i="17" s="1"/>
  <c r="M62" i="17"/>
  <c r="M17" i="17"/>
  <c r="BI17" i="17" s="1"/>
  <c r="O62" i="17"/>
  <c r="O17" i="17"/>
  <c r="BJ17" i="17" s="1"/>
  <c r="Y62" i="17"/>
  <c r="Y17" i="17"/>
  <c r="BK17" i="17" s="1"/>
  <c r="G76" i="17"/>
  <c r="BA67" i="17" s="1"/>
  <c r="G18" i="17"/>
  <c r="BA18" i="17" s="1"/>
  <c r="S76" i="17"/>
  <c r="S18" i="17"/>
  <c r="BB18" i="17" s="1"/>
  <c r="AT18" i="17" s="1"/>
  <c r="I76" i="17"/>
  <c r="I18" i="17"/>
  <c r="BC18" i="17" s="1"/>
  <c r="Q76" i="17"/>
  <c r="BD67" i="17" s="1"/>
  <c r="Q18" i="17"/>
  <c r="BD18" i="17" s="1"/>
  <c r="K76" i="17"/>
  <c r="BE67" i="17" s="1"/>
  <c r="K18" i="17"/>
  <c r="BE18" i="17" s="1"/>
  <c r="W76" i="17"/>
  <c r="W18" i="17"/>
  <c r="BF18" i="17" s="1"/>
  <c r="AA76" i="17"/>
  <c r="AA18" i="17"/>
  <c r="BG18" i="17" s="1"/>
  <c r="AW18" i="17" s="1"/>
  <c r="E76" i="17"/>
  <c r="BH67" i="17" s="1"/>
  <c r="E18" i="17"/>
  <c r="BH18" i="17" s="1"/>
  <c r="M76" i="17"/>
  <c r="BI67" i="17" s="1"/>
  <c r="M18" i="17"/>
  <c r="BI18" i="17" s="1"/>
  <c r="O76" i="17"/>
  <c r="O18" i="17"/>
  <c r="BJ18" i="17" s="1"/>
  <c r="Y76" i="17"/>
  <c r="Y18" i="17"/>
  <c r="BK18" i="17" s="1"/>
  <c r="G38" i="17"/>
  <c r="G19" i="17"/>
  <c r="BA19" i="17" s="1"/>
  <c r="AT19" i="17" s="1"/>
  <c r="S38" i="17"/>
  <c r="BB35" i="17" s="1"/>
  <c r="S19" i="17"/>
  <c r="BB19" i="17" s="1"/>
  <c r="I38" i="17"/>
  <c r="BC35" i="17" s="1"/>
  <c r="I19" i="17"/>
  <c r="BC19" i="17" s="1"/>
  <c r="Q38" i="17"/>
  <c r="Q19" i="17"/>
  <c r="BD19" i="17" s="1"/>
  <c r="K38" i="17"/>
  <c r="K19" i="17"/>
  <c r="BE19" i="17" s="1"/>
  <c r="W38" i="17"/>
  <c r="BF35" i="17" s="1"/>
  <c r="W19" i="17"/>
  <c r="BF19" i="17" s="1"/>
  <c r="AA38" i="17"/>
  <c r="BG35" i="17" s="1"/>
  <c r="AW35" i="17" s="1"/>
  <c r="AA19" i="17"/>
  <c r="BG19" i="17" s="1"/>
  <c r="AW19" i="17" s="1"/>
  <c r="E38" i="17"/>
  <c r="E19" i="17"/>
  <c r="BH19" i="17" s="1"/>
  <c r="M38" i="17"/>
  <c r="M19" i="17"/>
  <c r="BI19" i="17" s="1"/>
  <c r="AX19" i="17" s="1"/>
  <c r="O38" i="17"/>
  <c r="BJ35" i="17" s="1"/>
  <c r="O19" i="17"/>
  <c r="BJ19" i="17" s="1"/>
  <c r="Y38" i="17"/>
  <c r="BK35" i="17" s="1"/>
  <c r="Y19" i="17"/>
  <c r="BK19" i="17" s="1"/>
  <c r="G24" i="17"/>
  <c r="G22" i="17"/>
  <c r="BA21" i="17" s="1"/>
  <c r="G21" i="17"/>
  <c r="BA20" i="17" s="1"/>
  <c r="S24" i="17"/>
  <c r="BB23" i="17" s="1"/>
  <c r="S22" i="17"/>
  <c r="BB21" i="17" s="1"/>
  <c r="S21" i="17"/>
  <c r="I24" i="17"/>
  <c r="I22" i="17"/>
  <c r="BC21" i="17" s="1"/>
  <c r="I21" i="17"/>
  <c r="Q24" i="17"/>
  <c r="Q22" i="17"/>
  <c r="Q21" i="17"/>
  <c r="BD20" i="17" s="1"/>
  <c r="K24" i="17"/>
  <c r="BE23" i="17" s="1"/>
  <c r="K22" i="17"/>
  <c r="K21" i="17"/>
  <c r="BE20" i="17" s="1"/>
  <c r="W24" i="17"/>
  <c r="BF23" i="17" s="1"/>
  <c r="W22" i="17"/>
  <c r="W21" i="17"/>
  <c r="BF20" i="17" s="1"/>
  <c r="AA24" i="17"/>
  <c r="AA22" i="17"/>
  <c r="AA21" i="17"/>
  <c r="BG20" i="17" s="1"/>
  <c r="AW20" i="17" s="1"/>
  <c r="E24" i="17"/>
  <c r="E22" i="17"/>
  <c r="E21" i="17"/>
  <c r="M24" i="17"/>
  <c r="M22" i="17"/>
  <c r="BI21" i="17" s="1"/>
  <c r="M21" i="17"/>
  <c r="BI20" i="17" s="1"/>
  <c r="O24" i="17"/>
  <c r="BJ23" i="17" s="1"/>
  <c r="O22" i="17"/>
  <c r="BJ21" i="17" s="1"/>
  <c r="O21" i="17"/>
  <c r="Y24" i="17"/>
  <c r="Y22" i="17"/>
  <c r="Y21" i="17"/>
  <c r="G55" i="17"/>
  <c r="G23" i="17"/>
  <c r="BA22" i="17" s="1"/>
  <c r="S55" i="17"/>
  <c r="BB46" i="17" s="1"/>
  <c r="S23" i="17"/>
  <c r="I55" i="17"/>
  <c r="BC46" i="17" s="1"/>
  <c r="I23" i="17"/>
  <c r="Q55" i="17"/>
  <c r="Q23" i="17"/>
  <c r="BD22" i="17" s="1"/>
  <c r="K55" i="17"/>
  <c r="K23" i="17"/>
  <c r="BE22" i="17" s="1"/>
  <c r="W55" i="17"/>
  <c r="BF46" i="17" s="1"/>
  <c r="W23" i="17"/>
  <c r="AA55" i="17"/>
  <c r="BG46" i="17" s="1"/>
  <c r="AW46" i="17" s="1"/>
  <c r="AA23" i="17"/>
  <c r="E55" i="17"/>
  <c r="E23" i="17"/>
  <c r="BH22" i="17" s="1"/>
  <c r="M55" i="17"/>
  <c r="M23" i="17"/>
  <c r="BI22" i="17" s="1"/>
  <c r="O55" i="17"/>
  <c r="BJ46" i="17" s="1"/>
  <c r="AY46" i="17" s="1"/>
  <c r="O23" i="17"/>
  <c r="Y55" i="17"/>
  <c r="BK46" i="17" s="1"/>
  <c r="Y23" i="17"/>
  <c r="BK22" i="17" s="1"/>
  <c r="G77" i="17"/>
  <c r="S77" i="17"/>
  <c r="BB68" i="17" s="1"/>
  <c r="I77" i="17"/>
  <c r="Q77" i="17"/>
  <c r="BD68" i="17" s="1"/>
  <c r="K77" i="17"/>
  <c r="BE68" i="17" s="1"/>
  <c r="W77" i="17"/>
  <c r="AA77" i="17"/>
  <c r="BG68" i="17" s="1"/>
  <c r="AW68" i="17" s="1"/>
  <c r="E77" i="17"/>
  <c r="BH68" i="17" s="1"/>
  <c r="M77" i="17"/>
  <c r="O77" i="17"/>
  <c r="BJ68" i="17" s="1"/>
  <c r="Y77" i="17"/>
  <c r="G29" i="17"/>
  <c r="BA27" i="17" s="1"/>
  <c r="G25" i="17"/>
  <c r="BA24" i="17" s="1"/>
  <c r="S29" i="17"/>
  <c r="S25" i="17"/>
  <c r="I29" i="17"/>
  <c r="BC27" i="17" s="1"/>
  <c r="I25" i="17"/>
  <c r="Q29" i="17"/>
  <c r="Q25" i="17"/>
  <c r="K29" i="17"/>
  <c r="BE27" i="17" s="1"/>
  <c r="K25" i="17"/>
  <c r="W29" i="17"/>
  <c r="W25" i="17"/>
  <c r="AA29" i="17"/>
  <c r="BG27" i="17" s="1"/>
  <c r="AW27" i="17" s="1"/>
  <c r="AA25" i="17"/>
  <c r="E29" i="17"/>
  <c r="BH27" i="17" s="1"/>
  <c r="E25" i="17"/>
  <c r="BH24" i="17" s="1"/>
  <c r="M29" i="17"/>
  <c r="BI27" i="17" s="1"/>
  <c r="M25" i="17"/>
  <c r="BI24" i="17" s="1"/>
  <c r="O29" i="17"/>
  <c r="O25" i="17"/>
  <c r="Y29" i="17"/>
  <c r="BK27" i="17" s="1"/>
  <c r="Y25" i="17"/>
  <c r="G46" i="17"/>
  <c r="BA39" i="17" s="1"/>
  <c r="G26" i="17"/>
  <c r="S46" i="17"/>
  <c r="BB39" i="17" s="1"/>
  <c r="S26" i="17"/>
  <c r="BB25" i="17" s="1"/>
  <c r="I46" i="17"/>
  <c r="I26" i="17"/>
  <c r="BC25" i="17" s="1"/>
  <c r="Q46" i="17"/>
  <c r="BD39" i="17" s="1"/>
  <c r="Q26" i="17"/>
  <c r="K46" i="17"/>
  <c r="K26" i="17"/>
  <c r="W46" i="17"/>
  <c r="BF39" i="17" s="1"/>
  <c r="W26" i="17"/>
  <c r="BF25" i="17" s="1"/>
  <c r="AA46" i="17"/>
  <c r="AA26" i="17"/>
  <c r="BG25" i="17" s="1"/>
  <c r="AW25" i="17" s="1"/>
  <c r="E46" i="17"/>
  <c r="BH39" i="17" s="1"/>
  <c r="E26" i="17"/>
  <c r="M46" i="17"/>
  <c r="BI39" i="17" s="1"/>
  <c r="M26" i="17"/>
  <c r="O46" i="17"/>
  <c r="BJ39" i="17" s="1"/>
  <c r="O26" i="17"/>
  <c r="BJ25" i="17" s="1"/>
  <c r="Y46" i="17"/>
  <c r="Y26" i="17"/>
  <c r="BK25" i="17" s="1"/>
  <c r="G30" i="17"/>
  <c r="BA28" i="17" s="1"/>
  <c r="G28" i="17"/>
  <c r="S30" i="17"/>
  <c r="BB28" i="17" s="1"/>
  <c r="S28" i="17"/>
  <c r="I30" i="17"/>
  <c r="I28" i="17"/>
  <c r="BC26" i="17" s="1"/>
  <c r="Q30" i="17"/>
  <c r="Q28" i="17"/>
  <c r="BD26" i="17" s="1"/>
  <c r="K30" i="17"/>
  <c r="BE28" i="17" s="1"/>
  <c r="K28" i="17"/>
  <c r="W30" i="17"/>
  <c r="BF28" i="17" s="1"/>
  <c r="W28" i="17"/>
  <c r="AA30" i="17"/>
  <c r="AA28" i="17"/>
  <c r="BG26" i="17" s="1"/>
  <c r="AW26" i="17" s="1"/>
  <c r="E30" i="17"/>
  <c r="E28" i="17"/>
  <c r="BH26" i="17" s="1"/>
  <c r="M30" i="17"/>
  <c r="BI28" i="17" s="1"/>
  <c r="M28" i="17"/>
  <c r="O30" i="17"/>
  <c r="BJ28" i="17" s="1"/>
  <c r="O28" i="17"/>
  <c r="Y30" i="17"/>
  <c r="Y28" i="17"/>
  <c r="BK26" i="17" s="1"/>
  <c r="G69" i="17"/>
  <c r="S69" i="17"/>
  <c r="I69" i="17"/>
  <c r="BC60" i="17" s="1"/>
  <c r="Q69" i="17"/>
  <c r="K69" i="17"/>
  <c r="BE60" i="17" s="1"/>
  <c r="W69" i="17"/>
  <c r="AA69" i="17"/>
  <c r="BG60" i="17" s="1"/>
  <c r="AW60" i="17" s="1"/>
  <c r="E69" i="17"/>
  <c r="BH60" i="17" s="1"/>
  <c r="M69" i="17"/>
  <c r="O69" i="17"/>
  <c r="Y69" i="17"/>
  <c r="BK60" i="17" s="1"/>
  <c r="G63" i="17"/>
  <c r="S63" i="17"/>
  <c r="BB54" i="17" s="1"/>
  <c r="I63" i="17"/>
  <c r="Q63" i="17"/>
  <c r="BD54" i="17" s="1"/>
  <c r="K63" i="17"/>
  <c r="BE54" i="17" s="1"/>
  <c r="W63" i="17"/>
  <c r="AA63" i="17"/>
  <c r="BG54" i="17" s="1"/>
  <c r="AW54" i="17" s="1"/>
  <c r="E63" i="17"/>
  <c r="M63" i="17"/>
  <c r="O63" i="17"/>
  <c r="BJ54" i="17" s="1"/>
  <c r="Y63" i="17"/>
  <c r="BK54" i="17" s="1"/>
  <c r="G70" i="17"/>
  <c r="BA61" i="17" s="1"/>
  <c r="G20" i="17"/>
  <c r="S70" i="17"/>
  <c r="BB61" i="17" s="1"/>
  <c r="S20" i="17"/>
  <c r="BB29" i="17" s="1"/>
  <c r="I70" i="17"/>
  <c r="I20" i="17"/>
  <c r="BC29" i="17" s="1"/>
  <c r="Q70" i="17"/>
  <c r="Q20" i="17"/>
  <c r="BD29" i="17" s="1"/>
  <c r="K70" i="17"/>
  <c r="BE61" i="17" s="1"/>
  <c r="K20" i="17"/>
  <c r="W70" i="17"/>
  <c r="BF61" i="17" s="1"/>
  <c r="W20" i="17"/>
  <c r="BF29" i="17" s="1"/>
  <c r="AA70" i="17"/>
  <c r="AA20" i="17"/>
  <c r="BG29" i="17" s="1"/>
  <c r="AW29" i="17" s="1"/>
  <c r="E70" i="17"/>
  <c r="E20" i="17"/>
  <c r="BH29" i="17" s="1"/>
  <c r="M70" i="17"/>
  <c r="BI61" i="17" s="1"/>
  <c r="M20" i="17"/>
  <c r="O70" i="17"/>
  <c r="BJ61" i="17" s="1"/>
  <c r="O20" i="17"/>
  <c r="Y70" i="17"/>
  <c r="Y20" i="17"/>
  <c r="BK29" i="17" s="1"/>
  <c r="G31" i="17"/>
  <c r="S31" i="17"/>
  <c r="BB30" i="17" s="1"/>
  <c r="I31" i="17"/>
  <c r="BC30" i="17" s="1"/>
  <c r="AU30" i="17" s="1"/>
  <c r="Q31" i="17"/>
  <c r="BD30" i="17" s="1"/>
  <c r="K31" i="17"/>
  <c r="W31" i="17"/>
  <c r="AA31" i="17"/>
  <c r="E31" i="17"/>
  <c r="BH30" i="17" s="1"/>
  <c r="M31" i="17"/>
  <c r="O31" i="17"/>
  <c r="BJ30" i="17" s="1"/>
  <c r="Y31" i="17"/>
  <c r="BK30" i="17" s="1"/>
  <c r="G32" i="17"/>
  <c r="S32" i="17"/>
  <c r="I32" i="17"/>
  <c r="Q32" i="17"/>
  <c r="BD31" i="17" s="1"/>
  <c r="K32" i="17"/>
  <c r="BE31" i="17" s="1"/>
  <c r="W32" i="17"/>
  <c r="AA32" i="17"/>
  <c r="BG31" i="17" s="1"/>
  <c r="AW31" i="17" s="1"/>
  <c r="E32" i="17"/>
  <c r="BH31" i="17" s="1"/>
  <c r="M32" i="17"/>
  <c r="O32" i="17"/>
  <c r="Y32" i="17"/>
  <c r="G33" i="17"/>
  <c r="BA32" i="17" s="1"/>
  <c r="S33" i="17"/>
  <c r="BB32" i="17" s="1"/>
  <c r="I33" i="17"/>
  <c r="Q33" i="17"/>
  <c r="BD32" i="17" s="1"/>
  <c r="K33" i="17"/>
  <c r="BE32" i="17" s="1"/>
  <c r="W33" i="17"/>
  <c r="AA33" i="17"/>
  <c r="E33" i="17"/>
  <c r="M33" i="17"/>
  <c r="BI32" i="17" s="1"/>
  <c r="O33" i="17"/>
  <c r="BJ32" i="17" s="1"/>
  <c r="Y33" i="17"/>
  <c r="G78" i="17"/>
  <c r="BA69" i="17" s="1"/>
  <c r="G35" i="17"/>
  <c r="BA33" i="17" s="1"/>
  <c r="S78" i="17"/>
  <c r="S35" i="17"/>
  <c r="I78" i="17"/>
  <c r="BC69" i="17" s="1"/>
  <c r="I35" i="17"/>
  <c r="Q78" i="17"/>
  <c r="BD69" i="17" s="1"/>
  <c r="Q35" i="17"/>
  <c r="K78" i="17"/>
  <c r="BE69" i="17" s="1"/>
  <c r="K35" i="17"/>
  <c r="BE33" i="17" s="1"/>
  <c r="W78" i="17"/>
  <c r="W35" i="17"/>
  <c r="BF33" i="17" s="1"/>
  <c r="AA78" i="17"/>
  <c r="AA35" i="17"/>
  <c r="E78" i="17"/>
  <c r="E35" i="17"/>
  <c r="M78" i="17"/>
  <c r="BI69" i="17" s="1"/>
  <c r="M35" i="17"/>
  <c r="BI33" i="17" s="1"/>
  <c r="O78" i="17"/>
  <c r="O35" i="17"/>
  <c r="Y78" i="17"/>
  <c r="BK69" i="17" s="1"/>
  <c r="Y35" i="17"/>
  <c r="G50" i="17"/>
  <c r="G37" i="17"/>
  <c r="BA34" i="17" s="1"/>
  <c r="S50" i="17"/>
  <c r="BB70" i="17" s="1"/>
  <c r="S37" i="17"/>
  <c r="BB34" i="17" s="1"/>
  <c r="I50" i="17"/>
  <c r="I37" i="17"/>
  <c r="Q50" i="17"/>
  <c r="BD70" i="17" s="1"/>
  <c r="Q37" i="17"/>
  <c r="K50" i="17"/>
  <c r="K37" i="17"/>
  <c r="W50" i="17"/>
  <c r="BF70" i="17" s="1"/>
  <c r="W37" i="17"/>
  <c r="AA50" i="17"/>
  <c r="AA37" i="17"/>
  <c r="BG34" i="17" s="1"/>
  <c r="AW34" i="17" s="1"/>
  <c r="E50" i="17"/>
  <c r="BH70" i="17" s="1"/>
  <c r="E37" i="17"/>
  <c r="M50" i="17"/>
  <c r="M37" i="17"/>
  <c r="BI34" i="17" s="1"/>
  <c r="O50" i="17"/>
  <c r="BJ70" i="17" s="1"/>
  <c r="O37" i="17"/>
  <c r="BJ34" i="17" s="1"/>
  <c r="Y50" i="17"/>
  <c r="Y37" i="17"/>
  <c r="G40" i="17"/>
  <c r="BA36" i="17" s="1"/>
  <c r="S40" i="17"/>
  <c r="I40" i="17"/>
  <c r="Q40" i="17"/>
  <c r="K40" i="17"/>
  <c r="BE36" i="17" s="1"/>
  <c r="W40" i="17"/>
  <c r="BF36" i="17" s="1"/>
  <c r="AA40" i="17"/>
  <c r="E40" i="17"/>
  <c r="M40" i="17"/>
  <c r="BI36" i="17" s="1"/>
  <c r="O40" i="17"/>
  <c r="BJ36" i="17"/>
  <c r="Y40" i="17"/>
  <c r="G64" i="17"/>
  <c r="BA55" i="17" s="1"/>
  <c r="G42" i="17"/>
  <c r="BA37" i="17" s="1"/>
  <c r="S64" i="17"/>
  <c r="S42" i="17"/>
  <c r="I64" i="17"/>
  <c r="BC55" i="17" s="1"/>
  <c r="I42" i="17"/>
  <c r="Q64" i="17"/>
  <c r="Q42" i="17"/>
  <c r="BD37" i="17" s="1"/>
  <c r="K64" i="17"/>
  <c r="K42" i="17"/>
  <c r="BE37" i="17" s="1"/>
  <c r="W64" i="17"/>
  <c r="W42" i="17"/>
  <c r="AA64" i="17"/>
  <c r="BG55" i="17" s="1"/>
  <c r="AW55" i="17" s="1"/>
  <c r="AA42" i="17"/>
  <c r="E64" i="17"/>
  <c r="BH55" i="17" s="1"/>
  <c r="E42" i="17"/>
  <c r="BH37" i="17" s="1"/>
  <c r="M64" i="17"/>
  <c r="BI55" i="17" s="1"/>
  <c r="M42" i="17"/>
  <c r="BI37" i="17" s="1"/>
  <c r="O64" i="17"/>
  <c r="O42" i="17"/>
  <c r="Y64" i="17"/>
  <c r="BK55" i="17" s="1"/>
  <c r="Y42" i="17"/>
  <c r="G44" i="17"/>
  <c r="BA38" i="17" s="1"/>
  <c r="S44" i="17"/>
  <c r="I44" i="17"/>
  <c r="BC38" i="17" s="1"/>
  <c r="Q44" i="17"/>
  <c r="BD38" i="17" s="1"/>
  <c r="K44" i="17"/>
  <c r="W44" i="17"/>
  <c r="AA44" i="17"/>
  <c r="BG38" i="17" s="1"/>
  <c r="AW38" i="17" s="1"/>
  <c r="E44" i="17"/>
  <c r="BH38" i="17" s="1"/>
  <c r="M44" i="17"/>
  <c r="BI38" i="17" s="1"/>
  <c r="AX38" i="17" s="1"/>
  <c r="O44" i="17"/>
  <c r="Y44" i="17"/>
  <c r="BK38" i="17" s="1"/>
  <c r="BI40" i="17"/>
  <c r="G51" i="17"/>
  <c r="S51" i="17"/>
  <c r="I51" i="17"/>
  <c r="BC43" i="17" s="1"/>
  <c r="Q51" i="17"/>
  <c r="BD43" i="17" s="1"/>
  <c r="K51" i="17"/>
  <c r="BE43" i="17" s="1"/>
  <c r="W51" i="17"/>
  <c r="BF43" i="17" s="1"/>
  <c r="AA51" i="17"/>
  <c r="BG43" i="17" s="1"/>
  <c r="AW43" i="17" s="1"/>
  <c r="E51" i="17"/>
  <c r="M51" i="17"/>
  <c r="O51" i="17"/>
  <c r="Y51" i="17"/>
  <c r="G27" i="17"/>
  <c r="S27" i="17"/>
  <c r="BB42" i="17" s="1"/>
  <c r="I27" i="17"/>
  <c r="BC42" i="17" s="1"/>
  <c r="Q27" i="17"/>
  <c r="BD42" i="17" s="1"/>
  <c r="K27" i="17"/>
  <c r="W27" i="17"/>
  <c r="AA27" i="17"/>
  <c r="BG42" i="17" s="1"/>
  <c r="AW42" i="17" s="1"/>
  <c r="E27" i="17"/>
  <c r="M27" i="17"/>
  <c r="O27" i="17"/>
  <c r="BJ42" i="17" s="1"/>
  <c r="Y27" i="17"/>
  <c r="BK42" i="17" s="1"/>
  <c r="G56" i="17"/>
  <c r="BA47" i="17" s="1"/>
  <c r="S56" i="17"/>
  <c r="I56" i="17"/>
  <c r="Q56" i="17"/>
  <c r="K56" i="17"/>
  <c r="W56" i="17"/>
  <c r="BF47" i="17" s="1"/>
  <c r="AA56" i="17"/>
  <c r="BG47" i="17" s="1"/>
  <c r="E56" i="17"/>
  <c r="BH47" i="17" s="1"/>
  <c r="M56" i="17"/>
  <c r="BI47" i="17" s="1"/>
  <c r="O56" i="17"/>
  <c r="Y56" i="17"/>
  <c r="G67" i="17"/>
  <c r="BA58" i="17" s="1"/>
  <c r="G52" i="17"/>
  <c r="S67" i="17"/>
  <c r="BB58" i="17" s="1"/>
  <c r="AT58" i="17" s="1"/>
  <c r="S52" i="17"/>
  <c r="BB44" i="17" s="1"/>
  <c r="I67" i="17"/>
  <c r="I52" i="17"/>
  <c r="BC44" i="17" s="1"/>
  <c r="Q67" i="17"/>
  <c r="Q52" i="17"/>
  <c r="K67" i="17"/>
  <c r="BE58" i="17" s="1"/>
  <c r="K52" i="17"/>
  <c r="BE44" i="17" s="1"/>
  <c r="W67" i="17"/>
  <c r="BF58" i="17" s="1"/>
  <c r="W52" i="17"/>
  <c r="BF44" i="17" s="1"/>
  <c r="AA67" i="17"/>
  <c r="AA52" i="17"/>
  <c r="BG44" i="17" s="1"/>
  <c r="AW44" i="17" s="1"/>
  <c r="E67" i="17"/>
  <c r="E52" i="17"/>
  <c r="BH44" i="17" s="1"/>
  <c r="M67" i="17"/>
  <c r="BI58" i="17" s="1"/>
  <c r="M52" i="17"/>
  <c r="O67" i="17"/>
  <c r="BJ58" i="17" s="1"/>
  <c r="O52" i="17"/>
  <c r="BJ44" i="17" s="1"/>
  <c r="Y67" i="17"/>
  <c r="Y52" i="17"/>
  <c r="BK44" i="17" s="1"/>
  <c r="G79" i="17"/>
  <c r="S79" i="17"/>
  <c r="I79" i="17"/>
  <c r="Q79" i="17"/>
  <c r="BD71" i="17" s="1"/>
  <c r="K79" i="17"/>
  <c r="W79" i="17"/>
  <c r="BF71" i="17" s="1"/>
  <c r="AA79" i="17"/>
  <c r="BG71" i="17" s="1"/>
  <c r="AW71" i="17" s="1"/>
  <c r="E79" i="17"/>
  <c r="M79" i="17"/>
  <c r="O79" i="17"/>
  <c r="BJ71" i="17" s="1"/>
  <c r="Y79" i="17"/>
  <c r="G53" i="17"/>
  <c r="S53" i="17"/>
  <c r="BB72" i="17" s="1"/>
  <c r="I53" i="17"/>
  <c r="BC72" i="17" s="1"/>
  <c r="Q53" i="17"/>
  <c r="K53" i="17"/>
  <c r="W53" i="17"/>
  <c r="AA53" i="17"/>
  <c r="BG72" i="17" s="1"/>
  <c r="AW72" i="17" s="1"/>
  <c r="E53" i="17"/>
  <c r="M53" i="17"/>
  <c r="O53" i="17"/>
  <c r="BJ72" i="17" s="1"/>
  <c r="Y53" i="17"/>
  <c r="BK72" i="17" s="1"/>
  <c r="BE47" i="17"/>
  <c r="G58" i="17"/>
  <c r="BA49" i="17" s="1"/>
  <c r="G57" i="17"/>
  <c r="S58" i="17"/>
  <c r="BB49" i="17" s="1"/>
  <c r="S57" i="17"/>
  <c r="BB48" i="17" s="1"/>
  <c r="I58" i="17"/>
  <c r="BC49" i="17" s="1"/>
  <c r="I57" i="17"/>
  <c r="BC48" i="17" s="1"/>
  <c r="Q58" i="17"/>
  <c r="Q57" i="17"/>
  <c r="K58" i="17"/>
  <c r="K57" i="17"/>
  <c r="W58" i="17"/>
  <c r="BF49" i="17" s="1"/>
  <c r="W57" i="17"/>
  <c r="BF48" i="17" s="1"/>
  <c r="AA58" i="17"/>
  <c r="BG49" i="17" s="1"/>
  <c r="AW49" i="17" s="1"/>
  <c r="AA57" i="17"/>
  <c r="BG48" i="17" s="1"/>
  <c r="AW48" i="17" s="1"/>
  <c r="E58" i="17"/>
  <c r="E57" i="17"/>
  <c r="M58" i="17"/>
  <c r="M57" i="17"/>
  <c r="O58" i="17"/>
  <c r="BJ49" i="17" s="1"/>
  <c r="O57" i="17"/>
  <c r="BJ48" i="17" s="1"/>
  <c r="Y58" i="17"/>
  <c r="BK49" i="17" s="1"/>
  <c r="Y57" i="17"/>
  <c r="BK48" i="17" s="1"/>
  <c r="G80" i="17"/>
  <c r="G59" i="17"/>
  <c r="S80" i="17"/>
  <c r="BB73" i="17" s="1"/>
  <c r="S59" i="17"/>
  <c r="I80" i="17"/>
  <c r="I59" i="17"/>
  <c r="BC50" i="17" s="1"/>
  <c r="Q80" i="17"/>
  <c r="Q59" i="17"/>
  <c r="BD50" i="17" s="1"/>
  <c r="K80" i="17"/>
  <c r="K59" i="17"/>
  <c r="W80" i="17"/>
  <c r="BF73" i="17" s="1"/>
  <c r="W59" i="17"/>
  <c r="AA80" i="17"/>
  <c r="AA59" i="17"/>
  <c r="BG50" i="17" s="1"/>
  <c r="AW50" i="17" s="1"/>
  <c r="E80" i="17"/>
  <c r="E59" i="17"/>
  <c r="BH50" i="17" s="1"/>
  <c r="M80" i="17"/>
  <c r="M59" i="17"/>
  <c r="O80" i="17"/>
  <c r="BJ73" i="17" s="1"/>
  <c r="O59" i="17"/>
  <c r="Y80" i="17"/>
  <c r="Y59" i="17"/>
  <c r="BK50" i="17" s="1"/>
  <c r="G6" i="17"/>
  <c r="BA6" i="17" s="1"/>
  <c r="G60" i="17"/>
  <c r="BA51" i="17" s="1"/>
  <c r="S6" i="17"/>
  <c r="BB6" i="17" s="1"/>
  <c r="S60" i="17"/>
  <c r="I6" i="17"/>
  <c r="I60" i="17"/>
  <c r="Q6" i="17"/>
  <c r="BD6" i="17" s="1"/>
  <c r="Q60" i="17"/>
  <c r="K6" i="17"/>
  <c r="BE6" i="17" s="1"/>
  <c r="K60" i="17"/>
  <c r="W6" i="17"/>
  <c r="BF6" i="17" s="1"/>
  <c r="W60" i="17"/>
  <c r="BF51" i="17" s="1"/>
  <c r="AA6" i="17"/>
  <c r="BG6" i="17" s="1"/>
  <c r="AW6" i="17" s="1"/>
  <c r="AA60" i="17"/>
  <c r="E6" i="17"/>
  <c r="BH6" i="17" s="1"/>
  <c r="E60" i="17"/>
  <c r="BH51" i="17" s="1"/>
  <c r="M6" i="17"/>
  <c r="BI6" i="17" s="1"/>
  <c r="M60" i="17"/>
  <c r="BI51" i="17" s="1"/>
  <c r="O6" i="17"/>
  <c r="BJ6" i="17" s="1"/>
  <c r="O60" i="17"/>
  <c r="BJ51" i="17" s="1"/>
  <c r="Y6" i="17"/>
  <c r="BK6" i="17" s="1"/>
  <c r="Y60" i="17"/>
  <c r="BK51" i="17" s="1"/>
  <c r="G81" i="17"/>
  <c r="S81" i="17"/>
  <c r="I81" i="17"/>
  <c r="BC74" i="17" s="1"/>
  <c r="Q81" i="17"/>
  <c r="BD74" i="17" s="1"/>
  <c r="K81" i="17"/>
  <c r="BE74" i="17" s="1"/>
  <c r="W81" i="17"/>
  <c r="AA81" i="17"/>
  <c r="E81" i="17"/>
  <c r="BH74" i="17" s="1"/>
  <c r="M81" i="17"/>
  <c r="BI74" i="17" s="1"/>
  <c r="O81" i="17"/>
  <c r="Y81" i="17"/>
  <c r="BK74" i="17" s="1"/>
  <c r="BC53" i="17"/>
  <c r="BE55" i="17"/>
  <c r="G65" i="17"/>
  <c r="S65" i="17"/>
  <c r="BB56" i="17" s="1"/>
  <c r="I65" i="17"/>
  <c r="BC56" i="17" s="1"/>
  <c r="Q65" i="17"/>
  <c r="BD56" i="17" s="1"/>
  <c r="K65" i="17"/>
  <c r="BE56" i="17" s="1"/>
  <c r="W65" i="17"/>
  <c r="BF56" i="17" s="1"/>
  <c r="AA65" i="17"/>
  <c r="E65" i="17"/>
  <c r="BH56" i="17" s="1"/>
  <c r="M65" i="17"/>
  <c r="O65" i="17"/>
  <c r="BJ56" i="17"/>
  <c r="Y65" i="17"/>
  <c r="BK56" i="17" s="1"/>
  <c r="G68" i="17"/>
  <c r="S68" i="17"/>
  <c r="BB59" i="17" s="1"/>
  <c r="I68" i="17"/>
  <c r="BC59" i="17" s="1"/>
  <c r="Q68" i="17"/>
  <c r="K68" i="17"/>
  <c r="BE59" i="17" s="1"/>
  <c r="W68" i="17"/>
  <c r="AA68" i="17"/>
  <c r="BG59" i="17" s="1"/>
  <c r="AW59" i="17" s="1"/>
  <c r="E68" i="17"/>
  <c r="M68" i="17"/>
  <c r="O68" i="17"/>
  <c r="BJ59" i="17" s="1"/>
  <c r="Y68" i="17"/>
  <c r="BK59" i="17" s="1"/>
  <c r="G82" i="17"/>
  <c r="BA75" i="17" s="1"/>
  <c r="BA60" i="17"/>
  <c r="S82" i="17"/>
  <c r="I82" i="17"/>
  <c r="Q82" i="17"/>
  <c r="K82" i="17"/>
  <c r="BE75" i="17" s="1"/>
  <c r="W82" i="17"/>
  <c r="BF75" i="17" s="1"/>
  <c r="AV75" i="17" s="1"/>
  <c r="AA82" i="17"/>
  <c r="E82" i="17"/>
  <c r="BH75" i="17" s="1"/>
  <c r="M82" i="17"/>
  <c r="O82" i="17"/>
  <c r="Y82" i="17"/>
  <c r="BK75" i="17" s="1"/>
  <c r="G71" i="17"/>
  <c r="S71" i="17"/>
  <c r="BB62" i="17" s="1"/>
  <c r="I71" i="17"/>
  <c r="BC62" i="17" s="1"/>
  <c r="Q71" i="17"/>
  <c r="K71" i="17"/>
  <c r="BE62" i="17" s="1"/>
  <c r="W71" i="17"/>
  <c r="BF62" i="17" s="1"/>
  <c r="AA71" i="17"/>
  <c r="BG62" i="17" s="1"/>
  <c r="AW62" i="17" s="1"/>
  <c r="E71" i="17"/>
  <c r="M71" i="17"/>
  <c r="O71" i="17"/>
  <c r="BJ62" i="17" s="1"/>
  <c r="Y71" i="17"/>
  <c r="BK62" i="17" s="1"/>
  <c r="G41" i="17"/>
  <c r="G72" i="17"/>
  <c r="BA63" i="17" s="1"/>
  <c r="S41" i="17"/>
  <c r="S72" i="17"/>
  <c r="I41" i="17"/>
  <c r="I72" i="17"/>
  <c r="Q41" i="17"/>
  <c r="BD76" i="17" s="1"/>
  <c r="Q72" i="17"/>
  <c r="K41" i="17"/>
  <c r="K72" i="17"/>
  <c r="BE63" i="17" s="1"/>
  <c r="W41" i="17"/>
  <c r="W72" i="17"/>
  <c r="AA41" i="17"/>
  <c r="BG76" i="17" s="1"/>
  <c r="AW76" i="17" s="1"/>
  <c r="AA72" i="17"/>
  <c r="E41" i="17"/>
  <c r="BH76" i="17" s="1"/>
  <c r="E72" i="17"/>
  <c r="BH63" i="17" s="1"/>
  <c r="M41" i="17"/>
  <c r="M72" i="17"/>
  <c r="BI63" i="17" s="1"/>
  <c r="O41" i="17"/>
  <c r="O72" i="17"/>
  <c r="Y41" i="17"/>
  <c r="BK76" i="17" s="1"/>
  <c r="Y72" i="17"/>
  <c r="BJ64" i="17"/>
  <c r="BD66" i="17"/>
  <c r="BI66" i="17"/>
  <c r="BI71" i="17"/>
  <c r="G83" i="17"/>
  <c r="BA77" i="17" s="1"/>
  <c r="S83" i="17"/>
  <c r="I83" i="17"/>
  <c r="BC77" i="17" s="1"/>
  <c r="Q83" i="17"/>
  <c r="K83" i="17"/>
  <c r="W83" i="17"/>
  <c r="BF77" i="17" s="1"/>
  <c r="AA83" i="17"/>
  <c r="E83" i="17"/>
  <c r="M83" i="17"/>
  <c r="BI77" i="17" s="1"/>
  <c r="O83" i="17"/>
  <c r="Y83" i="17"/>
  <c r="BK77" i="17" s="1"/>
  <c r="G84" i="17"/>
  <c r="S84" i="17"/>
  <c r="BB78" i="17" s="1"/>
  <c r="I84" i="17"/>
  <c r="Q84" i="17"/>
  <c r="K84" i="17"/>
  <c r="W84" i="17"/>
  <c r="BF78" i="17" s="1"/>
  <c r="AA84" i="17"/>
  <c r="E84" i="17"/>
  <c r="BH78" i="17" s="1"/>
  <c r="M84" i="17"/>
  <c r="O84" i="17"/>
  <c r="BJ78" i="17" s="1"/>
  <c r="Y84" i="17"/>
  <c r="G39" i="17"/>
  <c r="BA79" i="17" s="1"/>
  <c r="S39" i="17"/>
  <c r="BB79" i="17" s="1"/>
  <c r="I39" i="17"/>
  <c r="BC79" i="17" s="1"/>
  <c r="Q39" i="17"/>
  <c r="BD79" i="17" s="1"/>
  <c r="K39" i="17"/>
  <c r="BE79" i="17" s="1"/>
  <c r="W39" i="17"/>
  <c r="BF79" i="17" s="1"/>
  <c r="AA39" i="17"/>
  <c r="BG79" i="17" s="1"/>
  <c r="AW79" i="17" s="1"/>
  <c r="E39" i="17"/>
  <c r="BH79" i="17" s="1"/>
  <c r="M39" i="17"/>
  <c r="BI79" i="17" s="1"/>
  <c r="O39" i="17"/>
  <c r="Y39" i="17"/>
  <c r="BK79" i="17" s="1"/>
  <c r="BF76" i="17"/>
  <c r="G85" i="17"/>
  <c r="BA80" i="17" s="1"/>
  <c r="S85" i="17"/>
  <c r="BB80" i="17" s="1"/>
  <c r="I85" i="17"/>
  <c r="BC80" i="17" s="1"/>
  <c r="Q85" i="17"/>
  <c r="K85" i="17"/>
  <c r="W85" i="17"/>
  <c r="BF80" i="17" s="1"/>
  <c r="AA85" i="17"/>
  <c r="E85" i="17"/>
  <c r="BH80" i="17" s="1"/>
  <c r="M85" i="17"/>
  <c r="BI80" i="17" s="1"/>
  <c r="O85" i="17"/>
  <c r="BJ80" i="17" s="1"/>
  <c r="Y85" i="17"/>
  <c r="BK80" i="17" s="1"/>
  <c r="AY80" i="17" s="1"/>
  <c r="G34" i="17"/>
  <c r="S34" i="17"/>
  <c r="BB81" i="17" s="1"/>
  <c r="I34" i="17"/>
  <c r="Q34" i="17"/>
  <c r="K34" i="17"/>
  <c r="BE81" i="17" s="1"/>
  <c r="W34" i="17"/>
  <c r="BF81" i="17" s="1"/>
  <c r="AV81" i="17" s="1"/>
  <c r="AA34" i="17"/>
  <c r="BG81" i="17" s="1"/>
  <c r="E34" i="17"/>
  <c r="BH81" i="17" s="1"/>
  <c r="M34" i="17"/>
  <c r="O34" i="17"/>
  <c r="BJ81" i="17" s="1"/>
  <c r="Y34" i="17"/>
  <c r="G36" i="17"/>
  <c r="S36" i="17"/>
  <c r="BB82" i="17" s="1"/>
  <c r="I36" i="17"/>
  <c r="BC82" i="17" s="1"/>
  <c r="Q36" i="17"/>
  <c r="BD82" i="17" s="1"/>
  <c r="K36" i="17"/>
  <c r="BE82" i="17" s="1"/>
  <c r="W36" i="17"/>
  <c r="AA36" i="17"/>
  <c r="E36" i="17"/>
  <c r="M36" i="17"/>
  <c r="BI82" i="17" s="1"/>
  <c r="O36" i="17"/>
  <c r="BJ82" i="17" s="1"/>
  <c r="Y36" i="17"/>
  <c r="BK82" i="17" s="1"/>
  <c r="G43" i="17"/>
  <c r="BA83" i="17" s="1"/>
  <c r="S43" i="17"/>
  <c r="BB83" i="17" s="1"/>
  <c r="AT83" i="17" s="1"/>
  <c r="I43" i="17"/>
  <c r="Q43" i="17"/>
  <c r="K43" i="17"/>
  <c r="W43" i="17"/>
  <c r="BF83" i="17" s="1"/>
  <c r="AA43" i="17"/>
  <c r="BG83" i="17" s="1"/>
  <c r="AW83" i="17" s="1"/>
  <c r="E43" i="17"/>
  <c r="BH83" i="17" s="1"/>
  <c r="M43" i="17"/>
  <c r="BI83" i="17" s="1"/>
  <c r="O43" i="17"/>
  <c r="BJ83" i="17" s="1"/>
  <c r="Y43" i="17"/>
  <c r="G45" i="17"/>
  <c r="S45" i="17"/>
  <c r="I45" i="17"/>
  <c r="BC84" i="17" s="1"/>
  <c r="Q45" i="17"/>
  <c r="BD84" i="17" s="1"/>
  <c r="K45" i="17"/>
  <c r="BE84" i="17" s="1"/>
  <c r="W45" i="17"/>
  <c r="BF84" i="17" s="1"/>
  <c r="AA45" i="17"/>
  <c r="BG84" i="17" s="1"/>
  <c r="AW84" i="17" s="1"/>
  <c r="E45" i="17"/>
  <c r="M45" i="17"/>
  <c r="O45" i="17"/>
  <c r="Y45" i="17"/>
  <c r="BK84" i="17" s="1"/>
  <c r="G47" i="17"/>
  <c r="S47" i="17"/>
  <c r="BB85" i="17" s="1"/>
  <c r="I47" i="17"/>
  <c r="Q47" i="17"/>
  <c r="BD85" i="17" s="1"/>
  <c r="K47" i="17"/>
  <c r="W47" i="17"/>
  <c r="AA47" i="17"/>
  <c r="BG85" i="17" s="1"/>
  <c r="AW85" i="17" s="1"/>
  <c r="E47" i="17"/>
  <c r="M47" i="17"/>
  <c r="O47" i="17"/>
  <c r="BJ85" i="17" s="1"/>
  <c r="Y47" i="17"/>
  <c r="G86" i="17"/>
  <c r="BA86" i="17" s="1"/>
  <c r="S86" i="17"/>
  <c r="BB86" i="17" s="1"/>
  <c r="I86" i="17"/>
  <c r="BC86" i="17" s="1"/>
  <c r="Q86" i="17"/>
  <c r="BD86" i="17" s="1"/>
  <c r="K86" i="17"/>
  <c r="BE86" i="17" s="1"/>
  <c r="W86" i="17"/>
  <c r="BF86" i="17" s="1"/>
  <c r="AA86" i="17"/>
  <c r="BG86" i="17" s="1"/>
  <c r="AW86" i="17" s="1"/>
  <c r="E86" i="17"/>
  <c r="BH86" i="17" s="1"/>
  <c r="M86" i="17"/>
  <c r="BI86" i="17" s="1"/>
  <c r="O86" i="17"/>
  <c r="BJ86" i="17" s="1"/>
  <c r="Y86" i="17"/>
  <c r="BK86" i="17" s="1"/>
  <c r="G87" i="17"/>
  <c r="BA87" i="17" s="1"/>
  <c r="S87" i="17"/>
  <c r="BB87" i="17" s="1"/>
  <c r="I87" i="17"/>
  <c r="BC87" i="17" s="1"/>
  <c r="Q87" i="17"/>
  <c r="BD87" i="17" s="1"/>
  <c r="K87" i="17"/>
  <c r="BE87" i="17" s="1"/>
  <c r="W87" i="17"/>
  <c r="BF87" i="17" s="1"/>
  <c r="AA87" i="17"/>
  <c r="BG87" i="17" s="1"/>
  <c r="AW87" i="17" s="1"/>
  <c r="E87" i="17"/>
  <c r="BH87" i="17" s="1"/>
  <c r="M87" i="17"/>
  <c r="BI87" i="17" s="1"/>
  <c r="O87" i="17"/>
  <c r="BJ87" i="17" s="1"/>
  <c r="Y87" i="17"/>
  <c r="BK87" i="17" s="1"/>
  <c r="G88" i="17"/>
  <c r="BA88" i="17" s="1"/>
  <c r="S88" i="17"/>
  <c r="BB88" i="17" s="1"/>
  <c r="I88" i="17"/>
  <c r="BC88" i="17" s="1"/>
  <c r="Q88" i="17"/>
  <c r="BD88" i="17" s="1"/>
  <c r="K88" i="17"/>
  <c r="BE88" i="17" s="1"/>
  <c r="W88" i="17"/>
  <c r="BF88" i="17" s="1"/>
  <c r="AA88" i="17"/>
  <c r="BG88" i="17" s="1"/>
  <c r="AW88" i="17" s="1"/>
  <c r="E88" i="17"/>
  <c r="BH88" i="17" s="1"/>
  <c r="M88" i="17"/>
  <c r="BI88" i="17" s="1"/>
  <c r="O88" i="17"/>
  <c r="BJ88" i="17" s="1"/>
  <c r="Y88" i="17"/>
  <c r="BK88" i="17" s="1"/>
  <c r="G89" i="17"/>
  <c r="BA89" i="17" s="1"/>
  <c r="S89" i="17"/>
  <c r="BB89" i="17" s="1"/>
  <c r="I89" i="17"/>
  <c r="BC89" i="17" s="1"/>
  <c r="Q89" i="17"/>
  <c r="BD89" i="17" s="1"/>
  <c r="K89" i="17"/>
  <c r="BE89" i="17" s="1"/>
  <c r="W89" i="17"/>
  <c r="BF89" i="17" s="1"/>
  <c r="AA89" i="17"/>
  <c r="BG89" i="17" s="1"/>
  <c r="AW89" i="17" s="1"/>
  <c r="E89" i="17"/>
  <c r="BH89" i="17" s="1"/>
  <c r="M89" i="17"/>
  <c r="BI89" i="17" s="1"/>
  <c r="O89" i="17"/>
  <c r="BJ89" i="17" s="1"/>
  <c r="Y89" i="17"/>
  <c r="BK89" i="17" s="1"/>
  <c r="G90" i="17"/>
  <c r="BA90" i="17" s="1"/>
  <c r="S90" i="17"/>
  <c r="BB90" i="17" s="1"/>
  <c r="I90" i="17"/>
  <c r="BC90" i="17" s="1"/>
  <c r="Q90" i="17"/>
  <c r="BD90" i="17" s="1"/>
  <c r="K90" i="17"/>
  <c r="BE90" i="17" s="1"/>
  <c r="W90" i="17"/>
  <c r="BF90" i="17" s="1"/>
  <c r="AA90" i="17"/>
  <c r="BG90" i="17" s="1"/>
  <c r="AW90" i="17" s="1"/>
  <c r="E90" i="17"/>
  <c r="BH90" i="17" s="1"/>
  <c r="M90" i="17"/>
  <c r="BI90" i="17" s="1"/>
  <c r="O90" i="17"/>
  <c r="BJ90" i="17" s="1"/>
  <c r="Y90" i="17"/>
  <c r="BK90" i="17" s="1"/>
  <c r="G91" i="17"/>
  <c r="BA91" i="17" s="1"/>
  <c r="S91" i="17"/>
  <c r="BB91" i="17" s="1"/>
  <c r="I91" i="17"/>
  <c r="BC91" i="17" s="1"/>
  <c r="Q91" i="17"/>
  <c r="BD91" i="17" s="1"/>
  <c r="K91" i="17"/>
  <c r="BE91" i="17" s="1"/>
  <c r="W91" i="17"/>
  <c r="BF91" i="17" s="1"/>
  <c r="AA91" i="17"/>
  <c r="BG91" i="17" s="1"/>
  <c r="AW91" i="17" s="1"/>
  <c r="E91" i="17"/>
  <c r="BH91" i="17" s="1"/>
  <c r="M91" i="17"/>
  <c r="BI91" i="17" s="1"/>
  <c r="O91" i="17"/>
  <c r="BJ91" i="17" s="1"/>
  <c r="Y91" i="17"/>
  <c r="BK91" i="17" s="1"/>
  <c r="G92" i="17"/>
  <c r="BA92" i="17" s="1"/>
  <c r="S92" i="17"/>
  <c r="BB92" i="17" s="1"/>
  <c r="I92" i="17"/>
  <c r="BC92" i="17" s="1"/>
  <c r="Q92" i="17"/>
  <c r="BD92" i="17" s="1"/>
  <c r="K92" i="17"/>
  <c r="BE92" i="17" s="1"/>
  <c r="W92" i="17"/>
  <c r="BF92" i="17" s="1"/>
  <c r="AA92" i="17"/>
  <c r="BG92" i="17" s="1"/>
  <c r="AW92" i="17" s="1"/>
  <c r="E92" i="17"/>
  <c r="BH92" i="17" s="1"/>
  <c r="M92" i="17"/>
  <c r="BI92" i="17" s="1"/>
  <c r="O92" i="17"/>
  <c r="BJ92" i="17" s="1"/>
  <c r="Y92" i="17"/>
  <c r="BK92" i="17" s="1"/>
  <c r="G93" i="17"/>
  <c r="BA93" i="17" s="1"/>
  <c r="S93" i="17"/>
  <c r="BB93" i="17" s="1"/>
  <c r="I93" i="17"/>
  <c r="BC93" i="17" s="1"/>
  <c r="Q93" i="17"/>
  <c r="BD93" i="17" s="1"/>
  <c r="AU93" i="17" s="1"/>
  <c r="K93" i="17"/>
  <c r="BE93" i="17" s="1"/>
  <c r="W93" i="17"/>
  <c r="BF93" i="17" s="1"/>
  <c r="AA93" i="17"/>
  <c r="BG93" i="17" s="1"/>
  <c r="E93" i="17"/>
  <c r="BH93" i="17" s="1"/>
  <c r="M93" i="17"/>
  <c r="BI93" i="17"/>
  <c r="O93" i="17"/>
  <c r="BJ93" i="17" s="1"/>
  <c r="Y93" i="17"/>
  <c r="BK93" i="17" s="1"/>
  <c r="G94" i="17"/>
  <c r="BA94" i="17" s="1"/>
  <c r="S94" i="17"/>
  <c r="BB94" i="17" s="1"/>
  <c r="AT94" i="17" s="1"/>
  <c r="I94" i="17"/>
  <c r="BC94" i="17" s="1"/>
  <c r="Q94" i="17"/>
  <c r="BD94" i="17"/>
  <c r="K94" i="17"/>
  <c r="BE94" i="17" s="1"/>
  <c r="W94" i="17"/>
  <c r="BF94" i="17" s="1"/>
  <c r="AA94" i="17"/>
  <c r="BG94" i="17" s="1"/>
  <c r="AW94" i="17" s="1"/>
  <c r="E94" i="17"/>
  <c r="BH94" i="17" s="1"/>
  <c r="M94" i="17"/>
  <c r="BI94" i="17" s="1"/>
  <c r="O94" i="17"/>
  <c r="BJ94" i="17" s="1"/>
  <c r="Y94" i="17"/>
  <c r="BK94" i="17" s="1"/>
  <c r="G95" i="17"/>
  <c r="BA95" i="17" s="1"/>
  <c r="S95" i="17"/>
  <c r="BB95" i="17" s="1"/>
  <c r="I95" i="17"/>
  <c r="BC95" i="17" s="1"/>
  <c r="Q95" i="17"/>
  <c r="BD95" i="17" s="1"/>
  <c r="K95" i="17"/>
  <c r="BE95" i="17" s="1"/>
  <c r="W95" i="17"/>
  <c r="BF95" i="17" s="1"/>
  <c r="AA95" i="17"/>
  <c r="BG95" i="17" s="1"/>
  <c r="AW95" i="17" s="1"/>
  <c r="E95" i="17"/>
  <c r="BH95" i="17" s="1"/>
  <c r="M95" i="17"/>
  <c r="BI95" i="17" s="1"/>
  <c r="O95" i="17"/>
  <c r="BJ95" i="17" s="1"/>
  <c r="Y95" i="17"/>
  <c r="BK95" i="17" s="1"/>
  <c r="G96" i="17"/>
  <c r="BA96" i="17" s="1"/>
  <c r="S96" i="17"/>
  <c r="BB96" i="17" s="1"/>
  <c r="I96" i="17"/>
  <c r="BC96" i="17" s="1"/>
  <c r="Q96" i="17"/>
  <c r="BD96" i="17" s="1"/>
  <c r="K96" i="17"/>
  <c r="BE96" i="17" s="1"/>
  <c r="W96" i="17"/>
  <c r="BF96" i="17" s="1"/>
  <c r="AA96" i="17"/>
  <c r="BG96" i="17" s="1"/>
  <c r="AW96" i="17" s="1"/>
  <c r="E96" i="17"/>
  <c r="BH96" i="17" s="1"/>
  <c r="M96" i="17"/>
  <c r="BI96" i="17" s="1"/>
  <c r="O96" i="17"/>
  <c r="BJ96" i="17" s="1"/>
  <c r="Y96" i="17"/>
  <c r="BK96" i="17" s="1"/>
  <c r="G97" i="17"/>
  <c r="BA97" i="17" s="1"/>
  <c r="S97" i="17"/>
  <c r="BB97" i="17" s="1"/>
  <c r="I97" i="17"/>
  <c r="BC97" i="17" s="1"/>
  <c r="Q97" i="17"/>
  <c r="BD97" i="17" s="1"/>
  <c r="K97" i="17"/>
  <c r="BE97" i="17" s="1"/>
  <c r="W97" i="17"/>
  <c r="BF97" i="17" s="1"/>
  <c r="AA97" i="17"/>
  <c r="BG97" i="17" s="1"/>
  <c r="AW97" i="17" s="1"/>
  <c r="E97" i="17"/>
  <c r="BH97" i="17" s="1"/>
  <c r="M97" i="17"/>
  <c r="BI97" i="17" s="1"/>
  <c r="O97" i="17"/>
  <c r="BJ97" i="17" s="1"/>
  <c r="Y97" i="17"/>
  <c r="BK97" i="17" s="1"/>
  <c r="G98" i="17"/>
  <c r="BA98" i="17" s="1"/>
  <c r="S98" i="17"/>
  <c r="BB98" i="17" s="1"/>
  <c r="I98" i="17"/>
  <c r="BC98" i="17" s="1"/>
  <c r="Q98" i="17"/>
  <c r="BD98" i="17" s="1"/>
  <c r="K98" i="17"/>
  <c r="BE98" i="17" s="1"/>
  <c r="W98" i="17"/>
  <c r="BF98" i="17" s="1"/>
  <c r="AA98" i="17"/>
  <c r="BG98" i="17" s="1"/>
  <c r="AW98" i="17" s="1"/>
  <c r="E98" i="17"/>
  <c r="BH98" i="17" s="1"/>
  <c r="M98" i="17"/>
  <c r="BI98" i="17" s="1"/>
  <c r="O98" i="17"/>
  <c r="BJ98" i="17" s="1"/>
  <c r="Y98" i="17"/>
  <c r="BK98" i="17" s="1"/>
  <c r="G99" i="17"/>
  <c r="BA99" i="17" s="1"/>
  <c r="S99" i="17"/>
  <c r="BB99" i="17" s="1"/>
  <c r="I99" i="17"/>
  <c r="BC99" i="17" s="1"/>
  <c r="Q99" i="17"/>
  <c r="BD99" i="17"/>
  <c r="K99" i="17"/>
  <c r="BE99" i="17" s="1"/>
  <c r="W99" i="17"/>
  <c r="BF99" i="17" s="1"/>
  <c r="AA99" i="17"/>
  <c r="BG99" i="17" s="1"/>
  <c r="AW99" i="17" s="1"/>
  <c r="E99" i="17"/>
  <c r="BH99" i="17" s="1"/>
  <c r="M99" i="17"/>
  <c r="BI99" i="17" s="1"/>
  <c r="O99" i="17"/>
  <c r="BJ99" i="17" s="1"/>
  <c r="Y99" i="17"/>
  <c r="BK99" i="17" s="1"/>
  <c r="G100" i="17"/>
  <c r="BA100" i="17" s="1"/>
  <c r="S100" i="17"/>
  <c r="BB100" i="17" s="1"/>
  <c r="I100" i="17"/>
  <c r="BC100" i="17" s="1"/>
  <c r="Q100" i="17"/>
  <c r="BD100" i="17" s="1"/>
  <c r="AU100" i="17" s="1"/>
  <c r="K100" i="17"/>
  <c r="BE100" i="17" s="1"/>
  <c r="W100" i="17"/>
  <c r="BF100" i="17" s="1"/>
  <c r="AA100" i="17"/>
  <c r="BG100" i="17" s="1"/>
  <c r="AW100" i="17" s="1"/>
  <c r="E100" i="17"/>
  <c r="BH100" i="17" s="1"/>
  <c r="M100" i="17"/>
  <c r="BI100" i="17" s="1"/>
  <c r="O100" i="17"/>
  <c r="BJ100" i="17" s="1"/>
  <c r="Y100" i="17"/>
  <c r="BK100" i="17" s="1"/>
  <c r="G101" i="17"/>
  <c r="BA101" i="17" s="1"/>
  <c r="S101" i="17"/>
  <c r="BB101" i="17" s="1"/>
  <c r="I101" i="17"/>
  <c r="BC101" i="17" s="1"/>
  <c r="Q101" i="17"/>
  <c r="BD101" i="17" s="1"/>
  <c r="K101" i="17"/>
  <c r="BE101" i="17" s="1"/>
  <c r="W101" i="17"/>
  <c r="BF101" i="17" s="1"/>
  <c r="AA101" i="17"/>
  <c r="BG101" i="17" s="1"/>
  <c r="AW101" i="17" s="1"/>
  <c r="E101" i="17"/>
  <c r="BH101" i="17" s="1"/>
  <c r="M101" i="17"/>
  <c r="BI101" i="17" s="1"/>
  <c r="O101" i="17"/>
  <c r="BJ101" i="17" s="1"/>
  <c r="Y101" i="17"/>
  <c r="BK101" i="17" s="1"/>
  <c r="G102" i="17"/>
  <c r="BA102" i="17" s="1"/>
  <c r="S102" i="17"/>
  <c r="BB102" i="17" s="1"/>
  <c r="I102" i="17"/>
  <c r="BC102" i="17" s="1"/>
  <c r="Q102" i="17"/>
  <c r="BD102" i="17" s="1"/>
  <c r="K102" i="17"/>
  <c r="BE102" i="17" s="1"/>
  <c r="W102" i="17"/>
  <c r="BF102" i="17" s="1"/>
  <c r="AV102" i="17" s="1"/>
  <c r="AA102" i="17"/>
  <c r="BG102" i="17" s="1"/>
  <c r="AW102" i="17" s="1"/>
  <c r="E102" i="17"/>
  <c r="BH102" i="17" s="1"/>
  <c r="M102" i="17"/>
  <c r="BI102" i="17" s="1"/>
  <c r="O102" i="17"/>
  <c r="BJ102" i="17" s="1"/>
  <c r="Y102" i="17"/>
  <c r="BK102" i="17" s="1"/>
  <c r="G103" i="17"/>
  <c r="BA103" i="17" s="1"/>
  <c r="S103" i="17"/>
  <c r="BB103" i="17" s="1"/>
  <c r="I103" i="17"/>
  <c r="BC103" i="17" s="1"/>
  <c r="Q103" i="17"/>
  <c r="BD103" i="17" s="1"/>
  <c r="K103" i="17"/>
  <c r="BE103" i="17" s="1"/>
  <c r="W103" i="17"/>
  <c r="BF103" i="17" s="1"/>
  <c r="AA103" i="17"/>
  <c r="BG103" i="17" s="1"/>
  <c r="AW103" i="17" s="1"/>
  <c r="E103" i="17"/>
  <c r="BH103" i="17" s="1"/>
  <c r="M103" i="17"/>
  <c r="BI103" i="17" s="1"/>
  <c r="O103" i="17"/>
  <c r="BJ103" i="17" s="1"/>
  <c r="Y103" i="17"/>
  <c r="BK103" i="17" s="1"/>
  <c r="G104" i="17"/>
  <c r="BA104" i="17" s="1"/>
  <c r="S104" i="17"/>
  <c r="BB104" i="17" s="1"/>
  <c r="I104" i="17"/>
  <c r="BC104" i="17" s="1"/>
  <c r="Q104" i="17"/>
  <c r="BD104" i="17" s="1"/>
  <c r="K104" i="17"/>
  <c r="BE104" i="17" s="1"/>
  <c r="W104" i="17"/>
  <c r="BF104" i="17" s="1"/>
  <c r="AA104" i="17"/>
  <c r="BG104" i="17" s="1"/>
  <c r="AW104" i="17" s="1"/>
  <c r="E104" i="17"/>
  <c r="BH104" i="17" s="1"/>
  <c r="M104" i="17"/>
  <c r="BI104" i="17" s="1"/>
  <c r="O104" i="17"/>
  <c r="BJ104" i="17" s="1"/>
  <c r="Y104" i="17"/>
  <c r="BK104" i="17" s="1"/>
  <c r="G105" i="17"/>
  <c r="BA105" i="17" s="1"/>
  <c r="S105" i="17"/>
  <c r="BB105" i="17" s="1"/>
  <c r="I105" i="17"/>
  <c r="BC105" i="17" s="1"/>
  <c r="Q105" i="17"/>
  <c r="BD105" i="17" s="1"/>
  <c r="K105" i="17"/>
  <c r="BE105" i="17" s="1"/>
  <c r="W105" i="17"/>
  <c r="BF105" i="17" s="1"/>
  <c r="AA105" i="17"/>
  <c r="BG105" i="17" s="1"/>
  <c r="AW105" i="17" s="1"/>
  <c r="E105" i="17"/>
  <c r="BH105" i="17" s="1"/>
  <c r="M105" i="17"/>
  <c r="BI105" i="17" s="1"/>
  <c r="O105" i="17"/>
  <c r="BJ105" i="17" s="1"/>
  <c r="Y105" i="17"/>
  <c r="BK105" i="17" s="1"/>
  <c r="G106" i="17"/>
  <c r="BA106" i="17" s="1"/>
  <c r="S106" i="17"/>
  <c r="BB106" i="17" s="1"/>
  <c r="I106" i="17"/>
  <c r="BC106" i="17" s="1"/>
  <c r="Q106" i="17"/>
  <c r="BD106" i="17" s="1"/>
  <c r="K106" i="17"/>
  <c r="BE106" i="17" s="1"/>
  <c r="W106" i="17"/>
  <c r="BF106" i="17" s="1"/>
  <c r="AA106" i="17"/>
  <c r="BG106" i="17" s="1"/>
  <c r="AW106" i="17" s="1"/>
  <c r="E106" i="17"/>
  <c r="BH106" i="17" s="1"/>
  <c r="M106" i="17"/>
  <c r="BI106" i="17" s="1"/>
  <c r="O106" i="17"/>
  <c r="BJ106" i="17" s="1"/>
  <c r="Y106" i="17"/>
  <c r="BK106" i="17" s="1"/>
  <c r="G107" i="17"/>
  <c r="BA107" i="17" s="1"/>
  <c r="S107" i="17"/>
  <c r="BB107" i="17" s="1"/>
  <c r="I107" i="17"/>
  <c r="BC107" i="17" s="1"/>
  <c r="Q107" i="17"/>
  <c r="BD107" i="17" s="1"/>
  <c r="AU107" i="17" s="1"/>
  <c r="K107" i="17"/>
  <c r="BE107" i="17" s="1"/>
  <c r="W107" i="17"/>
  <c r="BF107" i="17" s="1"/>
  <c r="AA107" i="17"/>
  <c r="BG107" i="17" s="1"/>
  <c r="E107" i="17"/>
  <c r="BH107" i="17" s="1"/>
  <c r="M107" i="17"/>
  <c r="BI107" i="17" s="1"/>
  <c r="O107" i="17"/>
  <c r="BJ107" i="17" s="1"/>
  <c r="Y107" i="17"/>
  <c r="BK107" i="17" s="1"/>
  <c r="G108" i="17"/>
  <c r="BA108" i="17" s="1"/>
  <c r="S108" i="17"/>
  <c r="BB108" i="17" s="1"/>
  <c r="I108" i="17"/>
  <c r="BC108" i="17" s="1"/>
  <c r="Q108" i="17"/>
  <c r="BD108" i="17" s="1"/>
  <c r="K108" i="17"/>
  <c r="BE108" i="17" s="1"/>
  <c r="W108" i="17"/>
  <c r="BF108" i="17" s="1"/>
  <c r="AA108" i="17"/>
  <c r="BG108" i="17" s="1"/>
  <c r="AW108" i="17" s="1"/>
  <c r="E108" i="17"/>
  <c r="BH108" i="17" s="1"/>
  <c r="M108" i="17"/>
  <c r="BI108" i="17" s="1"/>
  <c r="O108" i="17"/>
  <c r="BJ108" i="17" s="1"/>
  <c r="Y108" i="17"/>
  <c r="BK108" i="17" s="1"/>
  <c r="G109" i="17"/>
  <c r="BA109" i="17" s="1"/>
  <c r="S109" i="17"/>
  <c r="BB109" i="17" s="1"/>
  <c r="I109" i="17"/>
  <c r="BC109" i="17" s="1"/>
  <c r="Q109" i="17"/>
  <c r="BD109" i="17" s="1"/>
  <c r="K109" i="17"/>
  <c r="BE109" i="17" s="1"/>
  <c r="W109" i="17"/>
  <c r="BF109" i="17" s="1"/>
  <c r="AA109" i="17"/>
  <c r="BG109" i="17" s="1"/>
  <c r="AW109" i="17" s="1"/>
  <c r="E109" i="17"/>
  <c r="BH109" i="17" s="1"/>
  <c r="M109" i="17"/>
  <c r="BI109" i="17" s="1"/>
  <c r="O109" i="17"/>
  <c r="BJ109" i="17" s="1"/>
  <c r="Y109" i="17"/>
  <c r="BK109" i="17" s="1"/>
  <c r="G110" i="17"/>
  <c r="BA110" i="17" s="1"/>
  <c r="S110" i="17"/>
  <c r="BB110" i="17" s="1"/>
  <c r="I110" i="17"/>
  <c r="BC110" i="17" s="1"/>
  <c r="Q110" i="17"/>
  <c r="BD110" i="17" s="1"/>
  <c r="K110" i="17"/>
  <c r="BE110" i="17" s="1"/>
  <c r="W110" i="17"/>
  <c r="BF110" i="17" s="1"/>
  <c r="AA110" i="17"/>
  <c r="BG110" i="17" s="1"/>
  <c r="AW110" i="17" s="1"/>
  <c r="E110" i="17"/>
  <c r="BH110" i="17" s="1"/>
  <c r="M110" i="17"/>
  <c r="BI110" i="17" s="1"/>
  <c r="O110" i="17"/>
  <c r="BJ110" i="17" s="1"/>
  <c r="Y110" i="17"/>
  <c r="BK110" i="17" s="1"/>
  <c r="G111" i="17"/>
  <c r="BA111" i="17" s="1"/>
  <c r="S111" i="17"/>
  <c r="BB111" i="17" s="1"/>
  <c r="I111" i="17"/>
  <c r="BC111" i="17" s="1"/>
  <c r="Q111" i="17"/>
  <c r="BD111" i="17" s="1"/>
  <c r="K111" i="17"/>
  <c r="BE111" i="17" s="1"/>
  <c r="W111" i="17"/>
  <c r="BF111" i="17" s="1"/>
  <c r="AA111" i="17"/>
  <c r="BG111" i="17" s="1"/>
  <c r="AW111" i="17" s="1"/>
  <c r="E111" i="17"/>
  <c r="BH111" i="17" s="1"/>
  <c r="M111" i="17"/>
  <c r="BI111" i="17" s="1"/>
  <c r="AX111" i="17" s="1"/>
  <c r="O111" i="17"/>
  <c r="BJ111" i="17" s="1"/>
  <c r="Y111" i="17"/>
  <c r="BK111" i="17" s="1"/>
  <c r="G112" i="17"/>
  <c r="BA112" i="17" s="1"/>
  <c r="S112" i="17"/>
  <c r="BB112" i="17" s="1"/>
  <c r="I112" i="17"/>
  <c r="BC112" i="17" s="1"/>
  <c r="Q112" i="17"/>
  <c r="BD112" i="17" s="1"/>
  <c r="K112" i="17"/>
  <c r="BE112" i="17" s="1"/>
  <c r="W112" i="17"/>
  <c r="BF112" i="17" s="1"/>
  <c r="AA112" i="17"/>
  <c r="BG112" i="17" s="1"/>
  <c r="E112" i="17"/>
  <c r="BH112" i="17" s="1"/>
  <c r="M112" i="17"/>
  <c r="BI112" i="17" s="1"/>
  <c r="O112" i="17"/>
  <c r="BJ112" i="17" s="1"/>
  <c r="Y112" i="17"/>
  <c r="BK112" i="17" s="1"/>
  <c r="G113" i="17"/>
  <c r="BA113" i="17" s="1"/>
  <c r="S113" i="17"/>
  <c r="BB113" i="17" s="1"/>
  <c r="I113" i="17"/>
  <c r="BC113" i="17" s="1"/>
  <c r="Q113" i="17"/>
  <c r="BD113" i="17" s="1"/>
  <c r="K113" i="17"/>
  <c r="BE113" i="17" s="1"/>
  <c r="W113" i="17"/>
  <c r="BF113" i="17" s="1"/>
  <c r="AA113" i="17"/>
  <c r="BG113" i="17"/>
  <c r="AW113" i="17" s="1"/>
  <c r="E113" i="17"/>
  <c r="BH113" i="17" s="1"/>
  <c r="M113" i="17"/>
  <c r="BI113" i="17" s="1"/>
  <c r="O113" i="17"/>
  <c r="BJ113" i="17" s="1"/>
  <c r="Y113" i="17"/>
  <c r="BK113" i="17" s="1"/>
  <c r="G114" i="17"/>
  <c r="BA114" i="17" s="1"/>
  <c r="S114" i="17"/>
  <c r="BB114" i="17" s="1"/>
  <c r="I114" i="17"/>
  <c r="BC114" i="17" s="1"/>
  <c r="Q114" i="17"/>
  <c r="BD114" i="17" s="1"/>
  <c r="K114" i="17"/>
  <c r="BE114" i="17" s="1"/>
  <c r="W114" i="17"/>
  <c r="BF114" i="17" s="1"/>
  <c r="AA114" i="17"/>
  <c r="BG114" i="17" s="1"/>
  <c r="AW114" i="17" s="1"/>
  <c r="E114" i="17"/>
  <c r="BH114" i="17" s="1"/>
  <c r="M114" i="17"/>
  <c r="BI114" i="17" s="1"/>
  <c r="O114" i="17"/>
  <c r="BJ114" i="17" s="1"/>
  <c r="Y114" i="17"/>
  <c r="BK114" i="17" s="1"/>
  <c r="G115" i="17"/>
  <c r="BA115" i="17" s="1"/>
  <c r="S115" i="17"/>
  <c r="BB115" i="17" s="1"/>
  <c r="I115" i="17"/>
  <c r="BC115" i="17" s="1"/>
  <c r="Q115" i="17"/>
  <c r="BD115" i="17" s="1"/>
  <c r="K115" i="17"/>
  <c r="BE115" i="17" s="1"/>
  <c r="W115" i="17"/>
  <c r="BF115" i="17" s="1"/>
  <c r="AA115" i="17"/>
  <c r="BG115" i="17" s="1"/>
  <c r="AW115" i="17" s="1"/>
  <c r="E115" i="17"/>
  <c r="BH115" i="17" s="1"/>
  <c r="M115" i="17"/>
  <c r="BI115" i="17" s="1"/>
  <c r="O115" i="17"/>
  <c r="BJ115" i="17" s="1"/>
  <c r="Y115" i="17"/>
  <c r="BK115" i="17" s="1"/>
  <c r="G116" i="17"/>
  <c r="BA116" i="17" s="1"/>
  <c r="S116" i="17"/>
  <c r="BB116" i="17" s="1"/>
  <c r="I116" i="17"/>
  <c r="BC116" i="17" s="1"/>
  <c r="Q116" i="17"/>
  <c r="BD116" i="17" s="1"/>
  <c r="K116" i="17"/>
  <c r="BE116" i="17" s="1"/>
  <c r="W116" i="17"/>
  <c r="BF116" i="17" s="1"/>
  <c r="AA116" i="17"/>
  <c r="BG116" i="17" s="1"/>
  <c r="AW116" i="17" s="1"/>
  <c r="E116" i="17"/>
  <c r="BH116" i="17" s="1"/>
  <c r="M116" i="17"/>
  <c r="BI116" i="17" s="1"/>
  <c r="O116" i="17"/>
  <c r="BJ116" i="17" s="1"/>
  <c r="Y116" i="17"/>
  <c r="BK116" i="17" s="1"/>
  <c r="G117" i="17"/>
  <c r="BA117" i="17" s="1"/>
  <c r="S117" i="17"/>
  <c r="BB117" i="17" s="1"/>
  <c r="I117" i="17"/>
  <c r="BC117" i="17" s="1"/>
  <c r="Q117" i="17"/>
  <c r="BD117" i="17" s="1"/>
  <c r="K117" i="17"/>
  <c r="BE117" i="17" s="1"/>
  <c r="W117" i="17"/>
  <c r="BF117" i="17" s="1"/>
  <c r="AA117" i="17"/>
  <c r="BG117" i="17" s="1"/>
  <c r="AW117" i="17" s="1"/>
  <c r="E117" i="17"/>
  <c r="BH117" i="17" s="1"/>
  <c r="AX117" i="17" s="1"/>
  <c r="M117" i="17"/>
  <c r="BI117" i="17" s="1"/>
  <c r="O117" i="17"/>
  <c r="BJ117" i="17" s="1"/>
  <c r="Y117" i="17"/>
  <c r="BK117" i="17" s="1"/>
  <c r="G118" i="17"/>
  <c r="BA118" i="17" s="1"/>
  <c r="S118" i="17"/>
  <c r="BB118" i="17" s="1"/>
  <c r="I118" i="17"/>
  <c r="BC118" i="17" s="1"/>
  <c r="Q118" i="17"/>
  <c r="BD118" i="17" s="1"/>
  <c r="K118" i="17"/>
  <c r="BE118" i="17" s="1"/>
  <c r="W118" i="17"/>
  <c r="BF118" i="17" s="1"/>
  <c r="AA118" i="17"/>
  <c r="BG118" i="17" s="1"/>
  <c r="AW118" i="17" s="1"/>
  <c r="E118" i="17"/>
  <c r="BH118" i="17" s="1"/>
  <c r="M118" i="17"/>
  <c r="BI118" i="17" s="1"/>
  <c r="O118" i="17"/>
  <c r="BJ118" i="17" s="1"/>
  <c r="Y118" i="17"/>
  <c r="BK118" i="17" s="1"/>
  <c r="G119" i="17"/>
  <c r="BA119" i="17" s="1"/>
  <c r="S119" i="17"/>
  <c r="BB119" i="17" s="1"/>
  <c r="I119" i="17"/>
  <c r="BC119" i="17"/>
  <c r="Q119" i="17"/>
  <c r="BD119" i="17" s="1"/>
  <c r="K119" i="17"/>
  <c r="BE119" i="17" s="1"/>
  <c r="W119" i="17"/>
  <c r="BF119" i="17" s="1"/>
  <c r="AA119" i="17"/>
  <c r="BG119" i="17" s="1"/>
  <c r="AW119" i="17" s="1"/>
  <c r="E119" i="17"/>
  <c r="BH119" i="17" s="1"/>
  <c r="M119" i="17"/>
  <c r="BI119" i="17" s="1"/>
  <c r="O119" i="17"/>
  <c r="BJ119" i="17" s="1"/>
  <c r="Y119" i="17"/>
  <c r="BK119" i="17" s="1"/>
  <c r="AY119" i="17" s="1"/>
  <c r="G120" i="17"/>
  <c r="BA120" i="17" s="1"/>
  <c r="S120" i="17"/>
  <c r="BB120" i="17" s="1"/>
  <c r="I120" i="17"/>
  <c r="BC120" i="17" s="1"/>
  <c r="Q120" i="17"/>
  <c r="BD120" i="17" s="1"/>
  <c r="K120" i="17"/>
  <c r="BE120" i="17" s="1"/>
  <c r="W120" i="17"/>
  <c r="BF120" i="17" s="1"/>
  <c r="AA120" i="17"/>
  <c r="BG120" i="17" s="1"/>
  <c r="AW120" i="17" s="1"/>
  <c r="E120" i="17"/>
  <c r="BH120" i="17" s="1"/>
  <c r="M120" i="17"/>
  <c r="BI120" i="17" s="1"/>
  <c r="O120" i="17"/>
  <c r="BJ120" i="17" s="1"/>
  <c r="Y120" i="17"/>
  <c r="BK120" i="17" s="1"/>
  <c r="G121" i="17"/>
  <c r="BA121" i="17" s="1"/>
  <c r="S121" i="17"/>
  <c r="BB121" i="17" s="1"/>
  <c r="I121" i="17"/>
  <c r="BC121" i="17" s="1"/>
  <c r="Q121" i="17"/>
  <c r="BD121" i="17" s="1"/>
  <c r="K121" i="17"/>
  <c r="BE121" i="17" s="1"/>
  <c r="W121" i="17"/>
  <c r="BF121" i="17" s="1"/>
  <c r="AA121" i="17"/>
  <c r="BG121" i="17" s="1"/>
  <c r="AW121" i="17" s="1"/>
  <c r="E121" i="17"/>
  <c r="BH121" i="17" s="1"/>
  <c r="M121" i="17"/>
  <c r="BI121" i="17" s="1"/>
  <c r="O121" i="17"/>
  <c r="BJ121" i="17" s="1"/>
  <c r="Y121" i="17"/>
  <c r="BK121" i="17" s="1"/>
  <c r="G122" i="17"/>
  <c r="BA122" i="17" s="1"/>
  <c r="S122" i="17"/>
  <c r="BB122" i="17" s="1"/>
  <c r="I122" i="17"/>
  <c r="BC122" i="17" s="1"/>
  <c r="Q122" i="17"/>
  <c r="BD122" i="17" s="1"/>
  <c r="K122" i="17"/>
  <c r="BE122" i="17" s="1"/>
  <c r="W122" i="17"/>
  <c r="BF122" i="17" s="1"/>
  <c r="AV122" i="17" s="1"/>
  <c r="AA122" i="17"/>
  <c r="BG122" i="17" s="1"/>
  <c r="AW122" i="17" s="1"/>
  <c r="E122" i="17"/>
  <c r="BH122" i="17" s="1"/>
  <c r="M122" i="17"/>
  <c r="BI122" i="17" s="1"/>
  <c r="O122" i="17"/>
  <c r="BJ122" i="17" s="1"/>
  <c r="Y122" i="17"/>
  <c r="BK122" i="17" s="1"/>
  <c r="G123" i="17"/>
  <c r="BA123" i="17" s="1"/>
  <c r="S123" i="17"/>
  <c r="BB123" i="17" s="1"/>
  <c r="I123" i="17"/>
  <c r="BC123" i="17" s="1"/>
  <c r="Q123" i="17"/>
  <c r="BD123" i="17" s="1"/>
  <c r="K123" i="17"/>
  <c r="BE123" i="17" s="1"/>
  <c r="W123" i="17"/>
  <c r="BF123" i="17"/>
  <c r="AA123" i="17"/>
  <c r="BG123" i="17" s="1"/>
  <c r="AW123" i="17" s="1"/>
  <c r="E123" i="17"/>
  <c r="BH123" i="17" s="1"/>
  <c r="M123" i="17"/>
  <c r="BI123" i="17" s="1"/>
  <c r="O123" i="17"/>
  <c r="BJ123" i="17" s="1"/>
  <c r="Y123" i="17"/>
  <c r="BK123" i="17" s="1"/>
  <c r="G124" i="17"/>
  <c r="BA124" i="17" s="1"/>
  <c r="AT124" i="17" s="1"/>
  <c r="S124" i="17"/>
  <c r="BB124" i="17" s="1"/>
  <c r="I124" i="17"/>
  <c r="BC124" i="17" s="1"/>
  <c r="Q124" i="17"/>
  <c r="BD124" i="17" s="1"/>
  <c r="K124" i="17"/>
  <c r="BE124" i="17" s="1"/>
  <c r="W124" i="17"/>
  <c r="BF124" i="17" s="1"/>
  <c r="AA124" i="17"/>
  <c r="BG124" i="17" s="1"/>
  <c r="AW124" i="17" s="1"/>
  <c r="E124" i="17"/>
  <c r="BH124" i="17" s="1"/>
  <c r="M124" i="17"/>
  <c r="BI124" i="17" s="1"/>
  <c r="O124" i="17"/>
  <c r="BJ124" i="17" s="1"/>
  <c r="Y124" i="17"/>
  <c r="BK124" i="17" s="1"/>
  <c r="G125" i="17"/>
  <c r="BA125" i="17" s="1"/>
  <c r="S125" i="17"/>
  <c r="BB125" i="17" s="1"/>
  <c r="I125" i="17"/>
  <c r="BC125" i="17" s="1"/>
  <c r="Q125" i="17"/>
  <c r="BD125" i="17" s="1"/>
  <c r="K125" i="17"/>
  <c r="BE125" i="17" s="1"/>
  <c r="W125" i="17"/>
  <c r="BF125" i="17" s="1"/>
  <c r="AA125" i="17"/>
  <c r="BG125" i="17" s="1"/>
  <c r="E125" i="17"/>
  <c r="BH125" i="17" s="1"/>
  <c r="M125" i="17"/>
  <c r="BI125" i="17" s="1"/>
  <c r="O125" i="17"/>
  <c r="BJ125" i="17" s="1"/>
  <c r="Y125" i="17"/>
  <c r="BK125" i="17" s="1"/>
  <c r="BM7" i="17"/>
  <c r="BO7" i="17"/>
  <c r="BQ7" i="17"/>
  <c r="BP7" i="17"/>
  <c r="BN7" i="17"/>
  <c r="BM8" i="17"/>
  <c r="BN8" i="17"/>
  <c r="BP8" i="17"/>
  <c r="BQ8" i="17"/>
  <c r="BT8" i="17"/>
  <c r="BO8" i="17"/>
  <c r="BR8" i="17"/>
  <c r="BM9" i="17"/>
  <c r="BR9" i="17"/>
  <c r="BN9" i="17"/>
  <c r="BO9" i="17"/>
  <c r="BU9" i="17"/>
  <c r="BT9" i="17"/>
  <c r="BQ9" i="17"/>
  <c r="BP9" i="17"/>
  <c r="BN10" i="17"/>
  <c r="BM10" i="17"/>
  <c r="BQ10" i="17"/>
  <c r="BP10" i="17"/>
  <c r="BO10" i="17"/>
  <c r="BT10" i="17"/>
  <c r="BU10" i="17"/>
  <c r="BO11" i="17"/>
  <c r="BS11" i="17"/>
  <c r="BN11" i="17"/>
  <c r="BM11" i="17"/>
  <c r="BP11" i="17"/>
  <c r="BT11" i="17"/>
  <c r="BR11" i="17"/>
  <c r="BU11" i="17"/>
  <c r="BQ11" i="17"/>
  <c r="BM12" i="17"/>
  <c r="BO12" i="17"/>
  <c r="BN12" i="17"/>
  <c r="BP12" i="17"/>
  <c r="BT12" i="17"/>
  <c r="BR12" i="17"/>
  <c r="BQ12" i="17"/>
  <c r="BO13" i="17"/>
  <c r="BR13" i="17"/>
  <c r="BP13" i="17"/>
  <c r="BU13" i="17"/>
  <c r="BM13" i="17"/>
  <c r="BT13" i="17"/>
  <c r="BQ13" i="17"/>
  <c r="BN13" i="17"/>
  <c r="BM14" i="17"/>
  <c r="BS14" i="17"/>
  <c r="BQ14" i="17"/>
  <c r="BN14" i="17"/>
  <c r="BO14" i="17"/>
  <c r="BM15" i="17"/>
  <c r="BO15" i="17"/>
  <c r="BU15" i="17"/>
  <c r="BT15" i="17"/>
  <c r="BN15" i="17"/>
  <c r="BP15" i="17"/>
  <c r="BR15" i="17"/>
  <c r="BM16" i="17"/>
  <c r="BU16" i="17"/>
  <c r="BP16" i="17"/>
  <c r="BN16" i="17"/>
  <c r="BQ16" i="17"/>
  <c r="BT16" i="17"/>
  <c r="BO16" i="17"/>
  <c r="BN17" i="17"/>
  <c r="BM17" i="17"/>
  <c r="BU17" i="17"/>
  <c r="BP17" i="17"/>
  <c r="BT17" i="17"/>
  <c r="BM18" i="17"/>
  <c r="BO18" i="17"/>
  <c r="BN18" i="17"/>
  <c r="BU18" i="17"/>
  <c r="BP18" i="17"/>
  <c r="BT18" i="17"/>
  <c r="BR18" i="17"/>
  <c r="BN19" i="17"/>
  <c r="BM19" i="17"/>
  <c r="BU19" i="17"/>
  <c r="BT19" i="17"/>
  <c r="BO19" i="17"/>
  <c r="BO20" i="17"/>
  <c r="BN20" i="17"/>
  <c r="BU20" i="17"/>
  <c r="BT20" i="17"/>
  <c r="BM20" i="17"/>
  <c r="BQ20" i="17"/>
  <c r="BM21" i="17"/>
  <c r="BO21" i="17"/>
  <c r="BU21" i="17"/>
  <c r="BT21" i="17"/>
  <c r="BN21" i="17"/>
  <c r="BM22" i="17"/>
  <c r="BO22" i="17"/>
  <c r="BN22" i="17"/>
  <c r="BU22" i="17"/>
  <c r="BM23" i="17"/>
  <c r="BN23" i="17"/>
  <c r="BO23" i="17"/>
  <c r="BU23" i="17"/>
  <c r="BP23" i="17"/>
  <c r="BT23" i="17"/>
  <c r="BQ23" i="17"/>
  <c r="BO24" i="17"/>
  <c r="BN24" i="17"/>
  <c r="BM24" i="17"/>
  <c r="BU24" i="17"/>
  <c r="BM25" i="17"/>
  <c r="BN25" i="17"/>
  <c r="BU25" i="17"/>
  <c r="BM26" i="17"/>
  <c r="BP26" i="17"/>
  <c r="BQ26" i="17"/>
  <c r="BN26" i="17"/>
  <c r="BN27" i="17"/>
  <c r="BO27" i="17"/>
  <c r="BM27" i="17"/>
  <c r="BM28" i="17"/>
  <c r="BP28" i="17"/>
  <c r="BU28" i="17"/>
  <c r="BN28" i="17"/>
  <c r="BM29" i="17"/>
  <c r="BN29" i="17"/>
  <c r="BU29" i="17"/>
  <c r="BM30" i="17"/>
  <c r="BN30" i="17"/>
  <c r="BU30" i="17"/>
  <c r="BN31" i="17"/>
  <c r="BM31" i="17"/>
  <c r="BU31" i="17"/>
  <c r="BQ31" i="17"/>
  <c r="BP31" i="17"/>
  <c r="BO32" i="17"/>
  <c r="BU32" i="17"/>
  <c r="BT32" i="17"/>
  <c r="BM32" i="17"/>
  <c r="BN32" i="17"/>
  <c r="BM33" i="17"/>
  <c r="BO33" i="17"/>
  <c r="BM34" i="17"/>
  <c r="BP34" i="17"/>
  <c r="BO35" i="17"/>
  <c r="BN35" i="17"/>
  <c r="BM35" i="17"/>
  <c r="BU35" i="17"/>
  <c r="BM36" i="17"/>
  <c r="BU36" i="17"/>
  <c r="BP36" i="17"/>
  <c r="BM37" i="17"/>
  <c r="BP37" i="17"/>
  <c r="BN37" i="17"/>
  <c r="BM38" i="17"/>
  <c r="BU38" i="17"/>
  <c r="BP38" i="17"/>
  <c r="BN38" i="17"/>
  <c r="BQ38" i="17"/>
  <c r="BT38" i="17"/>
  <c r="BO38" i="17"/>
  <c r="BR39" i="17"/>
  <c r="BM39" i="17"/>
  <c r="BP39" i="17"/>
  <c r="BU39" i="17"/>
  <c r="BQ39" i="17"/>
  <c r="BT39" i="17"/>
  <c r="BO39" i="17"/>
  <c r="BN39" i="17"/>
  <c r="BM40" i="17"/>
  <c r="BP40" i="17"/>
  <c r="BN40" i="17"/>
  <c r="BM41" i="17"/>
  <c r="BN41" i="17"/>
  <c r="BU41" i="17"/>
  <c r="BO42" i="17"/>
  <c r="BM42" i="17"/>
  <c r="BN42" i="17"/>
  <c r="BU42" i="17"/>
  <c r="BP42" i="17"/>
  <c r="BT42" i="17"/>
  <c r="BR42" i="17"/>
  <c r="BM43" i="17"/>
  <c r="BN43" i="17"/>
  <c r="BU43" i="17"/>
  <c r="BN44" i="17"/>
  <c r="BM44" i="17"/>
  <c r="BR44" i="17"/>
  <c r="BM45" i="17"/>
  <c r="BT45" i="17"/>
  <c r="BM46" i="17"/>
  <c r="BU46" i="17"/>
  <c r="BO47" i="17"/>
  <c r="BM47" i="17"/>
  <c r="BQ47" i="17"/>
  <c r="BP47" i="17"/>
  <c r="BN47" i="17"/>
  <c r="BM48" i="17"/>
  <c r="BP48" i="17"/>
  <c r="BQ48" i="17"/>
  <c r="BM49" i="17"/>
  <c r="BQ49" i="17"/>
  <c r="BR49" i="17"/>
  <c r="BP49" i="17"/>
  <c r="BM50" i="17"/>
  <c r="BN50" i="17"/>
  <c r="BR51" i="17"/>
  <c r="BN51" i="17"/>
  <c r="BO51" i="17"/>
  <c r="BM51" i="17"/>
  <c r="BQ51" i="17"/>
  <c r="BM52" i="17"/>
  <c r="BN52" i="17"/>
  <c r="BR53" i="17"/>
  <c r="BN53" i="17"/>
  <c r="BM53" i="17"/>
  <c r="BQ53" i="17"/>
  <c r="BO53" i="17"/>
  <c r="BN54" i="17"/>
  <c r="BM54" i="17"/>
  <c r="BU54" i="17"/>
  <c r="BT54" i="17"/>
  <c r="BO54" i="17"/>
  <c r="BM55" i="17"/>
  <c r="BO55" i="17"/>
  <c r="BP55" i="17"/>
  <c r="BM56" i="17"/>
  <c r="BN56" i="17"/>
  <c r="BQ56" i="17"/>
  <c r="BP56" i="17"/>
  <c r="BO56" i="17"/>
  <c r="BT56" i="17"/>
  <c r="BU56" i="17"/>
  <c r="BM57" i="17"/>
  <c r="BP57" i="17"/>
  <c r="BN57" i="17"/>
  <c r="BM58" i="17"/>
  <c r="BN58" i="17"/>
  <c r="BU58" i="17"/>
  <c r="BN59" i="17"/>
  <c r="BM59" i="17"/>
  <c r="BM60" i="17"/>
  <c r="BN60" i="17"/>
  <c r="BM61" i="17"/>
  <c r="BN61" i="17"/>
  <c r="BM62" i="17"/>
  <c r="BN62" i="17"/>
  <c r="BU62" i="17"/>
  <c r="BM63" i="17"/>
  <c r="BO64" i="17"/>
  <c r="BM64" i="17"/>
  <c r="BU64" i="17"/>
  <c r="BN64" i="17"/>
  <c r="BM65" i="17"/>
  <c r="BN65" i="17"/>
  <c r="BM66" i="17"/>
  <c r="BP66" i="17"/>
  <c r="BM67" i="17"/>
  <c r="BQ67" i="17"/>
  <c r="BM68" i="17"/>
  <c r="BN68" i="17"/>
  <c r="BR69" i="17"/>
  <c r="BM69" i="17"/>
  <c r="BN69" i="17"/>
  <c r="BO69" i="17"/>
  <c r="BU69" i="17"/>
  <c r="BT69" i="17"/>
  <c r="BQ69" i="17"/>
  <c r="BP69" i="17"/>
  <c r="BN70" i="17"/>
  <c r="BM70" i="17"/>
  <c r="BO71" i="17"/>
  <c r="BM71" i="17"/>
  <c r="BN71" i="17"/>
  <c r="BM72" i="17"/>
  <c r="BM73" i="17"/>
  <c r="BN74" i="17"/>
  <c r="BM74" i="17"/>
  <c r="BM75" i="17"/>
  <c r="BR76" i="17"/>
  <c r="BM76" i="17"/>
  <c r="BQ76" i="17"/>
  <c r="BN76" i="17"/>
  <c r="BO76" i="17"/>
  <c r="BM77" i="17"/>
  <c r="BN78" i="17"/>
  <c r="BM78" i="17"/>
  <c r="BP78" i="17"/>
  <c r="BQ78" i="17"/>
  <c r="BT78" i="17"/>
  <c r="BO78" i="17"/>
  <c r="BR78" i="17"/>
  <c r="BN79" i="17"/>
  <c r="BM79" i="17"/>
  <c r="BU79" i="17"/>
  <c r="BM80" i="17"/>
  <c r="BR80" i="17"/>
  <c r="BM81" i="17"/>
  <c r="BM82" i="17"/>
  <c r="BM83" i="17"/>
  <c r="BM84" i="17"/>
  <c r="BM85" i="17"/>
  <c r="BM86" i="17"/>
  <c r="BM87" i="17"/>
  <c r="BM88" i="17"/>
  <c r="BM89" i="17"/>
  <c r="BM90" i="17"/>
  <c r="BM91" i="17"/>
  <c r="BM92" i="17"/>
  <c r="BM93" i="17"/>
  <c r="BM94" i="17"/>
  <c r="BM95" i="17"/>
  <c r="BM96" i="17"/>
  <c r="BM97" i="17"/>
  <c r="BM98" i="17"/>
  <c r="BM99" i="17"/>
  <c r="BM100" i="17"/>
  <c r="BM101" i="17"/>
  <c r="BM102" i="17"/>
  <c r="BM103" i="17"/>
  <c r="BM104" i="17"/>
  <c r="BM105" i="17"/>
  <c r="BM106" i="17"/>
  <c r="BM107" i="17"/>
  <c r="BM108" i="17"/>
  <c r="BM109" i="17"/>
  <c r="BM110" i="17"/>
  <c r="BM111" i="17"/>
  <c r="BM112" i="17"/>
  <c r="BM113" i="17"/>
  <c r="BM114" i="17"/>
  <c r="BM115" i="17"/>
  <c r="BM116" i="17"/>
  <c r="BM117" i="17"/>
  <c r="BM118" i="17"/>
  <c r="BM119" i="17"/>
  <c r="BM120" i="17"/>
  <c r="BM121" i="17"/>
  <c r="BM122" i="17"/>
  <c r="BM123" i="17"/>
  <c r="BM124" i="17"/>
  <c r="BM125" i="17"/>
  <c r="BC6" i="17"/>
  <c r="BM6" i="17"/>
  <c r="BS6" i="17"/>
  <c r="BO6" i="17"/>
  <c r="BN6" i="17"/>
  <c r="BR6" i="17"/>
  <c r="BQ6" i="17"/>
  <c r="U6" i="17"/>
  <c r="BW125" i="17"/>
  <c r="BV125" i="17"/>
  <c r="BU125" i="17"/>
  <c r="BT125" i="17"/>
  <c r="BS125" i="17"/>
  <c r="BR125" i="17"/>
  <c r="BQ125" i="17"/>
  <c r="BP125" i="17"/>
  <c r="BO125" i="17"/>
  <c r="BN125" i="17"/>
  <c r="BW124" i="17"/>
  <c r="BV124" i="17"/>
  <c r="BU124" i="17"/>
  <c r="BT124" i="17"/>
  <c r="BS124" i="17"/>
  <c r="BR124" i="17"/>
  <c r="BQ124" i="17"/>
  <c r="BP124" i="17"/>
  <c r="BO124" i="17"/>
  <c r="BN124" i="17"/>
  <c r="BW123" i="17"/>
  <c r="BV123" i="17"/>
  <c r="BU123" i="17"/>
  <c r="BT123" i="17"/>
  <c r="BS123" i="17"/>
  <c r="BR123" i="17"/>
  <c r="BQ123" i="17"/>
  <c r="BP123" i="17"/>
  <c r="BO123" i="17"/>
  <c r="BN123" i="17"/>
  <c r="BW122" i="17"/>
  <c r="BV122" i="17"/>
  <c r="BU122" i="17"/>
  <c r="BT122" i="17"/>
  <c r="BS122" i="17"/>
  <c r="BR122" i="17"/>
  <c r="BQ122" i="17"/>
  <c r="BP122" i="17"/>
  <c r="BO122" i="17"/>
  <c r="BN122" i="17"/>
  <c r="BW121" i="17"/>
  <c r="BV121" i="17"/>
  <c r="BU121" i="17"/>
  <c r="BT121" i="17"/>
  <c r="BS121" i="17"/>
  <c r="BR121" i="17"/>
  <c r="BQ121" i="17"/>
  <c r="BP121" i="17"/>
  <c r="BO121" i="17"/>
  <c r="BN121" i="17"/>
  <c r="BW120" i="17"/>
  <c r="BV120" i="17"/>
  <c r="BU120" i="17"/>
  <c r="BT120" i="17"/>
  <c r="BS120" i="17"/>
  <c r="BR120" i="17"/>
  <c r="BQ120" i="17"/>
  <c r="BP120" i="17"/>
  <c r="BO120" i="17"/>
  <c r="BN120" i="17"/>
  <c r="BW119" i="17"/>
  <c r="BV119" i="17"/>
  <c r="BU119" i="17"/>
  <c r="BT119" i="17"/>
  <c r="BS119" i="17"/>
  <c r="BR119" i="17"/>
  <c r="BQ119" i="17"/>
  <c r="BP119" i="17"/>
  <c r="BO119" i="17"/>
  <c r="BN119" i="17"/>
  <c r="BW118" i="17"/>
  <c r="BV118" i="17"/>
  <c r="BU118" i="17"/>
  <c r="BT118" i="17"/>
  <c r="BS118" i="17"/>
  <c r="BR118" i="17"/>
  <c r="BQ118" i="17"/>
  <c r="BP118" i="17"/>
  <c r="BO118" i="17"/>
  <c r="BN118" i="17"/>
  <c r="BW117" i="17"/>
  <c r="BV117" i="17"/>
  <c r="BU117" i="17"/>
  <c r="BT117" i="17"/>
  <c r="BS117" i="17"/>
  <c r="BR117" i="17"/>
  <c r="BQ117" i="17"/>
  <c r="BP117" i="17"/>
  <c r="BO117" i="17"/>
  <c r="BN117" i="17"/>
  <c r="BW116" i="17"/>
  <c r="BV116" i="17"/>
  <c r="BU116" i="17"/>
  <c r="BT116" i="17"/>
  <c r="BS116" i="17"/>
  <c r="BR116" i="17"/>
  <c r="BQ116" i="17"/>
  <c r="BP116" i="17"/>
  <c r="BO116" i="17"/>
  <c r="BN116" i="17"/>
  <c r="BW115" i="17"/>
  <c r="BV115" i="17"/>
  <c r="BU115" i="17"/>
  <c r="BT115" i="17"/>
  <c r="BS115" i="17"/>
  <c r="BR115" i="17"/>
  <c r="BQ115" i="17"/>
  <c r="BP115" i="17"/>
  <c r="BO115" i="17"/>
  <c r="BN115" i="17"/>
  <c r="BW114" i="17"/>
  <c r="BV114" i="17"/>
  <c r="BU114" i="17"/>
  <c r="BT114" i="17"/>
  <c r="BS114" i="17"/>
  <c r="BR114" i="17"/>
  <c r="BQ114" i="17"/>
  <c r="BP114" i="17"/>
  <c r="BO114" i="17"/>
  <c r="BN114" i="17"/>
  <c r="BW113" i="17"/>
  <c r="BV113" i="17"/>
  <c r="BU113" i="17"/>
  <c r="BT113" i="17"/>
  <c r="BS113" i="17"/>
  <c r="BR113" i="17"/>
  <c r="BQ113" i="17"/>
  <c r="BP113" i="17"/>
  <c r="BO113" i="17"/>
  <c r="BN113" i="17"/>
  <c r="BW112" i="17"/>
  <c r="BV112" i="17"/>
  <c r="BU112" i="17"/>
  <c r="BT112" i="17"/>
  <c r="BS112" i="17"/>
  <c r="BR112" i="17"/>
  <c r="BQ112" i="17"/>
  <c r="BP112" i="17"/>
  <c r="BO112" i="17"/>
  <c r="BN112" i="17"/>
  <c r="BW111" i="17"/>
  <c r="BV111" i="17"/>
  <c r="BU111" i="17"/>
  <c r="BT111" i="17"/>
  <c r="BS111" i="17"/>
  <c r="BR111" i="17"/>
  <c r="BQ111" i="17"/>
  <c r="BP111" i="17"/>
  <c r="BO111" i="17"/>
  <c r="BN111" i="17"/>
  <c r="BW110" i="17"/>
  <c r="BV110" i="17"/>
  <c r="BU110" i="17"/>
  <c r="BT110" i="17"/>
  <c r="BS110" i="17"/>
  <c r="BR110" i="17"/>
  <c r="BQ110" i="17"/>
  <c r="BP110" i="17"/>
  <c r="BO110" i="17"/>
  <c r="BN110" i="17"/>
  <c r="BW109" i="17"/>
  <c r="BV109" i="17"/>
  <c r="BU109" i="17"/>
  <c r="BT109" i="17"/>
  <c r="BS109" i="17"/>
  <c r="BR109" i="17"/>
  <c r="BQ109" i="17"/>
  <c r="BP109" i="17"/>
  <c r="BO109" i="17"/>
  <c r="BN109" i="17"/>
  <c r="BW108" i="17"/>
  <c r="BV108" i="17"/>
  <c r="BU108" i="17"/>
  <c r="BT108" i="17"/>
  <c r="BS108" i="17"/>
  <c r="BR108" i="17"/>
  <c r="BQ108" i="17"/>
  <c r="BP108" i="17"/>
  <c r="BO108" i="17"/>
  <c r="BN108" i="17"/>
  <c r="BW107" i="17"/>
  <c r="BV107" i="17"/>
  <c r="BU107" i="17"/>
  <c r="BT107" i="17"/>
  <c r="BS107" i="17"/>
  <c r="BR107" i="17"/>
  <c r="BQ107" i="17"/>
  <c r="BP107" i="17"/>
  <c r="BO107" i="17"/>
  <c r="BN107" i="17"/>
  <c r="BW106" i="17"/>
  <c r="BV106" i="17"/>
  <c r="BU106" i="17"/>
  <c r="BT106" i="17"/>
  <c r="BS106" i="17"/>
  <c r="BR106" i="17"/>
  <c r="BQ106" i="17"/>
  <c r="BP106" i="17"/>
  <c r="BO106" i="17"/>
  <c r="BN106" i="17"/>
  <c r="BW105" i="17"/>
  <c r="BV105" i="17"/>
  <c r="BU105" i="17"/>
  <c r="BT105" i="17"/>
  <c r="BS105" i="17"/>
  <c r="BR105" i="17"/>
  <c r="BQ105" i="17"/>
  <c r="BP105" i="17"/>
  <c r="BO105" i="17"/>
  <c r="BN105" i="17"/>
  <c r="BW104" i="17"/>
  <c r="BV104" i="17"/>
  <c r="BU104" i="17"/>
  <c r="BT104" i="17"/>
  <c r="BS104" i="17"/>
  <c r="BR104" i="17"/>
  <c r="BQ104" i="17"/>
  <c r="BP104" i="17"/>
  <c r="BO104" i="17"/>
  <c r="BN104" i="17"/>
  <c r="BW103" i="17"/>
  <c r="BV103" i="17"/>
  <c r="BU103" i="17"/>
  <c r="BT103" i="17"/>
  <c r="BS103" i="17"/>
  <c r="BR103" i="17"/>
  <c r="BQ103" i="17"/>
  <c r="BP103" i="17"/>
  <c r="BO103" i="17"/>
  <c r="BN103" i="17"/>
  <c r="BW102" i="17"/>
  <c r="BV102" i="17"/>
  <c r="BU102" i="17"/>
  <c r="BT102" i="17"/>
  <c r="BS102" i="17"/>
  <c r="BR102" i="17"/>
  <c r="BQ102" i="17"/>
  <c r="BP102" i="17"/>
  <c r="BO102" i="17"/>
  <c r="BN102" i="17"/>
  <c r="BW101" i="17"/>
  <c r="BV101" i="17"/>
  <c r="BU101" i="17"/>
  <c r="BT101" i="17"/>
  <c r="BS101" i="17"/>
  <c r="BR101" i="17"/>
  <c r="BQ101" i="17"/>
  <c r="BP101" i="17"/>
  <c r="BO101" i="17"/>
  <c r="BN101" i="17"/>
  <c r="BW100" i="17"/>
  <c r="BV100" i="17"/>
  <c r="BU100" i="17"/>
  <c r="BT100" i="17"/>
  <c r="BS100" i="17"/>
  <c r="BR100" i="17"/>
  <c r="BQ100" i="17"/>
  <c r="BP100" i="17"/>
  <c r="BO100" i="17"/>
  <c r="BN100" i="17"/>
  <c r="BW99" i="17"/>
  <c r="BV99" i="17"/>
  <c r="BU99" i="17"/>
  <c r="BT99" i="17"/>
  <c r="BS99" i="17"/>
  <c r="BR99" i="17"/>
  <c r="BQ99" i="17"/>
  <c r="BP99" i="17"/>
  <c r="BO99" i="17"/>
  <c r="BN99" i="17"/>
  <c r="BW98" i="17"/>
  <c r="BV98" i="17"/>
  <c r="BU98" i="17"/>
  <c r="BT98" i="17"/>
  <c r="BS98" i="17"/>
  <c r="BR98" i="17"/>
  <c r="BQ98" i="17"/>
  <c r="BP98" i="17"/>
  <c r="BO98" i="17"/>
  <c r="BN98" i="17"/>
  <c r="BW97" i="17"/>
  <c r="BV97" i="17"/>
  <c r="BU97" i="17"/>
  <c r="BT97" i="17"/>
  <c r="BS97" i="17"/>
  <c r="BR97" i="17"/>
  <c r="BQ97" i="17"/>
  <c r="BP97" i="17"/>
  <c r="BO97" i="17"/>
  <c r="BN97" i="17"/>
  <c r="BW96" i="17"/>
  <c r="BV96" i="17"/>
  <c r="BU96" i="17"/>
  <c r="BT96" i="17"/>
  <c r="BS96" i="17"/>
  <c r="BR96" i="17"/>
  <c r="BQ96" i="17"/>
  <c r="BP96" i="17"/>
  <c r="BO96" i="17"/>
  <c r="BN96" i="17"/>
  <c r="BW95" i="17"/>
  <c r="BV95" i="17"/>
  <c r="BU95" i="17"/>
  <c r="BT95" i="17"/>
  <c r="BS95" i="17"/>
  <c r="BR95" i="17"/>
  <c r="BQ95" i="17"/>
  <c r="BP95" i="17"/>
  <c r="BO95" i="17"/>
  <c r="BN95" i="17"/>
  <c r="BW94" i="17"/>
  <c r="BV94" i="17"/>
  <c r="BU94" i="17"/>
  <c r="BT94" i="17"/>
  <c r="BS94" i="17"/>
  <c r="BR94" i="17"/>
  <c r="BQ94" i="17"/>
  <c r="BP94" i="17"/>
  <c r="BO94" i="17"/>
  <c r="BN94" i="17"/>
  <c r="BW93" i="17"/>
  <c r="BV93" i="17"/>
  <c r="BU93" i="17"/>
  <c r="BT93" i="17"/>
  <c r="BS93" i="17"/>
  <c r="BR93" i="17"/>
  <c r="BQ93" i="17"/>
  <c r="BP93" i="17"/>
  <c r="BO93" i="17"/>
  <c r="BN93" i="17"/>
  <c r="BW92" i="17"/>
  <c r="BV92" i="17"/>
  <c r="BU92" i="17"/>
  <c r="BT92" i="17"/>
  <c r="BS92" i="17"/>
  <c r="BR92" i="17"/>
  <c r="BQ92" i="17"/>
  <c r="BP92" i="17"/>
  <c r="BO92" i="17"/>
  <c r="BN92" i="17"/>
  <c r="BW91" i="17"/>
  <c r="BV91" i="17"/>
  <c r="BU91" i="17"/>
  <c r="BT91" i="17"/>
  <c r="BS91" i="17"/>
  <c r="BR91" i="17"/>
  <c r="BQ91" i="17"/>
  <c r="BP91" i="17"/>
  <c r="BO91" i="17"/>
  <c r="BN91" i="17"/>
  <c r="BW90" i="17"/>
  <c r="BV90" i="17"/>
  <c r="BU90" i="17"/>
  <c r="BT90" i="17"/>
  <c r="BS90" i="17"/>
  <c r="BR90" i="17"/>
  <c r="BQ90" i="17"/>
  <c r="BP90" i="17"/>
  <c r="BO90" i="17"/>
  <c r="BN90" i="17"/>
  <c r="BW89" i="17"/>
  <c r="BV89" i="17"/>
  <c r="BU89" i="17"/>
  <c r="BT89" i="17"/>
  <c r="BS89" i="17"/>
  <c r="BR89" i="17"/>
  <c r="BQ89" i="17"/>
  <c r="BP89" i="17"/>
  <c r="BO89" i="17"/>
  <c r="BN89" i="17"/>
  <c r="BW88" i="17"/>
  <c r="BV88" i="17"/>
  <c r="BU88" i="17"/>
  <c r="BT88" i="17"/>
  <c r="BS88" i="17"/>
  <c r="BR88" i="17"/>
  <c r="BQ88" i="17"/>
  <c r="BP88" i="17"/>
  <c r="BO88" i="17"/>
  <c r="BN88" i="17"/>
  <c r="BW87" i="17"/>
  <c r="BV87" i="17"/>
  <c r="BU87" i="17"/>
  <c r="BT87" i="17"/>
  <c r="BS87" i="17"/>
  <c r="BR87" i="17"/>
  <c r="BQ87" i="17"/>
  <c r="BP87" i="17"/>
  <c r="BO87" i="17"/>
  <c r="BN87" i="17"/>
  <c r="BW86" i="17"/>
  <c r="BV86" i="17"/>
  <c r="BU86" i="17"/>
  <c r="BT86" i="17"/>
  <c r="BS86" i="17"/>
  <c r="BR86" i="17"/>
  <c r="BQ86" i="17"/>
  <c r="BP86" i="17"/>
  <c r="BO86" i="17"/>
  <c r="BN86" i="17"/>
  <c r="BW85" i="17"/>
  <c r="BV85" i="17"/>
  <c r="BU85" i="17"/>
  <c r="BT85" i="17"/>
  <c r="BS85" i="17"/>
  <c r="BR85" i="17"/>
  <c r="BQ85" i="17"/>
  <c r="BP85" i="17"/>
  <c r="BO85" i="17"/>
  <c r="BN85" i="17"/>
  <c r="BW84" i="17"/>
  <c r="BV84" i="17"/>
  <c r="BU84" i="17"/>
  <c r="BT84" i="17"/>
  <c r="BS84" i="17"/>
  <c r="BR84" i="17"/>
  <c r="BQ84" i="17"/>
  <c r="BP84" i="17"/>
  <c r="BO84" i="17"/>
  <c r="BN84" i="17"/>
  <c r="BW83" i="17"/>
  <c r="BV83" i="17"/>
  <c r="BU83" i="17"/>
  <c r="BT83" i="17"/>
  <c r="BS83" i="17"/>
  <c r="BR83" i="17"/>
  <c r="BQ83" i="17"/>
  <c r="BP83" i="17"/>
  <c r="BO83" i="17"/>
  <c r="BN83" i="17"/>
  <c r="BW82" i="17"/>
  <c r="BV82" i="17"/>
  <c r="BU82" i="17"/>
  <c r="BT82" i="17"/>
  <c r="BS82" i="17"/>
  <c r="BR82" i="17"/>
  <c r="BQ82" i="17"/>
  <c r="BP82" i="17"/>
  <c r="BO82" i="17"/>
  <c r="BN82" i="17"/>
  <c r="BW81" i="17"/>
  <c r="BV81" i="17"/>
  <c r="BU81" i="17"/>
  <c r="BT81" i="17"/>
  <c r="BS81" i="17"/>
  <c r="BR81" i="17"/>
  <c r="BQ81" i="17"/>
  <c r="BP81" i="17"/>
  <c r="BO81" i="17"/>
  <c r="BN81" i="17"/>
  <c r="BW80" i="17"/>
  <c r="BV80" i="17"/>
  <c r="BU80" i="17"/>
  <c r="BT80" i="17"/>
  <c r="BS80" i="17"/>
  <c r="BQ80" i="17"/>
  <c r="BP80" i="17"/>
  <c r="BO80" i="17"/>
  <c r="BN80" i="17"/>
  <c r="BW79" i="17"/>
  <c r="BV79" i="17"/>
  <c r="BT79" i="17"/>
  <c r="BS79" i="17"/>
  <c r="BR79" i="17"/>
  <c r="BQ79" i="17"/>
  <c r="BP79" i="17"/>
  <c r="BO79" i="17"/>
  <c r="BW78" i="17"/>
  <c r="BV78" i="17"/>
  <c r="BU78" i="17"/>
  <c r="BS78" i="17"/>
  <c r="BW77" i="17"/>
  <c r="BV77" i="17"/>
  <c r="BU77" i="17"/>
  <c r="BT77" i="17"/>
  <c r="BS77" i="17"/>
  <c r="BR77" i="17"/>
  <c r="BQ77" i="17"/>
  <c r="BP77" i="17"/>
  <c r="BO77" i="17"/>
  <c r="BN77" i="17"/>
  <c r="BW76" i="17"/>
  <c r="BV76" i="17"/>
  <c r="BU76" i="17"/>
  <c r="BT76" i="17"/>
  <c r="BS76" i="17"/>
  <c r="BP76" i="17"/>
  <c r="BW75" i="17"/>
  <c r="BV75" i="17"/>
  <c r="BU75" i="17"/>
  <c r="BT75" i="17"/>
  <c r="BS75" i="17"/>
  <c r="BR75" i="17"/>
  <c r="BQ75" i="17"/>
  <c r="BP75" i="17"/>
  <c r="BO75" i="17"/>
  <c r="BN75" i="17"/>
  <c r="BW74" i="17"/>
  <c r="BV74" i="17"/>
  <c r="BU74" i="17"/>
  <c r="BT74" i="17"/>
  <c r="BS74" i="17"/>
  <c r="BR74" i="17"/>
  <c r="BQ74" i="17"/>
  <c r="BP74" i="17"/>
  <c r="BO74" i="17"/>
  <c r="BW73" i="17"/>
  <c r="BV73" i="17"/>
  <c r="BU73" i="17"/>
  <c r="BT73" i="17"/>
  <c r="BS73" i="17"/>
  <c r="BR73" i="17"/>
  <c r="BQ73" i="17"/>
  <c r="BP73" i="17"/>
  <c r="BO73" i="17"/>
  <c r="BN73" i="17"/>
  <c r="BW72" i="17"/>
  <c r="BV72" i="17"/>
  <c r="BU72" i="17"/>
  <c r="BT72" i="17"/>
  <c r="BS72" i="17"/>
  <c r="BR72" i="17"/>
  <c r="BQ72" i="17"/>
  <c r="BP72" i="17"/>
  <c r="BO72" i="17"/>
  <c r="BN72" i="17"/>
  <c r="BW71" i="17"/>
  <c r="BV71" i="17"/>
  <c r="BU71" i="17"/>
  <c r="BT71" i="17"/>
  <c r="BS71" i="17"/>
  <c r="BR71" i="17"/>
  <c r="BQ71" i="17"/>
  <c r="BP71" i="17"/>
  <c r="BW70" i="17"/>
  <c r="BV70" i="17"/>
  <c r="BU70" i="17"/>
  <c r="BT70" i="17"/>
  <c r="BS70" i="17"/>
  <c r="BR70" i="17"/>
  <c r="BQ70" i="17"/>
  <c r="BP70" i="17"/>
  <c r="BO70" i="17"/>
  <c r="BW69" i="17"/>
  <c r="BV69" i="17"/>
  <c r="BS69" i="17"/>
  <c r="BW68" i="17"/>
  <c r="BV68" i="17"/>
  <c r="BU68" i="17"/>
  <c r="BT68" i="17"/>
  <c r="BS68" i="17"/>
  <c r="BR68" i="17"/>
  <c r="BQ68" i="17"/>
  <c r="BP68" i="17"/>
  <c r="BO68" i="17"/>
  <c r="BW67" i="17"/>
  <c r="BV67" i="17"/>
  <c r="BU67" i="17"/>
  <c r="BT67" i="17"/>
  <c r="BS67" i="17"/>
  <c r="BR67" i="17"/>
  <c r="BP67" i="17"/>
  <c r="BO67" i="17"/>
  <c r="BN67" i="17"/>
  <c r="BW66" i="17"/>
  <c r="BV66" i="17"/>
  <c r="BU66" i="17"/>
  <c r="BT66" i="17"/>
  <c r="BS66" i="17"/>
  <c r="BR66" i="17"/>
  <c r="BQ66" i="17"/>
  <c r="BO66" i="17"/>
  <c r="BN66" i="17"/>
  <c r="BW65" i="17"/>
  <c r="BV65" i="17"/>
  <c r="BU65" i="17"/>
  <c r="BT65" i="17"/>
  <c r="BS65" i="17"/>
  <c r="BR65" i="17"/>
  <c r="BQ65" i="17"/>
  <c r="BP65" i="17"/>
  <c r="BO65" i="17"/>
  <c r="BW64" i="17"/>
  <c r="BV64" i="17"/>
  <c r="BT64" i="17"/>
  <c r="BS64" i="17"/>
  <c r="BR64" i="17"/>
  <c r="BQ64" i="17"/>
  <c r="BP64" i="17"/>
  <c r="BW63" i="17"/>
  <c r="BV63" i="17"/>
  <c r="BU63" i="17"/>
  <c r="BT63" i="17"/>
  <c r="BS63" i="17"/>
  <c r="BR63" i="17"/>
  <c r="BQ63" i="17"/>
  <c r="BP63" i="17"/>
  <c r="BO63" i="17"/>
  <c r="BN63" i="17"/>
  <c r="BW62" i="17"/>
  <c r="BV62" i="17"/>
  <c r="BT62" i="17"/>
  <c r="BS62" i="17"/>
  <c r="BR62" i="17"/>
  <c r="BQ62" i="17"/>
  <c r="BP62" i="17"/>
  <c r="BO62" i="17"/>
  <c r="BW61" i="17"/>
  <c r="BV61" i="17"/>
  <c r="BU61" i="17"/>
  <c r="BT61" i="17"/>
  <c r="BS61" i="17"/>
  <c r="BR61" i="17"/>
  <c r="BQ61" i="17"/>
  <c r="BP61" i="17"/>
  <c r="BO61" i="17"/>
  <c r="BW60" i="17"/>
  <c r="BV60" i="17"/>
  <c r="BU60" i="17"/>
  <c r="BT60" i="17"/>
  <c r="BS60" i="17"/>
  <c r="BR60" i="17"/>
  <c r="BQ60" i="17"/>
  <c r="BP60" i="17"/>
  <c r="BO60" i="17"/>
  <c r="BW59" i="17"/>
  <c r="BV59" i="17"/>
  <c r="BU59" i="17"/>
  <c r="BT59" i="17"/>
  <c r="BS59" i="17"/>
  <c r="BR59" i="17"/>
  <c r="BQ59" i="17"/>
  <c r="BP59" i="17"/>
  <c r="BO59" i="17"/>
  <c r="BW58" i="17"/>
  <c r="BV58" i="17"/>
  <c r="BT58" i="17"/>
  <c r="BS58" i="17"/>
  <c r="BR58" i="17"/>
  <c r="BQ58" i="17"/>
  <c r="BP58" i="17"/>
  <c r="BO58" i="17"/>
  <c r="BW57" i="17"/>
  <c r="BV57" i="17"/>
  <c r="BU57" i="17"/>
  <c r="BT57" i="17"/>
  <c r="BS57" i="17"/>
  <c r="BR57" i="17"/>
  <c r="BQ57" i="17"/>
  <c r="BO57" i="17"/>
  <c r="BW56" i="17"/>
  <c r="BV56" i="17"/>
  <c r="BS56" i="17"/>
  <c r="BR56" i="17"/>
  <c r="BW55" i="17"/>
  <c r="BV55" i="17"/>
  <c r="BU55" i="17"/>
  <c r="BT55" i="17"/>
  <c r="BS55" i="17"/>
  <c r="BR55" i="17"/>
  <c r="BQ55" i="17"/>
  <c r="BN55" i="17"/>
  <c r="BW54" i="17"/>
  <c r="BV54" i="17"/>
  <c r="BS54" i="17"/>
  <c r="BR54" i="17"/>
  <c r="BQ54" i="17"/>
  <c r="BP54" i="17"/>
  <c r="BW53" i="17"/>
  <c r="BV53" i="17"/>
  <c r="BU53" i="17"/>
  <c r="BT53" i="17"/>
  <c r="BS53" i="17"/>
  <c r="BP53" i="17"/>
  <c r="BW52" i="17"/>
  <c r="BV52" i="17"/>
  <c r="BU52" i="17"/>
  <c r="BT52" i="17"/>
  <c r="BS52" i="17"/>
  <c r="BR52" i="17"/>
  <c r="BQ52" i="17"/>
  <c r="BP52" i="17"/>
  <c r="BO52" i="17"/>
  <c r="BW51" i="17"/>
  <c r="BV51" i="17"/>
  <c r="BU51" i="17"/>
  <c r="BT51" i="17"/>
  <c r="BS51" i="17"/>
  <c r="BP51" i="17"/>
  <c r="BW50" i="17"/>
  <c r="BV50" i="17"/>
  <c r="BU50" i="17"/>
  <c r="BT50" i="17"/>
  <c r="BS50" i="17"/>
  <c r="BR50" i="17"/>
  <c r="BQ50" i="17"/>
  <c r="BP50" i="17"/>
  <c r="BO50" i="17"/>
  <c r="BW49" i="17"/>
  <c r="BV49" i="17"/>
  <c r="BU49" i="17"/>
  <c r="BT49" i="17"/>
  <c r="BS49" i="17"/>
  <c r="BO49" i="17"/>
  <c r="BN49" i="17"/>
  <c r="BW48" i="17"/>
  <c r="BV48" i="17"/>
  <c r="BU48" i="17"/>
  <c r="BT48" i="17"/>
  <c r="BS48" i="17"/>
  <c r="BR48" i="17"/>
  <c r="BO48" i="17"/>
  <c r="BN48" i="17"/>
  <c r="BW47" i="17"/>
  <c r="BV47" i="17"/>
  <c r="BU47" i="17"/>
  <c r="BT47" i="17"/>
  <c r="BS47" i="17"/>
  <c r="BR47" i="17"/>
  <c r="BW46" i="17"/>
  <c r="BV46" i="17"/>
  <c r="BT46" i="17"/>
  <c r="BS46" i="17"/>
  <c r="BR46" i="17"/>
  <c r="BQ46" i="17"/>
  <c r="BP46" i="17"/>
  <c r="BO46" i="17"/>
  <c r="BN46" i="17"/>
  <c r="BW45" i="17"/>
  <c r="BV45" i="17"/>
  <c r="BU45" i="17"/>
  <c r="BS45" i="17"/>
  <c r="BR45" i="17"/>
  <c r="BQ45" i="17"/>
  <c r="BP45" i="17"/>
  <c r="BO45" i="17"/>
  <c r="BN45" i="17"/>
  <c r="BW44" i="17"/>
  <c r="BV44" i="17"/>
  <c r="BU44" i="17"/>
  <c r="BT44" i="17"/>
  <c r="BS44" i="17"/>
  <c r="BQ44" i="17"/>
  <c r="BP44" i="17"/>
  <c r="BO44" i="17"/>
  <c r="BW43" i="17"/>
  <c r="BV43" i="17"/>
  <c r="BT43" i="17"/>
  <c r="BS43" i="17"/>
  <c r="BR43" i="17"/>
  <c r="BQ43" i="17"/>
  <c r="BP43" i="17"/>
  <c r="BO43" i="17"/>
  <c r="BW42" i="17"/>
  <c r="BV42" i="17"/>
  <c r="BS42" i="17"/>
  <c r="BQ42" i="17"/>
  <c r="BW41" i="17"/>
  <c r="BV41" i="17"/>
  <c r="BT41" i="17"/>
  <c r="BS41" i="17"/>
  <c r="BR41" i="17"/>
  <c r="BQ41" i="17"/>
  <c r="BP41" i="17"/>
  <c r="BO41" i="17"/>
  <c r="BW40" i="17"/>
  <c r="BV40" i="17"/>
  <c r="BU40" i="17"/>
  <c r="BT40" i="17"/>
  <c r="BS40" i="17"/>
  <c r="BR40" i="17"/>
  <c r="BQ40" i="17"/>
  <c r="BO40" i="17"/>
  <c r="BW39" i="17"/>
  <c r="BV39" i="17"/>
  <c r="BS39" i="17"/>
  <c r="BW38" i="17"/>
  <c r="BV38" i="17"/>
  <c r="BS38" i="17"/>
  <c r="BR38" i="17"/>
  <c r="BW37" i="17"/>
  <c r="BV37" i="17"/>
  <c r="BU37" i="17"/>
  <c r="BT37" i="17"/>
  <c r="BS37" i="17"/>
  <c r="BR37" i="17"/>
  <c r="BQ37" i="17"/>
  <c r="BO37" i="17"/>
  <c r="BW36" i="17"/>
  <c r="BV36" i="17"/>
  <c r="BT36" i="17"/>
  <c r="BS36" i="17"/>
  <c r="BR36" i="17"/>
  <c r="BQ36" i="17"/>
  <c r="BO36" i="17"/>
  <c r="BN36" i="17"/>
  <c r="BW35" i="17"/>
  <c r="BV35" i="17"/>
  <c r="BT35" i="17"/>
  <c r="BS35" i="17"/>
  <c r="BR35" i="17"/>
  <c r="BQ35" i="17"/>
  <c r="BP35" i="17"/>
  <c r="BW34" i="17"/>
  <c r="BV34" i="17"/>
  <c r="BU34" i="17"/>
  <c r="BT34" i="17"/>
  <c r="BS34" i="17"/>
  <c r="BR34" i="17"/>
  <c r="BQ34" i="17"/>
  <c r="BO34" i="17"/>
  <c r="BN34" i="17"/>
  <c r="BW33" i="17"/>
  <c r="BV33" i="17"/>
  <c r="BU33" i="17"/>
  <c r="BT33" i="17"/>
  <c r="BS33" i="17"/>
  <c r="BR33" i="17"/>
  <c r="BQ33" i="17"/>
  <c r="BP33" i="17"/>
  <c r="BN33" i="17"/>
  <c r="BW32" i="17"/>
  <c r="BV32" i="17"/>
  <c r="BS32" i="17"/>
  <c r="BR32" i="17"/>
  <c r="BQ32" i="17"/>
  <c r="BP32" i="17"/>
  <c r="BW31" i="17"/>
  <c r="BV31" i="17"/>
  <c r="BT31" i="17"/>
  <c r="BS31" i="17"/>
  <c r="BR31" i="17"/>
  <c r="BO31" i="17"/>
  <c r="BW30" i="17"/>
  <c r="BV30" i="17"/>
  <c r="BT30" i="17"/>
  <c r="BS30" i="17"/>
  <c r="BR30" i="17"/>
  <c r="BQ30" i="17"/>
  <c r="BP30" i="17"/>
  <c r="BO30" i="17"/>
  <c r="BW29" i="17"/>
  <c r="BV29" i="17"/>
  <c r="BT29" i="17"/>
  <c r="BS29" i="17"/>
  <c r="BR29" i="17"/>
  <c r="BQ29" i="17"/>
  <c r="BP29" i="17"/>
  <c r="BO29" i="17"/>
  <c r="BW28" i="17"/>
  <c r="BV28" i="17"/>
  <c r="BT28" i="17"/>
  <c r="BS28" i="17"/>
  <c r="BR28" i="17"/>
  <c r="BQ28" i="17"/>
  <c r="BO28" i="17"/>
  <c r="BW27" i="17"/>
  <c r="BV27" i="17"/>
  <c r="BU27" i="17"/>
  <c r="BT27" i="17"/>
  <c r="BS27" i="17"/>
  <c r="BR27" i="17"/>
  <c r="BQ27" i="17"/>
  <c r="BP27" i="17"/>
  <c r="BW26" i="17"/>
  <c r="BV26" i="17"/>
  <c r="BU26" i="17"/>
  <c r="BT26" i="17"/>
  <c r="BS26" i="17"/>
  <c r="BR26" i="17"/>
  <c r="BO26" i="17"/>
  <c r="BW25" i="17"/>
  <c r="BV25" i="17"/>
  <c r="BT25" i="17"/>
  <c r="BS25" i="17"/>
  <c r="BR25" i="17"/>
  <c r="BQ25" i="17"/>
  <c r="BP25" i="17"/>
  <c r="BO25" i="17"/>
  <c r="BW24" i="17"/>
  <c r="BV24" i="17"/>
  <c r="BT24" i="17"/>
  <c r="BS24" i="17"/>
  <c r="BR24" i="17"/>
  <c r="BQ24" i="17"/>
  <c r="BP24" i="17"/>
  <c r="BW23" i="17"/>
  <c r="BV23" i="17"/>
  <c r="BS23" i="17"/>
  <c r="BR23" i="17"/>
  <c r="BW22" i="17"/>
  <c r="BV22" i="17"/>
  <c r="BT22" i="17"/>
  <c r="BS22" i="17"/>
  <c r="BR22" i="17"/>
  <c r="BQ22" i="17"/>
  <c r="BP22" i="17"/>
  <c r="BW21" i="17"/>
  <c r="BV21" i="17"/>
  <c r="BS21" i="17"/>
  <c r="BR21" i="17"/>
  <c r="BQ21" i="17"/>
  <c r="BP21" i="17"/>
  <c r="BW20" i="17"/>
  <c r="BV20" i="17"/>
  <c r="BS20" i="17"/>
  <c r="BR20" i="17"/>
  <c r="BP20" i="17"/>
  <c r="BW19" i="17"/>
  <c r="BV19" i="17"/>
  <c r="BS19" i="17"/>
  <c r="BR19" i="17"/>
  <c r="BQ19" i="17"/>
  <c r="BP19" i="17"/>
  <c r="BW18" i="17"/>
  <c r="BV18" i="17"/>
  <c r="BS18" i="17"/>
  <c r="BQ18" i="17"/>
  <c r="BW17" i="17"/>
  <c r="BV17" i="17"/>
  <c r="BS17" i="17"/>
  <c r="BR17" i="17"/>
  <c r="BQ17" i="17"/>
  <c r="BO17" i="17"/>
  <c r="BW16" i="17"/>
  <c r="BV16" i="17"/>
  <c r="BS16" i="17"/>
  <c r="BR16" i="17"/>
  <c r="BW15" i="17"/>
  <c r="BV15" i="17"/>
  <c r="BS15" i="17"/>
  <c r="BQ15" i="17"/>
  <c r="BW14" i="17"/>
  <c r="BV14" i="17"/>
  <c r="BU14" i="17"/>
  <c r="BT14" i="17"/>
  <c r="BR14" i="17"/>
  <c r="BP14" i="17"/>
  <c r="BW13" i="17"/>
  <c r="BV13" i="17"/>
  <c r="BS13" i="17"/>
  <c r="BW12" i="17"/>
  <c r="BV12" i="17"/>
  <c r="BU12" i="17"/>
  <c r="BS12" i="17"/>
  <c r="BW11" i="17"/>
  <c r="BV11" i="17"/>
  <c r="BW10" i="17"/>
  <c r="BV10" i="17"/>
  <c r="BS10" i="17"/>
  <c r="BR10" i="17"/>
  <c r="BW9" i="17"/>
  <c r="BV9" i="17"/>
  <c r="BS9" i="17"/>
  <c r="BW8" i="17"/>
  <c r="BV8" i="17"/>
  <c r="BU8" i="17"/>
  <c r="BS8" i="17"/>
  <c r="BW7" i="17"/>
  <c r="BV7" i="17"/>
  <c r="BU7" i="17"/>
  <c r="BT7" i="17"/>
  <c r="BS7" i="17"/>
  <c r="BR7" i="17"/>
  <c r="BW6" i="17"/>
  <c r="BV6" i="17"/>
  <c r="BU6" i="17"/>
  <c r="BT6" i="17"/>
  <c r="BP6" i="17"/>
  <c r="U12" i="21"/>
  <c r="U26" i="21"/>
  <c r="U82" i="21"/>
  <c r="U53" i="21"/>
  <c r="U6" i="21"/>
  <c r="U9" i="21"/>
  <c r="U17" i="21"/>
  <c r="U89" i="21"/>
  <c r="U22" i="21"/>
  <c r="U39" i="21"/>
  <c r="U75" i="21"/>
  <c r="U15" i="21"/>
  <c r="U34" i="21"/>
  <c r="U38" i="21"/>
  <c r="U126" i="21"/>
  <c r="U113" i="21"/>
  <c r="U116" i="21"/>
  <c r="U100" i="21"/>
  <c r="U59" i="21"/>
  <c r="U25" i="21"/>
  <c r="U86" i="21"/>
  <c r="U57" i="21"/>
  <c r="U130" i="21"/>
  <c r="U103" i="21"/>
  <c r="U49" i="21"/>
  <c r="U91" i="21"/>
  <c r="U64" i="21"/>
  <c r="U24" i="21"/>
  <c r="U61" i="21"/>
  <c r="U65" i="21"/>
  <c r="U99" i="21"/>
  <c r="U19" i="21"/>
  <c r="U23" i="21"/>
  <c r="U125" i="21"/>
  <c r="U60" i="21"/>
  <c r="U95" i="21"/>
  <c r="U37" i="21"/>
  <c r="U123" i="21"/>
  <c r="U32" i="21"/>
  <c r="U81" i="21"/>
  <c r="U16" i="21"/>
  <c r="U20" i="21"/>
  <c r="U54" i="21"/>
  <c r="U67" i="21"/>
  <c r="U27" i="21"/>
  <c r="U43" i="21"/>
  <c r="U41" i="21"/>
  <c r="U119" i="21"/>
  <c r="U80" i="21"/>
  <c r="U14" i="21"/>
  <c r="U128" i="21"/>
  <c r="U47" i="21"/>
  <c r="U105" i="21"/>
  <c r="U70" i="21"/>
  <c r="U8" i="21"/>
  <c r="U118" i="21"/>
  <c r="U30" i="21"/>
  <c r="U72" i="21"/>
  <c r="U101" i="21"/>
  <c r="U85" i="21"/>
  <c r="U134" i="21"/>
  <c r="U51" i="21"/>
  <c r="U88" i="21"/>
  <c r="U112" i="21"/>
  <c r="U42" i="21"/>
  <c r="U98" i="21"/>
  <c r="U78" i="21"/>
  <c r="U124" i="21"/>
  <c r="U115" i="21"/>
  <c r="U46" i="21"/>
  <c r="U132" i="21"/>
  <c r="U107" i="21"/>
  <c r="U18" i="21"/>
  <c r="U44" i="21"/>
  <c r="U83" i="21"/>
  <c r="U69" i="21"/>
  <c r="U94" i="21"/>
  <c r="U11" i="21"/>
  <c r="U58" i="21"/>
  <c r="U104" i="21"/>
  <c r="U102" i="21"/>
  <c r="U135" i="21"/>
  <c r="U120" i="21"/>
  <c r="U122" i="21"/>
  <c r="U90" i="21"/>
  <c r="U106" i="21"/>
  <c r="U97" i="21"/>
  <c r="U63" i="21"/>
  <c r="U56" i="21"/>
  <c r="U28" i="21"/>
  <c r="U40" i="21"/>
  <c r="U62" i="21"/>
  <c r="U50" i="21"/>
  <c r="U36" i="21"/>
  <c r="U84" i="21"/>
  <c r="U13" i="21"/>
  <c r="U71" i="21"/>
  <c r="U93" i="21"/>
  <c r="U35" i="21"/>
  <c r="U33" i="21"/>
  <c r="U133" i="21"/>
  <c r="U114" i="21"/>
  <c r="U77" i="21"/>
  <c r="U117" i="21"/>
  <c r="U87" i="21"/>
  <c r="U108" i="21"/>
  <c r="U131" i="21"/>
  <c r="U79" i="21"/>
  <c r="U109" i="21"/>
  <c r="U73" i="21"/>
  <c r="U55" i="21"/>
  <c r="U129" i="21"/>
  <c r="U96" i="21"/>
  <c r="U68" i="21"/>
  <c r="U121" i="21"/>
  <c r="U48" i="21"/>
  <c r="U31" i="21"/>
  <c r="U74" i="21"/>
  <c r="U29" i="21"/>
  <c r="U110" i="21"/>
  <c r="U52" i="21"/>
  <c r="U127" i="21"/>
  <c r="U92" i="21"/>
  <c r="U45" i="21"/>
  <c r="U76" i="21"/>
  <c r="U21" i="21"/>
  <c r="U10" i="21"/>
  <c r="U66" i="21"/>
  <c r="U111" i="21"/>
  <c r="U7" i="21"/>
  <c r="U85" i="17"/>
  <c r="U44" i="17"/>
  <c r="U103" i="17"/>
  <c r="U63" i="17"/>
  <c r="U113" i="17"/>
  <c r="AW112" i="17"/>
  <c r="U112" i="17"/>
  <c r="U110" i="17"/>
  <c r="U109" i="17"/>
  <c r="U104" i="17"/>
  <c r="U92" i="17"/>
  <c r="U91" i="17"/>
  <c r="U70" i="17"/>
  <c r="U31" i="17"/>
  <c r="U53" i="17"/>
  <c r="U74" i="17"/>
  <c r="U12" i="17"/>
  <c r="U19" i="17"/>
  <c r="U107" i="17"/>
  <c r="U18" i="17"/>
  <c r="U52" i="17"/>
  <c r="U64" i="17"/>
  <c r="U25" i="17"/>
  <c r="U96" i="17"/>
  <c r="U34" i="17"/>
  <c r="U67" i="17"/>
  <c r="U7" i="17"/>
  <c r="U22" i="17"/>
  <c r="U123" i="17"/>
  <c r="U121" i="17"/>
  <c r="U46" i="17"/>
  <c r="U42" i="17"/>
  <c r="U73" i="17"/>
  <c r="U124" i="17"/>
  <c r="U14" i="17"/>
  <c r="U20" i="17"/>
  <c r="U118" i="17"/>
  <c r="U117" i="17"/>
  <c r="U71" i="17"/>
  <c r="U23" i="17"/>
  <c r="U41" i="17"/>
  <c r="U82" i="17"/>
  <c r="U35" i="17"/>
  <c r="U81" i="17"/>
  <c r="U61" i="17"/>
  <c r="U38" i="17"/>
  <c r="U39" i="17"/>
  <c r="U72" i="17"/>
  <c r="U40" i="17"/>
  <c r="U75" i="17"/>
  <c r="U115" i="17"/>
  <c r="U114" i="17"/>
  <c r="U108" i="17"/>
  <c r="U95" i="17"/>
  <c r="U93" i="17"/>
  <c r="U90" i="17"/>
  <c r="U50" i="17"/>
  <c r="U88" i="17"/>
  <c r="U37" i="17"/>
  <c r="U32" i="17"/>
  <c r="U69" i="17"/>
  <c r="U66" i="17"/>
  <c r="U33" i="17"/>
  <c r="U77" i="17"/>
  <c r="U65" i="17"/>
  <c r="U119" i="17"/>
  <c r="U62" i="17"/>
  <c r="U97" i="17"/>
  <c r="U111" i="17"/>
  <c r="U58" i="17"/>
  <c r="U120" i="17"/>
  <c r="U29" i="17"/>
  <c r="U56" i="17"/>
  <c r="U59" i="17"/>
  <c r="U54" i="17"/>
  <c r="U83" i="17"/>
  <c r="U26" i="17"/>
  <c r="U105" i="17"/>
  <c r="U48" i="17"/>
  <c r="U116" i="17"/>
  <c r="U89" i="17"/>
  <c r="U122" i="17"/>
  <c r="U99" i="17"/>
  <c r="U86" i="17"/>
  <c r="U28" i="17"/>
  <c r="U51" i="17"/>
  <c r="U84" i="17"/>
  <c r="U106" i="17"/>
  <c r="U101" i="17"/>
  <c r="U30" i="17"/>
  <c r="U68" i="17"/>
  <c r="U45" i="17"/>
  <c r="U15" i="17"/>
  <c r="U11" i="17"/>
  <c r="U16" i="17"/>
  <c r="U57" i="17"/>
  <c r="U36" i="17"/>
  <c r="U79" i="17"/>
  <c r="U76" i="17"/>
  <c r="U55" i="17"/>
  <c r="U47" i="17"/>
  <c r="U94" i="17"/>
  <c r="U125" i="17"/>
  <c r="U17" i="17"/>
  <c r="U80" i="17"/>
  <c r="U102" i="17"/>
  <c r="U78" i="17"/>
  <c r="U100" i="17"/>
  <c r="U49" i="17"/>
  <c r="U87" i="17"/>
  <c r="U60" i="17"/>
  <c r="U24" i="17"/>
  <c r="U10" i="17"/>
  <c r="U27" i="17"/>
  <c r="U8" i="17"/>
  <c r="U98" i="17"/>
  <c r="U9" i="17"/>
  <c r="U21" i="17"/>
  <c r="U43" i="17"/>
  <c r="AW13" i="17"/>
  <c r="U13" i="17"/>
  <c r="AW10" i="17"/>
  <c r="AX31" i="21"/>
  <c r="AU119" i="21"/>
  <c r="AX49" i="21"/>
  <c r="AU41" i="21"/>
  <c r="AV11" i="21"/>
  <c r="AT84" i="21"/>
  <c r="AW13" i="21"/>
  <c r="AV20" i="21"/>
  <c r="AT121" i="21"/>
  <c r="AU39" i="21"/>
  <c r="AW28" i="21"/>
  <c r="AT67" i="21"/>
  <c r="AX70" i="21"/>
  <c r="AU11" i="21"/>
  <c r="AW125" i="21"/>
  <c r="AX12" i="21"/>
  <c r="AT82" i="21"/>
  <c r="AU36" i="21"/>
  <c r="AW113" i="21"/>
  <c r="AT7" i="21"/>
  <c r="AU124" i="21"/>
  <c r="AX123" i="21"/>
  <c r="AV54" i="21"/>
  <c r="AV31" i="21"/>
  <c r="AV135" i="21"/>
  <c r="AW9" i="21"/>
  <c r="AX40" i="21"/>
  <c r="AX66" i="21"/>
  <c r="AV122" i="21"/>
  <c r="AW8" i="21"/>
  <c r="AV10" i="21"/>
  <c r="AV44" i="21"/>
  <c r="AT28" i="21"/>
  <c r="AX11" i="21"/>
  <c r="AT56" i="21"/>
  <c r="AT29" i="21"/>
  <c r="AU7" i="17"/>
  <c r="AX102" i="21" l="1"/>
  <c r="AT20" i="21"/>
  <c r="AV109" i="21"/>
  <c r="BG68" i="21"/>
  <c r="BG80" i="21"/>
  <c r="BC93" i="21"/>
  <c r="BC73" i="21"/>
  <c r="BC85" i="21"/>
  <c r="BG54" i="21"/>
  <c r="BD51" i="21"/>
  <c r="BD54" i="21"/>
  <c r="BG92" i="21"/>
  <c r="AW92" i="21" s="1"/>
  <c r="BE93" i="21"/>
  <c r="BE61" i="21"/>
  <c r="AX84" i="21"/>
  <c r="AU43" i="21"/>
  <c r="BD112" i="21"/>
  <c r="BD120" i="21"/>
  <c r="AX57" i="21"/>
  <c r="AT57" i="21"/>
  <c r="BH42" i="21"/>
  <c r="BH43" i="21"/>
  <c r="AW43" i="21" s="1"/>
  <c r="AU42" i="21"/>
  <c r="BG97" i="21"/>
  <c r="BG105" i="21"/>
  <c r="BH14" i="21"/>
  <c r="BH15" i="21"/>
  <c r="AW116" i="21"/>
  <c r="BI68" i="21"/>
  <c r="BI80" i="21"/>
  <c r="BA50" i="21"/>
  <c r="BA52" i="21"/>
  <c r="BI81" i="21"/>
  <c r="BI92" i="21"/>
  <c r="BA73" i="21"/>
  <c r="BA85" i="21"/>
  <c r="BB108" i="21"/>
  <c r="BB116" i="21"/>
  <c r="BF47" i="21"/>
  <c r="BF48" i="21"/>
  <c r="BA47" i="21"/>
  <c r="BA48" i="21"/>
  <c r="AV64" i="21"/>
  <c r="BD71" i="21"/>
  <c r="BD83" i="21"/>
  <c r="AU83" i="21" s="1"/>
  <c r="BY112" i="21"/>
  <c r="BJ101" i="21"/>
  <c r="BJ109" i="21"/>
  <c r="BH93" i="21"/>
  <c r="BH61" i="21"/>
  <c r="BG76" i="21"/>
  <c r="AW76" i="21" s="1"/>
  <c r="BG87" i="21"/>
  <c r="AU112" i="21"/>
  <c r="AU65" i="21"/>
  <c r="BG57" i="21"/>
  <c r="AX55" i="21"/>
  <c r="BD92" i="21"/>
  <c r="BD77" i="21"/>
  <c r="CL77" i="21" s="1"/>
  <c r="CY77" i="21" s="1"/>
  <c r="BH108" i="21"/>
  <c r="AW108" i="21" s="1"/>
  <c r="AW15" i="21"/>
  <c r="AT102" i="21"/>
  <c r="BI73" i="21"/>
  <c r="BI85" i="21"/>
  <c r="AU68" i="21"/>
  <c r="BH107" i="21"/>
  <c r="CH107" i="21" s="1"/>
  <c r="CU107" i="21" s="1"/>
  <c r="BH115" i="21"/>
  <c r="AW115" i="21" s="1"/>
  <c r="BJ108" i="21"/>
  <c r="BJ65" i="21"/>
  <c r="BB65" i="21"/>
  <c r="BB49" i="21"/>
  <c r="CJ49" i="21" s="1"/>
  <c r="CW49" i="21" s="1"/>
  <c r="BB50" i="21"/>
  <c r="BE114" i="21"/>
  <c r="AV114" i="21" s="1"/>
  <c r="BE121" i="21"/>
  <c r="AT86" i="21"/>
  <c r="BJ93" i="21"/>
  <c r="BB62" i="21"/>
  <c r="BB72" i="21"/>
  <c r="AW110" i="21"/>
  <c r="BE76" i="21"/>
  <c r="AV76" i="21" s="1"/>
  <c r="BB76" i="21"/>
  <c r="AT76" i="21" s="1"/>
  <c r="AV75" i="21"/>
  <c r="AX112" i="21"/>
  <c r="BB87" i="21"/>
  <c r="AT87" i="21" s="1"/>
  <c r="AU80" i="21"/>
  <c r="AW65" i="21"/>
  <c r="BG65" i="21"/>
  <c r="AT61" i="21"/>
  <c r="BB106" i="21"/>
  <c r="AV57" i="21"/>
  <c r="AW55" i="21"/>
  <c r="BK51" i="21"/>
  <c r="AY51" i="21" s="1"/>
  <c r="BE108" i="21"/>
  <c r="BB107" i="21"/>
  <c r="AT107" i="21" s="1"/>
  <c r="BY64" i="21"/>
  <c r="BJ96" i="21"/>
  <c r="BJ104" i="21"/>
  <c r="AX104" i="21" s="1"/>
  <c r="BF71" i="21"/>
  <c r="BF83" i="21"/>
  <c r="BB103" i="21"/>
  <c r="BE109" i="21"/>
  <c r="BH86" i="21"/>
  <c r="BH60" i="21"/>
  <c r="BD60" i="21"/>
  <c r="BD69" i="21"/>
  <c r="AU91" i="21"/>
  <c r="BE83" i="21"/>
  <c r="BJ26" i="21"/>
  <c r="BG95" i="21"/>
  <c r="BG22" i="21"/>
  <c r="BG24" i="21"/>
  <c r="AW24" i="21" s="1"/>
  <c r="BE119" i="21"/>
  <c r="BG114" i="21"/>
  <c r="AW90" i="21"/>
  <c r="BD110" i="21"/>
  <c r="AU110" i="21" s="1"/>
  <c r="BJ71" i="21"/>
  <c r="BJ83" i="21"/>
  <c r="BH83" i="21"/>
  <c r="AW83" i="21" s="1"/>
  <c r="BB17" i="21"/>
  <c r="BB19" i="21"/>
  <c r="BB118" i="21"/>
  <c r="BB125" i="21"/>
  <c r="AT125" i="21" s="1"/>
  <c r="BI93" i="21"/>
  <c r="BI61" i="21"/>
  <c r="AX61" i="21" s="1"/>
  <c r="BG62" i="21"/>
  <c r="BG72" i="21"/>
  <c r="AW72" i="21" s="1"/>
  <c r="BD108" i="21"/>
  <c r="BI87" i="21"/>
  <c r="AX87" i="21" s="1"/>
  <c r="BJ68" i="21"/>
  <c r="BI54" i="21"/>
  <c r="AX54" i="21" s="1"/>
  <c r="BA54" i="21"/>
  <c r="AV77" i="21"/>
  <c r="BY83" i="21"/>
  <c r="BD107" i="21"/>
  <c r="BD109" i="21"/>
  <c r="AU109" i="21" s="1"/>
  <c r="AU6" i="21"/>
  <c r="BK86" i="21"/>
  <c r="AY86" i="21" s="1"/>
  <c r="AU33" i="21"/>
  <c r="AX7" i="21"/>
  <c r="BG58" i="21"/>
  <c r="AW58" i="21" s="1"/>
  <c r="BG66" i="21"/>
  <c r="AW66" i="21" s="1"/>
  <c r="BB126" i="21"/>
  <c r="BB53" i="21"/>
  <c r="BB129" i="21"/>
  <c r="BB75" i="21"/>
  <c r="BD122" i="21"/>
  <c r="BF46" i="21"/>
  <c r="CN46" i="21" s="1"/>
  <c r="DA46" i="21" s="1"/>
  <c r="BD17" i="21"/>
  <c r="BD19" i="21"/>
  <c r="BI121" i="21"/>
  <c r="BI127" i="21"/>
  <c r="BE120" i="21"/>
  <c r="AU16" i="21"/>
  <c r="BC89" i="21"/>
  <c r="AU89" i="21" s="1"/>
  <c r="BE113" i="21"/>
  <c r="AV113" i="21" s="1"/>
  <c r="BK85" i="21"/>
  <c r="AY85" i="21" s="1"/>
  <c r="AX110" i="21"/>
  <c r="BF85" i="21"/>
  <c r="AV85" i="21" s="1"/>
  <c r="AV65" i="21"/>
  <c r="BF106" i="21"/>
  <c r="AU56" i="21"/>
  <c r="AW75" i="21"/>
  <c r="AU75" i="21"/>
  <c r="BH53" i="21"/>
  <c r="AW53" i="21" s="1"/>
  <c r="BH57" i="21"/>
  <c r="AW57" i="21" s="1"/>
  <c r="AX51" i="21"/>
  <c r="BJ72" i="21"/>
  <c r="BJ84" i="21"/>
  <c r="BF72" i="21"/>
  <c r="AC72" i="21" s="1"/>
  <c r="AX83" i="21"/>
  <c r="BI97" i="21"/>
  <c r="CL97" i="21" s="1"/>
  <c r="CY97" i="21" s="1"/>
  <c r="BI105" i="21"/>
  <c r="BB97" i="21"/>
  <c r="BB105" i="21"/>
  <c r="BB113" i="21"/>
  <c r="AV63" i="21"/>
  <c r="BC88" i="21"/>
  <c r="AU34" i="21"/>
  <c r="BY134" i="21"/>
  <c r="BI27" i="21"/>
  <c r="BI18" i="21"/>
  <c r="BJ20" i="21"/>
  <c r="BJ22" i="21"/>
  <c r="BG44" i="21"/>
  <c r="AU101" i="21"/>
  <c r="AX101" i="21"/>
  <c r="BI100" i="21"/>
  <c r="AW93" i="21"/>
  <c r="BA108" i="21"/>
  <c r="BG99" i="21"/>
  <c r="CP99" i="21" s="1"/>
  <c r="DC99" i="21" s="1"/>
  <c r="BK74" i="21"/>
  <c r="BC74" i="21"/>
  <c r="AU74" i="21" s="1"/>
  <c r="BD105" i="21"/>
  <c r="AU105" i="21" s="1"/>
  <c r="BD65" i="21"/>
  <c r="BC51" i="21"/>
  <c r="BH51" i="21"/>
  <c r="BH54" i="21"/>
  <c r="BJ50" i="21"/>
  <c r="AX50" i="21" s="1"/>
  <c r="BH82" i="21"/>
  <c r="BF107" i="21"/>
  <c r="BF115" i="21"/>
  <c r="AV115" i="21" s="1"/>
  <c r="BF64" i="21"/>
  <c r="BE96" i="21"/>
  <c r="AV96" i="21" s="1"/>
  <c r="BE104" i="21"/>
  <c r="AV104" i="21" s="1"/>
  <c r="BH98" i="21"/>
  <c r="BH97" i="21"/>
  <c r="BA97" i="21"/>
  <c r="BA103" i="21"/>
  <c r="BD80" i="21"/>
  <c r="BE88" i="21"/>
  <c r="BE99" i="21"/>
  <c r="BK61" i="21"/>
  <c r="AY61" i="21" s="1"/>
  <c r="BF61" i="21"/>
  <c r="BI45" i="21"/>
  <c r="AV45" i="21"/>
  <c r="AT32" i="21"/>
  <c r="BG104" i="21"/>
  <c r="BI22" i="21"/>
  <c r="BI67" i="21"/>
  <c r="AX67" i="21" s="1"/>
  <c r="BI79" i="21"/>
  <c r="AX79" i="21" s="1"/>
  <c r="BK56" i="21"/>
  <c r="AW31" i="21"/>
  <c r="BC120" i="21"/>
  <c r="AU120" i="21" s="1"/>
  <c r="BB15" i="21"/>
  <c r="BB16" i="21"/>
  <c r="BI119" i="21"/>
  <c r="AX119" i="21" s="1"/>
  <c r="BK14" i="21"/>
  <c r="BE16" i="21"/>
  <c r="BC14" i="21"/>
  <c r="BC15" i="21"/>
  <c r="AU15" i="21" s="1"/>
  <c r="BF79" i="21"/>
  <c r="AV79" i="21" s="1"/>
  <c r="BF90" i="21"/>
  <c r="AV90" i="21" s="1"/>
  <c r="AU9" i="21"/>
  <c r="BC115" i="21"/>
  <c r="AU115" i="21" s="1"/>
  <c r="BC122" i="21"/>
  <c r="BH114" i="21"/>
  <c r="BC113" i="21"/>
  <c r="AU113" i="21" s="1"/>
  <c r="BC68" i="21"/>
  <c r="BB86" i="21"/>
  <c r="BD63" i="21"/>
  <c r="BD73" i="21"/>
  <c r="BA66" i="21"/>
  <c r="BA78" i="21"/>
  <c r="BD45" i="21"/>
  <c r="AU45" i="21" s="1"/>
  <c r="BF26" i="21"/>
  <c r="BF27" i="21"/>
  <c r="AX20" i="21"/>
  <c r="BJ19" i="21"/>
  <c r="AX19" i="21" s="1"/>
  <c r="BJ21" i="21"/>
  <c r="AX21" i="21" s="1"/>
  <c r="BD23" i="21"/>
  <c r="AT44" i="21"/>
  <c r="BA115" i="21"/>
  <c r="BA122" i="21"/>
  <c r="AT122" i="21" s="1"/>
  <c r="BG89" i="21"/>
  <c r="AW89" i="21" s="1"/>
  <c r="BE110" i="21"/>
  <c r="AU96" i="21"/>
  <c r="BD93" i="21"/>
  <c r="CM93" i="21" s="1"/>
  <c r="CZ93" i="21" s="1"/>
  <c r="BF92" i="21"/>
  <c r="AV92" i="21" s="1"/>
  <c r="AU62" i="21"/>
  <c r="BI108" i="21"/>
  <c r="BJ81" i="21"/>
  <c r="BJ76" i="21"/>
  <c r="AX73" i="21"/>
  <c r="BA43" i="21"/>
  <c r="CO43" i="21" s="1"/>
  <c r="DB43" i="21" s="1"/>
  <c r="AW78" i="21"/>
  <c r="AV29" i="21"/>
  <c r="BC27" i="21"/>
  <c r="AU27" i="21" s="1"/>
  <c r="BC18" i="21"/>
  <c r="BD24" i="21"/>
  <c r="CN24" i="21" s="1"/>
  <c r="DA24" i="21" s="1"/>
  <c r="BG128" i="21"/>
  <c r="BG64" i="21"/>
  <c r="AW64" i="21" s="1"/>
  <c r="BE22" i="21"/>
  <c r="AV22" i="21" s="1"/>
  <c r="BG123" i="21"/>
  <c r="AW123" i="21" s="1"/>
  <c r="BA123" i="21"/>
  <c r="CH123" i="21" s="1"/>
  <c r="CU123" i="21" s="1"/>
  <c r="BJ56" i="21"/>
  <c r="BE18" i="21"/>
  <c r="AV18" i="21" s="1"/>
  <c r="BJ17" i="21"/>
  <c r="AX17" i="21" s="1"/>
  <c r="BE116" i="21"/>
  <c r="BY12" i="21"/>
  <c r="BD117" i="21"/>
  <c r="AU117" i="21" s="1"/>
  <c r="BG85" i="21"/>
  <c r="AW85" i="21" s="1"/>
  <c r="BB85" i="21"/>
  <c r="AV130" i="21"/>
  <c r="BI25" i="21"/>
  <c r="AX25" i="21" s="1"/>
  <c r="BA25" i="21"/>
  <c r="BI58" i="21"/>
  <c r="AX58" i="21" s="1"/>
  <c r="BA26" i="21"/>
  <c r="AT26" i="21" s="1"/>
  <c r="BG126" i="21"/>
  <c r="BI95" i="21"/>
  <c r="AX95" i="21" s="1"/>
  <c r="BE70" i="21"/>
  <c r="BK92" i="21"/>
  <c r="AY92" i="21" s="1"/>
  <c r="BD20" i="21"/>
  <c r="BB48" i="21"/>
  <c r="AU123" i="21"/>
  <c r="BA18" i="21"/>
  <c r="BH21" i="21"/>
  <c r="AW21" i="21" s="1"/>
  <c r="BG118" i="21"/>
  <c r="AW118" i="21" s="1"/>
  <c r="AV40" i="21"/>
  <c r="BH121" i="21"/>
  <c r="AW121" i="21" s="1"/>
  <c r="BF120" i="21"/>
  <c r="CN120" i="21" s="1"/>
  <c r="DA120" i="21" s="1"/>
  <c r="BF119" i="21"/>
  <c r="AX41" i="21"/>
  <c r="BG16" i="21"/>
  <c r="AW16" i="21" s="1"/>
  <c r="BD116" i="21"/>
  <c r="BA79" i="21"/>
  <c r="CF79" i="21" s="1"/>
  <c r="CS79" i="21" s="1"/>
  <c r="AT12" i="21"/>
  <c r="BB117" i="21"/>
  <c r="AX90" i="21"/>
  <c r="BD90" i="21"/>
  <c r="BI113" i="21"/>
  <c r="AX113" i="21" s="1"/>
  <c r="BK110" i="21"/>
  <c r="AY110" i="21" s="1"/>
  <c r="BF110" i="21"/>
  <c r="BK52" i="21"/>
  <c r="AY52" i="21" s="1"/>
  <c r="BG52" i="21"/>
  <c r="AW52" i="21" s="1"/>
  <c r="BC52" i="21"/>
  <c r="AU52" i="21" s="1"/>
  <c r="BF50" i="21"/>
  <c r="CF50" i="21" s="1"/>
  <c r="CS50" i="21" s="1"/>
  <c r="BK108" i="21"/>
  <c r="AY108" i="21" s="1"/>
  <c r="BJ107" i="21"/>
  <c r="AX107" i="21" s="1"/>
  <c r="AW82" i="21"/>
  <c r="BE107" i="21"/>
  <c r="AV107" i="21" s="1"/>
  <c r="BJ64" i="21"/>
  <c r="AX64" i="21" s="1"/>
  <c r="BH96" i="21"/>
  <c r="BK42" i="21"/>
  <c r="AY42" i="21" s="1"/>
  <c r="BG98" i="21"/>
  <c r="AW98" i="21" s="1"/>
  <c r="BC98" i="21"/>
  <c r="AU98" i="21" s="1"/>
  <c r="BH80" i="21"/>
  <c r="BF105" i="21"/>
  <c r="AV105" i="21" s="1"/>
  <c r="BA105" i="21"/>
  <c r="BB109" i="21"/>
  <c r="BG86" i="21"/>
  <c r="BK60" i="21"/>
  <c r="BG60" i="21"/>
  <c r="AW60" i="21" s="1"/>
  <c r="BC60" i="21"/>
  <c r="AU60" i="21" s="1"/>
  <c r="BK91" i="21"/>
  <c r="AY91" i="21" s="1"/>
  <c r="AU32" i="21"/>
  <c r="BK25" i="21"/>
  <c r="BE59" i="21"/>
  <c r="BC25" i="21"/>
  <c r="BK58" i="21"/>
  <c r="AY58" i="21" s="1"/>
  <c r="BF58" i="21"/>
  <c r="AV26" i="21"/>
  <c r="BE126" i="21"/>
  <c r="BK70" i="21"/>
  <c r="BE67" i="21"/>
  <c r="AV67" i="21" s="1"/>
  <c r="BC92" i="21"/>
  <c r="CI92" i="21" s="1"/>
  <c r="CV92" i="21" s="1"/>
  <c r="BA20" i="21"/>
  <c r="BK124" i="21"/>
  <c r="AY124" i="21" s="1"/>
  <c r="BE124" i="21"/>
  <c r="AV124" i="21" s="1"/>
  <c r="BI23" i="21"/>
  <c r="AX23" i="21" s="1"/>
  <c r="BG19" i="21"/>
  <c r="BD48" i="21"/>
  <c r="AU48" i="21" s="1"/>
  <c r="BK18" i="21"/>
  <c r="AY18" i="21" s="1"/>
  <c r="BI122" i="21"/>
  <c r="AX122" i="21" s="1"/>
  <c r="BH17" i="21"/>
  <c r="AW17" i="21" s="1"/>
  <c r="BE46" i="21"/>
  <c r="BC17" i="21"/>
  <c r="BE118" i="21"/>
  <c r="AV118" i="21" s="1"/>
  <c r="BF121" i="21"/>
  <c r="BD13" i="21"/>
  <c r="AU13" i="21" s="1"/>
  <c r="BI16" i="21"/>
  <c r="AX16" i="21" s="1"/>
  <c r="BG14" i="21"/>
  <c r="AW14" i="21" s="1"/>
  <c r="BD16" i="21"/>
  <c r="BK79" i="21"/>
  <c r="AY79" i="21" s="1"/>
  <c r="AX9" i="21"/>
  <c r="AU79" i="21"/>
  <c r="AT9" i="21"/>
  <c r="BI90" i="21"/>
  <c r="BC90" i="21"/>
  <c r="BK115" i="21"/>
  <c r="AY115" i="21" s="1"/>
  <c r="BE115" i="21"/>
  <c r="BI114" i="21"/>
  <c r="AX114" i="21" s="1"/>
  <c r="BD114" i="21"/>
  <c r="BA89" i="21"/>
  <c r="BA113" i="21"/>
  <c r="BJ85" i="21"/>
  <c r="BA110" i="21"/>
  <c r="BC76" i="21"/>
  <c r="CN76" i="21" s="1"/>
  <c r="DA76" i="21" s="1"/>
  <c r="BI65" i="21"/>
  <c r="BA65" i="21"/>
  <c r="BK106" i="21"/>
  <c r="AV106" i="21"/>
  <c r="BK57" i="21"/>
  <c r="BC57" i="21"/>
  <c r="BG55" i="21"/>
  <c r="BI75" i="21"/>
  <c r="AX75" i="21" s="1"/>
  <c r="BA75" i="21"/>
  <c r="BF52" i="21"/>
  <c r="BJ53" i="21"/>
  <c r="AX53" i="21" s="1"/>
  <c r="BF53" i="21"/>
  <c r="AV53" i="21" s="1"/>
  <c r="AV51" i="21"/>
  <c r="BI72" i="21"/>
  <c r="BE72" i="21"/>
  <c r="BA72" i="21"/>
  <c r="CN72" i="21" s="1"/>
  <c r="DA72" i="21" s="1"/>
  <c r="BG49" i="21"/>
  <c r="BF108" i="21"/>
  <c r="BD64" i="21"/>
  <c r="BK96" i="21"/>
  <c r="AY96" i="21" s="1"/>
  <c r="BG71" i="21"/>
  <c r="BC71" i="21"/>
  <c r="AU71" i="21" s="1"/>
  <c r="BJ98" i="21"/>
  <c r="AX98" i="21" s="1"/>
  <c r="BG42" i="21"/>
  <c r="CK42" i="21" s="1"/>
  <c r="CX42" i="21" s="1"/>
  <c r="BC42" i="21"/>
  <c r="BF78" i="21"/>
  <c r="CM78" i="21" s="1"/>
  <c r="CZ78" i="21" s="1"/>
  <c r="BJ80" i="21"/>
  <c r="CO80" i="21" s="1"/>
  <c r="DB80" i="21" s="1"/>
  <c r="BH105" i="21"/>
  <c r="BA109" i="21"/>
  <c r="AW6" i="21"/>
  <c r="BC86" i="21"/>
  <c r="AU86" i="21" s="1"/>
  <c r="AU37" i="21"/>
  <c r="BD61" i="21"/>
  <c r="AV33" i="21"/>
  <c r="BJ59" i="21"/>
  <c r="AX59" i="21" s="1"/>
  <c r="BH25" i="21"/>
  <c r="BK83" i="21"/>
  <c r="AY83" i="21" s="1"/>
  <c r="BA58" i="21"/>
  <c r="AT58" i="21" s="1"/>
  <c r="AW131" i="21"/>
  <c r="AT131" i="21"/>
  <c r="BI26" i="21"/>
  <c r="AU22" i="21"/>
  <c r="BI48" i="21"/>
  <c r="CF48" i="21" s="1"/>
  <c r="CS48" i="21" s="1"/>
  <c r="AV23" i="21"/>
  <c r="BJ46" i="21"/>
  <c r="AX46" i="21" s="1"/>
  <c r="BG21" i="21"/>
  <c r="BG23" i="21"/>
  <c r="BE17" i="21"/>
  <c r="AV17" i="21" s="1"/>
  <c r="BB21" i="21"/>
  <c r="BD118" i="21"/>
  <c r="BK120" i="21"/>
  <c r="AY120" i="21" s="1"/>
  <c r="BF16" i="21"/>
  <c r="BB14" i="21"/>
  <c r="BK104" i="21"/>
  <c r="BH79" i="21"/>
  <c r="BF74" i="21"/>
  <c r="CI74" i="21" s="1"/>
  <c r="CV74" i="21" s="1"/>
  <c r="BK87" i="21"/>
  <c r="AY87" i="21" s="1"/>
  <c r="BD87" i="21"/>
  <c r="CN87" i="21" s="1"/>
  <c r="DA87" i="21" s="1"/>
  <c r="BA112" i="21"/>
  <c r="BE73" i="21"/>
  <c r="AV73" i="21" s="1"/>
  <c r="BH68" i="21"/>
  <c r="BF65" i="21"/>
  <c r="BY106" i="21"/>
  <c r="AX56" i="21"/>
  <c r="BD55" i="21"/>
  <c r="BI52" i="21"/>
  <c r="AX52" i="21" s="1"/>
  <c r="BE52" i="21"/>
  <c r="BH50" i="21"/>
  <c r="AW50" i="21" s="1"/>
  <c r="AV49" i="21"/>
  <c r="BK107" i="21"/>
  <c r="BA64" i="21"/>
  <c r="BI71" i="21"/>
  <c r="BF96" i="21"/>
  <c r="BF104" i="21"/>
  <c r="BB96" i="21"/>
  <c r="BE98" i="21"/>
  <c r="AV98" i="21" s="1"/>
  <c r="BA98" i="21"/>
  <c r="BJ78" i="21"/>
  <c r="AW30" i="21"/>
  <c r="AV78" i="21"/>
  <c r="AT30" i="21"/>
  <c r="BB80" i="21"/>
  <c r="BK109" i="21"/>
  <c r="AY109" i="21" s="1"/>
  <c r="BE86" i="21"/>
  <c r="BB111" i="21"/>
  <c r="BI60" i="21"/>
  <c r="AX60" i="21" s="1"/>
  <c r="BE60" i="21"/>
  <c r="BB66" i="21"/>
  <c r="AC66" i="21" s="1"/>
  <c r="BI59" i="21"/>
  <c r="BG25" i="21"/>
  <c r="BG26" i="21"/>
  <c r="BE58" i="21"/>
  <c r="AX133" i="21"/>
  <c r="BJ43" i="21"/>
  <c r="AX43" i="21" s="1"/>
  <c r="BF43" i="21"/>
  <c r="BB43" i="21"/>
  <c r="BH22" i="21"/>
  <c r="BE94" i="21"/>
  <c r="AV94" i="21" s="1"/>
  <c r="AV125" i="21"/>
  <c r="BK19" i="21"/>
  <c r="AY19" i="21" s="1"/>
  <c r="BH48" i="21"/>
  <c r="BC19" i="21"/>
  <c r="BG18" i="21"/>
  <c r="AW18" i="21" s="1"/>
  <c r="BD56" i="21"/>
  <c r="BC121" i="21"/>
  <c r="BJ13" i="21"/>
  <c r="AT13" i="21"/>
  <c r="BH120" i="21"/>
  <c r="AW120" i="21" s="1"/>
  <c r="AW119" i="21"/>
  <c r="BF14" i="21"/>
  <c r="BF116" i="21"/>
  <c r="BB44" i="21"/>
  <c r="BG79" i="21"/>
  <c r="AW79" i="21" s="1"/>
  <c r="BK105" i="21"/>
  <c r="AY105" i="21" s="1"/>
  <c r="BF80" i="21"/>
  <c r="BA80" i="21"/>
  <c r="BI109" i="21"/>
  <c r="BC109" i="21"/>
  <c r="BK111" i="21"/>
  <c r="AY111" i="21" s="1"/>
  <c r="BY86" i="21"/>
  <c r="BK63" i="21"/>
  <c r="AY63" i="21" s="1"/>
  <c r="BI88" i="21"/>
  <c r="AX88" i="21" s="1"/>
  <c r="BD88" i="21"/>
  <c r="AW34" i="21"/>
  <c r="BC61" i="21"/>
  <c r="AU61" i="21" s="1"/>
  <c r="BG45" i="21"/>
  <c r="AW45" i="21" s="1"/>
  <c r="BK84" i="21"/>
  <c r="AY84" i="21" s="1"/>
  <c r="BH59" i="21"/>
  <c r="BY59" i="21"/>
  <c r="BD58" i="21"/>
  <c r="CJ58" i="21" s="1"/>
  <c r="CW58" i="21" s="1"/>
  <c r="BB83" i="21"/>
  <c r="BH26" i="21"/>
  <c r="BD26" i="21"/>
  <c r="AU26" i="21" s="1"/>
  <c r="BD126" i="21"/>
  <c r="BK95" i="21"/>
  <c r="AY95" i="21" s="1"/>
  <c r="BG70" i="21"/>
  <c r="AW70" i="21" s="1"/>
  <c r="BD95" i="21"/>
  <c r="BF129" i="21"/>
  <c r="BE24" i="21"/>
  <c r="AV24" i="21" s="1"/>
  <c r="BH128" i="21"/>
  <c r="BB127" i="21"/>
  <c r="BA22" i="21"/>
  <c r="AT22" i="21" s="1"/>
  <c r="BE125" i="21"/>
  <c r="BG20" i="21"/>
  <c r="BD67" i="21"/>
  <c r="BH124" i="21"/>
  <c r="AW124" i="21" s="1"/>
  <c r="BK48" i="21"/>
  <c r="AY48" i="21" s="1"/>
  <c r="BH23" i="21"/>
  <c r="BC23" i="21"/>
  <c r="BA19" i="21"/>
  <c r="BB18" i="21"/>
  <c r="AC18" i="21" s="1"/>
  <c r="BB123" i="21"/>
  <c r="BK21" i="21"/>
  <c r="AY21" i="21" s="1"/>
  <c r="BF21" i="21"/>
  <c r="CF21" i="21" s="1"/>
  <c r="CS21" i="21" s="1"/>
  <c r="BD46" i="21"/>
  <c r="BA21" i="21"/>
  <c r="BI118" i="21"/>
  <c r="BA118" i="21"/>
  <c r="AT118" i="21" s="1"/>
  <c r="BJ121" i="21"/>
  <c r="AX121" i="21" s="1"/>
  <c r="BD121" i="21"/>
  <c r="AX15" i="21"/>
  <c r="BJ120" i="21"/>
  <c r="CM120" i="21" s="1"/>
  <c r="CZ120" i="21" s="1"/>
  <c r="BK15" i="21"/>
  <c r="AY15" i="21" s="1"/>
  <c r="BK119" i="21"/>
  <c r="AY119" i="21" s="1"/>
  <c r="BJ14" i="21"/>
  <c r="BC116" i="21"/>
  <c r="AU116" i="21" s="1"/>
  <c r="BK44" i="21"/>
  <c r="AY44" i="21" s="1"/>
  <c r="BI69" i="21"/>
  <c r="AX69" i="21" s="1"/>
  <c r="BJ79" i="21"/>
  <c r="BH104" i="21"/>
  <c r="CL104" i="21" s="1"/>
  <c r="CY104" i="21" s="1"/>
  <c r="BF117" i="21"/>
  <c r="AV117" i="21" s="1"/>
  <c r="BJ115" i="21"/>
  <c r="AX115" i="21" s="1"/>
  <c r="BK89" i="21"/>
  <c r="AU10" i="21"/>
  <c r="BA114" i="21"/>
  <c r="CL114" i="21" s="1"/>
  <c r="CY114" i="21" s="1"/>
  <c r="BJ105" i="21"/>
  <c r="BE80" i="21"/>
  <c r="BG109" i="21"/>
  <c r="AW109" i="21" s="1"/>
  <c r="AV6" i="21"/>
  <c r="AT6" i="21"/>
  <c r="BJ111" i="21"/>
  <c r="BF86" i="21"/>
  <c r="BC111" i="21"/>
  <c r="AU111" i="21" s="1"/>
  <c r="BJ60" i="21"/>
  <c r="BF60" i="21"/>
  <c r="BB60" i="21"/>
  <c r="BJ63" i="21"/>
  <c r="AX63" i="21" s="1"/>
  <c r="BH88" i="21"/>
  <c r="AW88" i="21" s="1"/>
  <c r="BB61" i="21"/>
  <c r="BK66" i="21"/>
  <c r="AY66" i="21" s="1"/>
  <c r="BI91" i="21"/>
  <c r="CL91" i="21" s="1"/>
  <c r="CY91" i="21" s="1"/>
  <c r="AW33" i="21"/>
  <c r="BB45" i="21"/>
  <c r="BG59" i="21"/>
  <c r="AW59" i="21" s="1"/>
  <c r="BC58" i="21"/>
  <c r="BD43" i="21"/>
  <c r="BK26" i="21"/>
  <c r="AY26" i="21" s="1"/>
  <c r="AX126" i="21"/>
  <c r="BA126" i="21"/>
  <c r="BJ95" i="21"/>
  <c r="BJ129" i="21"/>
  <c r="AX129" i="21" s="1"/>
  <c r="BJ24" i="21"/>
  <c r="AX24" i="21" s="1"/>
  <c r="BB24" i="21"/>
  <c r="BE128" i="21"/>
  <c r="BK127" i="21"/>
  <c r="AY127" i="21" s="1"/>
  <c r="BI94" i="21"/>
  <c r="AX94" i="21" s="1"/>
  <c r="BC94" i="21"/>
  <c r="CH94" i="21" s="1"/>
  <c r="CU94" i="21" s="1"/>
  <c r="BJ125" i="21"/>
  <c r="AX125" i="21" s="1"/>
  <c r="BK20" i="21"/>
  <c r="BC67" i="21"/>
  <c r="BA124" i="21"/>
  <c r="BJ48" i="21"/>
  <c r="BE48" i="21"/>
  <c r="BB23" i="21"/>
  <c r="AT23" i="21" s="1"/>
  <c r="BJ18" i="21"/>
  <c r="BG56" i="21"/>
  <c r="AW56" i="21" s="1"/>
  <c r="BG122" i="21"/>
  <c r="AW122" i="21" s="1"/>
  <c r="BH46" i="21"/>
  <c r="BE21" i="21"/>
  <c r="BC46" i="21"/>
  <c r="CF46" i="21" s="1"/>
  <c r="CS46" i="21" s="1"/>
  <c r="BF118" i="21"/>
  <c r="BI13" i="21"/>
  <c r="BE13" i="21"/>
  <c r="CO13" i="21" s="1"/>
  <c r="DB13" i="21" s="1"/>
  <c r="BA13" i="21"/>
  <c r="BE14" i="21"/>
  <c r="BI14" i="21"/>
  <c r="AX14" i="21" s="1"/>
  <c r="BD14" i="21"/>
  <c r="BA16" i="21"/>
  <c r="BH116" i="21"/>
  <c r="BJ44" i="21"/>
  <c r="AX44" i="21" s="1"/>
  <c r="BH69" i="21"/>
  <c r="AW69" i="21" s="1"/>
  <c r="BA69" i="21"/>
  <c r="BB104" i="21"/>
  <c r="AT104" i="21" s="1"/>
  <c r="BJ117" i="21"/>
  <c r="AX117" i="21" s="1"/>
  <c r="BK90" i="21"/>
  <c r="AY90" i="21" s="1"/>
  <c r="BB115" i="21"/>
  <c r="BJ89" i="21"/>
  <c r="AX89" i="21" s="1"/>
  <c r="BE89" i="21"/>
  <c r="AV89" i="21" s="1"/>
  <c r="BK113" i="21"/>
  <c r="AY113" i="21" s="1"/>
  <c r="BD113" i="21"/>
  <c r="BD85" i="21"/>
  <c r="AV59" i="21"/>
  <c r="AT65" i="21"/>
  <c r="BY108" i="21"/>
  <c r="AX82" i="21"/>
  <c r="AV7" i="21"/>
  <c r="AW130" i="21"/>
  <c r="AX22" i="21"/>
  <c r="AX8" i="21"/>
  <c r="AW101" i="21"/>
  <c r="AX100" i="21"/>
  <c r="BY42" i="21"/>
  <c r="AT133" i="21"/>
  <c r="AX26" i="21"/>
  <c r="AX92" i="21"/>
  <c r="AU84" i="21"/>
  <c r="AW61" i="21"/>
  <c r="AV30" i="21"/>
  <c r="BY60" i="21"/>
  <c r="AX134" i="21"/>
  <c r="AX29" i="21"/>
  <c r="AV28" i="21"/>
  <c r="AV131" i="21"/>
  <c r="AF131" i="21" s="1"/>
  <c r="CF55" i="21"/>
  <c r="CS55" i="21" s="1"/>
  <c r="AT90" i="21"/>
  <c r="AX65" i="21"/>
  <c r="AV56" i="21"/>
  <c r="AT100" i="21"/>
  <c r="AW87" i="21"/>
  <c r="BY57" i="21"/>
  <c r="AC7" i="21"/>
  <c r="BY28" i="21"/>
  <c r="AV102" i="21"/>
  <c r="AV111" i="21"/>
  <c r="AU73" i="21"/>
  <c r="BY135" i="21"/>
  <c r="AX39" i="21"/>
  <c r="AX111" i="21"/>
  <c r="AU104" i="21"/>
  <c r="AW95" i="21"/>
  <c r="BY96" i="21"/>
  <c r="AW74" i="21"/>
  <c r="BY73" i="21"/>
  <c r="BY87" i="21"/>
  <c r="CL39" i="21"/>
  <c r="CY39" i="21" s="1"/>
  <c r="AW38" i="21"/>
  <c r="AV12" i="21"/>
  <c r="AW51" i="21"/>
  <c r="AV88" i="21"/>
  <c r="AU72" i="21"/>
  <c r="AT39" i="21"/>
  <c r="AX32" i="21"/>
  <c r="AW126" i="21"/>
  <c r="AV95" i="21"/>
  <c r="AU129" i="21"/>
  <c r="AT31" i="21"/>
  <c r="AU18" i="21"/>
  <c r="CI31" i="21"/>
  <c r="CV31" i="21" s="1"/>
  <c r="AC127" i="21"/>
  <c r="AW10" i="21"/>
  <c r="BY74" i="21"/>
  <c r="AW73" i="21"/>
  <c r="AU57" i="21"/>
  <c r="AT35" i="21"/>
  <c r="AX34" i="21"/>
  <c r="AX33" i="21"/>
  <c r="AU131" i="21"/>
  <c r="CM17" i="21"/>
  <c r="CZ17" i="21" s="1"/>
  <c r="AV15" i="21"/>
  <c r="BY118" i="21"/>
  <c r="BY89" i="21"/>
  <c r="BY84" i="21"/>
  <c r="AX45" i="21"/>
  <c r="AX130" i="21"/>
  <c r="AX48" i="21"/>
  <c r="AV123" i="21"/>
  <c r="BY123" i="21"/>
  <c r="AW111" i="21"/>
  <c r="CG49" i="21"/>
  <c r="CT49" i="21" s="1"/>
  <c r="AX47" i="21"/>
  <c r="CK6" i="21"/>
  <c r="CX6" i="21" s="1"/>
  <c r="AV134" i="21"/>
  <c r="AX27" i="21"/>
  <c r="CN70" i="21"/>
  <c r="DA70" i="21" s="1"/>
  <c r="BY31" i="21"/>
  <c r="AX118" i="21"/>
  <c r="AW102" i="21"/>
  <c r="BY111" i="21"/>
  <c r="BY77" i="21"/>
  <c r="AV70" i="21"/>
  <c r="AX128" i="21"/>
  <c r="AW20" i="21"/>
  <c r="BY119" i="21"/>
  <c r="BY71" i="21"/>
  <c r="AV103" i="21"/>
  <c r="AX105" i="21"/>
  <c r="AW25" i="21"/>
  <c r="AU25" i="21"/>
  <c r="AW48" i="21"/>
  <c r="AU38" i="21"/>
  <c r="CG12" i="21"/>
  <c r="CT12" i="21" s="1"/>
  <c r="AX42" i="21"/>
  <c r="AX30" i="21"/>
  <c r="CM9" i="21"/>
  <c r="CZ9" i="21" s="1"/>
  <c r="AY39" i="21"/>
  <c r="AC101" i="21"/>
  <c r="CO6" i="21"/>
  <c r="DB6" i="21" s="1"/>
  <c r="CN66" i="21"/>
  <c r="DA66" i="21" s="1"/>
  <c r="AY55" i="21"/>
  <c r="AY69" i="21"/>
  <c r="AY70" i="21"/>
  <c r="CH70" i="21"/>
  <c r="CU70" i="21" s="1"/>
  <c r="CO10" i="21"/>
  <c r="DB10" i="21" s="1"/>
  <c r="CM55" i="21"/>
  <c r="CZ55" i="21" s="1"/>
  <c r="CH89" i="21"/>
  <c r="CU89" i="21" s="1"/>
  <c r="AY89" i="21"/>
  <c r="AC81" i="21"/>
  <c r="AC82" i="21"/>
  <c r="CM29" i="21"/>
  <c r="CZ29" i="21" s="1"/>
  <c r="CF29" i="21"/>
  <c r="CS29" i="21" s="1"/>
  <c r="AY93" i="21"/>
  <c r="AC61" i="21"/>
  <c r="CO71" i="21"/>
  <c r="DB71" i="21" s="1"/>
  <c r="CM71" i="21"/>
  <c r="CZ71" i="21" s="1"/>
  <c r="AY77" i="21"/>
  <c r="AY97" i="21"/>
  <c r="AY46" i="21"/>
  <c r="CM37" i="21"/>
  <c r="CZ37" i="21" s="1"/>
  <c r="AY121" i="21"/>
  <c r="AY80" i="21"/>
  <c r="AY17" i="21"/>
  <c r="AY16" i="21"/>
  <c r="CP133" i="21"/>
  <c r="DC133" i="21" s="1"/>
  <c r="CF26" i="21"/>
  <c r="CS26" i="21" s="1"/>
  <c r="AY116" i="21"/>
  <c r="CO12" i="21"/>
  <c r="DB12" i="21" s="1"/>
  <c r="CP29" i="21"/>
  <c r="DC29" i="21" s="1"/>
  <c r="AY31" i="21"/>
  <c r="AC134" i="21"/>
  <c r="CI102" i="21"/>
  <c r="CV102" i="21" s="1"/>
  <c r="CM75" i="21"/>
  <c r="CZ75" i="21" s="1"/>
  <c r="AY60" i="21"/>
  <c r="AY56" i="21"/>
  <c r="AC99" i="21"/>
  <c r="CO88" i="21"/>
  <c r="DB88" i="21" s="1"/>
  <c r="AY88" i="21"/>
  <c r="AY24" i="21"/>
  <c r="AY54" i="21"/>
  <c r="AY64" i="21"/>
  <c r="CO44" i="21"/>
  <c r="DB44" i="21" s="1"/>
  <c r="CL44" i="21"/>
  <c r="CY44" i="21" s="1"/>
  <c r="AY112" i="21"/>
  <c r="CM33" i="21"/>
  <c r="CZ33" i="21" s="1"/>
  <c r="AY33" i="21"/>
  <c r="AY43" i="21"/>
  <c r="CK12" i="21"/>
  <c r="CX12" i="21" s="1"/>
  <c r="AY9" i="21"/>
  <c r="AY12" i="21"/>
  <c r="AC9" i="21"/>
  <c r="CM31" i="21"/>
  <c r="CZ31" i="21" s="1"/>
  <c r="CM69" i="21"/>
  <c r="CZ69" i="21" s="1"/>
  <c r="CF31" i="21"/>
  <c r="CS31" i="21" s="1"/>
  <c r="AY67" i="21"/>
  <c r="AY94" i="21"/>
  <c r="AC31" i="21"/>
  <c r="CM7" i="21"/>
  <c r="CZ7" i="21" s="1"/>
  <c r="CO31" i="21"/>
  <c r="DB31" i="21" s="1"/>
  <c r="AC55" i="21"/>
  <c r="AY104" i="21"/>
  <c r="AY7" i="21"/>
  <c r="AC27" i="21"/>
  <c r="CO7" i="21"/>
  <c r="DB7" i="21" s="1"/>
  <c r="CO55" i="21"/>
  <c r="DB55" i="21" s="1"/>
  <c r="CN131" i="21"/>
  <c r="DA131" i="21" s="1"/>
  <c r="CF40" i="21"/>
  <c r="CS40" i="21" s="1"/>
  <c r="CL12" i="21"/>
  <c r="CY12" i="21" s="1"/>
  <c r="AC29" i="21"/>
  <c r="AC56" i="21"/>
  <c r="CM12" i="21"/>
  <c r="CZ12" i="21" s="1"/>
  <c r="CN40" i="21"/>
  <c r="DA40" i="21" s="1"/>
  <c r="AY114" i="21"/>
  <c r="CN12" i="21"/>
  <c r="DA12" i="21" s="1"/>
  <c r="CO23" i="21"/>
  <c r="DB23" i="21" s="1"/>
  <c r="CO42" i="21"/>
  <c r="DB42" i="21" s="1"/>
  <c r="CK37" i="21"/>
  <c r="CX37" i="21" s="1"/>
  <c r="AY45" i="21"/>
  <c r="AY25" i="21"/>
  <c r="AY62" i="21"/>
  <c r="CH62" i="21"/>
  <c r="CU62" i="21" s="1"/>
  <c r="AY99" i="21"/>
  <c r="AY47" i="21"/>
  <c r="CM47" i="21"/>
  <c r="CZ47" i="21" s="1"/>
  <c r="AY125" i="21"/>
  <c r="AC51" i="21"/>
  <c r="CN89" i="21"/>
  <c r="DA89" i="21" s="1"/>
  <c r="AC100" i="21"/>
  <c r="CN11" i="21"/>
  <c r="DA11" i="21" s="1"/>
  <c r="AC11" i="21"/>
  <c r="CM11" i="21"/>
  <c r="CZ11" i="21" s="1"/>
  <c r="AY11" i="21"/>
  <c r="AF11" i="21" s="1"/>
  <c r="CO11" i="21"/>
  <c r="DB11" i="21" s="1"/>
  <c r="CO120" i="21"/>
  <c r="DB120" i="21" s="1"/>
  <c r="CM35" i="21"/>
  <c r="CZ35" i="21" s="1"/>
  <c r="CJ35" i="21"/>
  <c r="CW35" i="21" s="1"/>
  <c r="CO35" i="21"/>
  <c r="DB35" i="21" s="1"/>
  <c r="AY107" i="21"/>
  <c r="AY49" i="21"/>
  <c r="CN78" i="21"/>
  <c r="DA78" i="21" s="1"/>
  <c r="AY102" i="21"/>
  <c r="CO102" i="21"/>
  <c r="DB102" i="21" s="1"/>
  <c r="CG30" i="21"/>
  <c r="CT30" i="21" s="1"/>
  <c r="CN34" i="21"/>
  <c r="DA34" i="21" s="1"/>
  <c r="AY34" i="21"/>
  <c r="CP79" i="21"/>
  <c r="DC79" i="21" s="1"/>
  <c r="CO79" i="21"/>
  <c r="DB79" i="21" s="1"/>
  <c r="AY74" i="21"/>
  <c r="AY65" i="21"/>
  <c r="AC76" i="21"/>
  <c r="CP123" i="21"/>
  <c r="DC123" i="21" s="1"/>
  <c r="CO123" i="21"/>
  <c r="DB123" i="21" s="1"/>
  <c r="AC15" i="21"/>
  <c r="AY122" i="21"/>
  <c r="AY50" i="21"/>
  <c r="BY23" i="21"/>
  <c r="CM125" i="21"/>
  <c r="CZ125" i="21" s="1"/>
  <c r="AY30" i="21"/>
  <c r="CO30" i="21"/>
  <c r="DB30" i="21" s="1"/>
  <c r="CN30" i="21"/>
  <c r="DA30" i="21" s="1"/>
  <c r="AY14" i="21"/>
  <c r="CM61" i="21"/>
  <c r="CZ61" i="21" s="1"/>
  <c r="CM44" i="21"/>
  <c r="CZ44" i="21" s="1"/>
  <c r="CO45" i="21"/>
  <c r="DB45" i="21" s="1"/>
  <c r="CN44" i="21"/>
  <c r="DA44" i="21" s="1"/>
  <c r="CK30" i="21"/>
  <c r="CX30" i="21" s="1"/>
  <c r="CF37" i="21"/>
  <c r="CS37" i="21" s="1"/>
  <c r="CN31" i="21"/>
  <c r="DA31" i="21" s="1"/>
  <c r="CN122" i="21"/>
  <c r="DA122" i="21" s="1"/>
  <c r="CF114" i="21"/>
  <c r="CS114" i="21" s="1"/>
  <c r="CN81" i="21"/>
  <c r="DA81" i="21" s="1"/>
  <c r="CF101" i="21"/>
  <c r="CS101" i="21" s="1"/>
  <c r="CM65" i="21"/>
  <c r="CZ65" i="21" s="1"/>
  <c r="CP103" i="21"/>
  <c r="DC103" i="21" s="1"/>
  <c r="CK26" i="21"/>
  <c r="CX26" i="21" s="1"/>
  <c r="CP135" i="21"/>
  <c r="DC135" i="21" s="1"/>
  <c r="CJ135" i="21"/>
  <c r="CW135" i="21" s="1"/>
  <c r="CG135" i="21"/>
  <c r="CT135" i="21" s="1"/>
  <c r="AU135" i="21"/>
  <c r="CN135" i="21"/>
  <c r="DA135" i="21" s="1"/>
  <c r="BY49" i="21"/>
  <c r="CN27" i="21"/>
  <c r="DA27" i="21" s="1"/>
  <c r="CL27" i="21"/>
  <c r="CY27" i="21" s="1"/>
  <c r="AV27" i="21"/>
  <c r="CF27" i="21"/>
  <c r="CS27" i="21" s="1"/>
  <c r="CI27" i="21"/>
  <c r="CV27" i="21" s="1"/>
  <c r="CM27" i="21"/>
  <c r="CZ27" i="21" s="1"/>
  <c r="AU126" i="21"/>
  <c r="CI126" i="21"/>
  <c r="CV126" i="21" s="1"/>
  <c r="AC85" i="21"/>
  <c r="CH98" i="21"/>
  <c r="CU98" i="21" s="1"/>
  <c r="CK41" i="21"/>
  <c r="CX41" i="21" s="1"/>
  <c r="CM41" i="21"/>
  <c r="CZ41" i="21" s="1"/>
  <c r="CG41" i="21"/>
  <c r="CT41" i="21" s="1"/>
  <c r="CK13" i="21"/>
  <c r="CX13" i="21" s="1"/>
  <c r="AV13" i="21"/>
  <c r="CH38" i="21"/>
  <c r="CU38" i="21" s="1"/>
  <c r="CL38" i="21"/>
  <c r="CY38" i="21" s="1"/>
  <c r="CI38" i="21"/>
  <c r="CV38" i="21" s="1"/>
  <c r="CF38" i="21"/>
  <c r="CS38" i="21" s="1"/>
  <c r="CK38" i="21"/>
  <c r="CX38" i="21" s="1"/>
  <c r="CG38" i="21"/>
  <c r="CT38" i="21" s="1"/>
  <c r="CP38" i="21"/>
  <c r="DC38" i="21" s="1"/>
  <c r="CJ38" i="21"/>
  <c r="CW38" i="21" s="1"/>
  <c r="AT38" i="21"/>
  <c r="CM38" i="21"/>
  <c r="CZ38" i="21" s="1"/>
  <c r="CO38" i="21"/>
  <c r="DB38" i="21" s="1"/>
  <c r="CN38" i="21"/>
  <c r="DA38" i="21" s="1"/>
  <c r="AU127" i="21"/>
  <c r="AX18" i="21"/>
  <c r="AV81" i="21"/>
  <c r="AC38" i="21"/>
  <c r="CO27" i="21"/>
  <c r="DB27" i="21" s="1"/>
  <c r="AT64" i="21"/>
  <c r="AU97" i="21"/>
  <c r="AW39" i="21"/>
  <c r="CO39" i="21"/>
  <c r="DB39" i="21" s="1"/>
  <c r="CK105" i="21"/>
  <c r="CX105" i="21" s="1"/>
  <c r="AY20" i="21"/>
  <c r="AC22" i="21"/>
  <c r="BY10" i="21"/>
  <c r="AV43" i="21"/>
  <c r="AC39" i="21"/>
  <c r="CO75" i="21"/>
  <c r="DB75" i="21" s="1"/>
  <c r="CH100" i="21"/>
  <c r="CU100" i="21" s="1"/>
  <c r="CL100" i="21"/>
  <c r="CY100" i="21" s="1"/>
  <c r="CO100" i="21"/>
  <c r="DB100" i="21" s="1"/>
  <c r="CK100" i="21"/>
  <c r="CX100" i="21" s="1"/>
  <c r="CM100" i="21"/>
  <c r="CZ100" i="21" s="1"/>
  <c r="CF100" i="21"/>
  <c r="CS100" i="21" s="1"/>
  <c r="CG100" i="21"/>
  <c r="CT100" i="21" s="1"/>
  <c r="CI100" i="21"/>
  <c r="CV100" i="21" s="1"/>
  <c r="CJ100" i="21"/>
  <c r="CW100" i="21" s="1"/>
  <c r="CP100" i="21"/>
  <c r="DC100" i="21" s="1"/>
  <c r="CN100" i="21"/>
  <c r="DA100" i="21" s="1"/>
  <c r="AT68" i="21"/>
  <c r="CG68" i="21"/>
  <c r="CT68" i="21" s="1"/>
  <c r="CH39" i="21"/>
  <c r="CU39" i="21" s="1"/>
  <c r="CG6" i="21"/>
  <c r="CT6" i="21" s="1"/>
  <c r="CN6" i="21"/>
  <c r="DA6" i="21" s="1"/>
  <c r="AC6" i="21"/>
  <c r="AX6" i="21"/>
  <c r="CF132" i="21"/>
  <c r="CS132" i="21" s="1"/>
  <c r="CP132" i="21"/>
  <c r="DC132" i="21" s="1"/>
  <c r="CM132" i="21"/>
  <c r="CZ132" i="21" s="1"/>
  <c r="AT132" i="21"/>
  <c r="AF132" i="21" s="1"/>
  <c r="CO132" i="21"/>
  <c r="DB132" i="21" s="1"/>
  <c r="CG132" i="21"/>
  <c r="CT132" i="21" s="1"/>
  <c r="CN132" i="21"/>
  <c r="DA132" i="21" s="1"/>
  <c r="CK132" i="21"/>
  <c r="CX132" i="21" s="1"/>
  <c r="AC132" i="21"/>
  <c r="BY90" i="21"/>
  <c r="CL101" i="21"/>
  <c r="CY101" i="21" s="1"/>
  <c r="CH101" i="21"/>
  <c r="CU101" i="21" s="1"/>
  <c r="CM101" i="21"/>
  <c r="CZ101" i="21" s="1"/>
  <c r="CI101" i="21"/>
  <c r="CV101" i="21" s="1"/>
  <c r="CP101" i="21"/>
  <c r="DC101" i="21" s="1"/>
  <c r="BY14" i="21"/>
  <c r="AW99" i="21"/>
  <c r="CI76" i="21"/>
  <c r="CV76" i="21" s="1"/>
  <c r="CL65" i="21"/>
  <c r="CY65" i="21" s="1"/>
  <c r="CO86" i="21"/>
  <c r="DB86" i="21" s="1"/>
  <c r="AX86" i="21"/>
  <c r="BY37" i="21"/>
  <c r="CI10" i="21"/>
  <c r="CV10" i="21" s="1"/>
  <c r="CG10" i="21"/>
  <c r="CT10" i="21" s="1"/>
  <c r="CK10" i="21"/>
  <c r="CX10" i="21" s="1"/>
  <c r="CP10" i="21"/>
  <c r="DC10" i="21" s="1"/>
  <c r="AC10" i="21"/>
  <c r="CL10" i="21"/>
  <c r="CY10" i="21" s="1"/>
  <c r="CM10" i="21"/>
  <c r="CZ10" i="21" s="1"/>
  <c r="AT10" i="21"/>
  <c r="CN10" i="21"/>
  <c r="DA10" i="21" s="1"/>
  <c r="CI85" i="21"/>
  <c r="CV85" i="21" s="1"/>
  <c r="CM85" i="21"/>
  <c r="CZ85" i="21" s="1"/>
  <c r="CP85" i="21"/>
  <c r="DC85" i="21" s="1"/>
  <c r="CH85" i="21"/>
  <c r="CU85" i="21" s="1"/>
  <c r="AT85" i="21"/>
  <c r="CM49" i="21"/>
  <c r="CZ49" i="21" s="1"/>
  <c r="AW49" i="21"/>
  <c r="AU108" i="21"/>
  <c r="AU103" i="21"/>
  <c r="AW35" i="21"/>
  <c r="CN35" i="21"/>
  <c r="DA35" i="21" s="1"/>
  <c r="AC35" i="21"/>
  <c r="CG35" i="21"/>
  <c r="CT35" i="21" s="1"/>
  <c r="CI35" i="21"/>
  <c r="CV35" i="21" s="1"/>
  <c r="BY66" i="21"/>
  <c r="AX28" i="21"/>
  <c r="AF28" i="21" s="1"/>
  <c r="CF28" i="21"/>
  <c r="CS28" i="21" s="1"/>
  <c r="CJ28" i="21"/>
  <c r="CW28" i="21" s="1"/>
  <c r="CK28" i="21"/>
  <c r="CX28" i="21" s="1"/>
  <c r="CL28" i="21"/>
  <c r="CY28" i="21" s="1"/>
  <c r="CG28" i="21"/>
  <c r="CT28" i="21" s="1"/>
  <c r="CH28" i="21"/>
  <c r="CU28" i="21" s="1"/>
  <c r="CP28" i="21"/>
  <c r="DC28" i="21" s="1"/>
  <c r="CM28" i="21"/>
  <c r="CZ28" i="21" s="1"/>
  <c r="CI28" i="21"/>
  <c r="CV28" i="21" s="1"/>
  <c r="CO28" i="21"/>
  <c r="DB28" i="21" s="1"/>
  <c r="CN28" i="21"/>
  <c r="DA28" i="21" s="1"/>
  <c r="AC28" i="21"/>
  <c r="CJ128" i="21"/>
  <c r="CW128" i="21" s="1"/>
  <c r="CN128" i="21"/>
  <c r="DA128" i="21" s="1"/>
  <c r="AU128" i="21"/>
  <c r="CH127" i="21"/>
  <c r="CU127" i="21" s="1"/>
  <c r="CH81" i="21"/>
  <c r="CU81" i="21" s="1"/>
  <c r="CL81" i="21"/>
  <c r="CY81" i="21" s="1"/>
  <c r="AV42" i="21"/>
  <c r="CO19" i="21"/>
  <c r="DB19" i="21" s="1"/>
  <c r="CO110" i="21"/>
  <c r="DB110" i="21" s="1"/>
  <c r="CM19" i="21"/>
  <c r="CZ19" i="21" s="1"/>
  <c r="CL87" i="21"/>
  <c r="CY87" i="21" s="1"/>
  <c r="AU87" i="21"/>
  <c r="BY61" i="21"/>
  <c r="AU54" i="21"/>
  <c r="CH75" i="21"/>
  <c r="CU75" i="21" s="1"/>
  <c r="CJ75" i="21"/>
  <c r="CW75" i="21" s="1"/>
  <c r="CN75" i="21"/>
  <c r="DA75" i="21" s="1"/>
  <c r="CO36" i="21"/>
  <c r="DB36" i="21" s="1"/>
  <c r="CN36" i="21"/>
  <c r="DA36" i="21" s="1"/>
  <c r="AW36" i="21"/>
  <c r="AF36" i="21" s="1"/>
  <c r="CH34" i="21"/>
  <c r="CU34" i="21" s="1"/>
  <c r="CL34" i="21"/>
  <c r="CY34" i="21" s="1"/>
  <c r="CJ34" i="21"/>
  <c r="CW34" i="21" s="1"/>
  <c r="CG34" i="21"/>
  <c r="CT34" i="21" s="1"/>
  <c r="CP34" i="21"/>
  <c r="DC34" i="21" s="1"/>
  <c r="CF34" i="21"/>
  <c r="CS34" i="21" s="1"/>
  <c r="CM34" i="21"/>
  <c r="CZ34" i="21" s="1"/>
  <c r="CI34" i="21"/>
  <c r="CV34" i="21" s="1"/>
  <c r="CK34" i="21"/>
  <c r="CX34" i="21" s="1"/>
  <c r="AT34" i="21"/>
  <c r="AC34" i="21"/>
  <c r="CO34" i="21"/>
  <c r="DB34" i="21" s="1"/>
  <c r="CF130" i="21"/>
  <c r="CS130" i="21" s="1"/>
  <c r="CH130" i="21"/>
  <c r="CU130" i="21" s="1"/>
  <c r="CG130" i="21"/>
  <c r="CT130" i="21" s="1"/>
  <c r="CJ130" i="21"/>
  <c r="CW130" i="21" s="1"/>
  <c r="CK130" i="21"/>
  <c r="CX130" i="21" s="1"/>
  <c r="CM130" i="21"/>
  <c r="CZ130" i="21" s="1"/>
  <c r="AT130" i="21"/>
  <c r="CL130" i="21"/>
  <c r="CY130" i="21" s="1"/>
  <c r="CN130" i="21"/>
  <c r="DA130" i="21" s="1"/>
  <c r="CO130" i="21"/>
  <c r="DB130" i="21" s="1"/>
  <c r="CP130" i="21"/>
  <c r="DC130" i="21" s="1"/>
  <c r="AC130" i="21"/>
  <c r="CI130" i="21"/>
  <c r="CV130" i="21" s="1"/>
  <c r="CL8" i="21"/>
  <c r="CY8" i="21" s="1"/>
  <c r="CP8" i="21"/>
  <c r="DC8" i="21" s="1"/>
  <c r="AU8" i="21"/>
  <c r="CF8" i="21"/>
  <c r="CS8" i="21" s="1"/>
  <c r="CM8" i="21"/>
  <c r="CZ8" i="21" s="1"/>
  <c r="CO8" i="21"/>
  <c r="DB8" i="21" s="1"/>
  <c r="AX76" i="21"/>
  <c r="AC8" i="21"/>
  <c r="AW41" i="21"/>
  <c r="CN8" i="21"/>
  <c r="DA8" i="21" s="1"/>
  <c r="CN42" i="21"/>
  <c r="DA42" i="21" s="1"/>
  <c r="CO133" i="21"/>
  <c r="DB133" i="21" s="1"/>
  <c r="AX81" i="21"/>
  <c r="CF73" i="21"/>
  <c r="CS73" i="21" s="1"/>
  <c r="AC84" i="21"/>
  <c r="BY43" i="21"/>
  <c r="CF65" i="21"/>
  <c r="CS65" i="21" s="1"/>
  <c r="CJ65" i="21"/>
  <c r="CW65" i="21" s="1"/>
  <c r="CO65" i="21"/>
  <c r="DB65" i="21" s="1"/>
  <c r="CH51" i="21"/>
  <c r="CU51" i="21" s="1"/>
  <c r="CL51" i="21"/>
  <c r="CY51" i="21" s="1"/>
  <c r="AU51" i="21"/>
  <c r="CK71" i="21"/>
  <c r="CX71" i="21" s="1"/>
  <c r="CF94" i="21"/>
  <c r="CS94" i="21" s="1"/>
  <c r="AT94" i="21"/>
  <c r="CO94" i="21"/>
  <c r="DB94" i="21" s="1"/>
  <c r="CN94" i="21"/>
  <c r="DA94" i="21" s="1"/>
  <c r="CG94" i="21"/>
  <c r="CT94" i="21" s="1"/>
  <c r="CG36" i="21"/>
  <c r="CT36" i="21" s="1"/>
  <c r="CI32" i="21"/>
  <c r="CV32" i="21" s="1"/>
  <c r="CN32" i="21"/>
  <c r="DA32" i="21" s="1"/>
  <c r="AV32" i="21"/>
  <c r="BY15" i="21"/>
  <c r="CG15" i="21"/>
  <c r="CT15" i="21" s="1"/>
  <c r="CP15" i="21"/>
  <c r="DC15" i="21" s="1"/>
  <c r="CO15" i="21"/>
  <c r="DB15" i="21" s="1"/>
  <c r="CL119" i="21"/>
  <c r="CY119" i="21" s="1"/>
  <c r="CO119" i="21"/>
  <c r="DB119" i="21" s="1"/>
  <c r="CK119" i="21"/>
  <c r="CX119" i="21" s="1"/>
  <c r="AT119" i="21"/>
  <c r="CJ93" i="21"/>
  <c r="CW93" i="21" s="1"/>
  <c r="CG93" i="21"/>
  <c r="CT93" i="21" s="1"/>
  <c r="AT93" i="21"/>
  <c r="BY105" i="21"/>
  <c r="BY52" i="21"/>
  <c r="AV82" i="21"/>
  <c r="CO82" i="21"/>
  <c r="DB82" i="21" s="1"/>
  <c r="CH47" i="21"/>
  <c r="CU47" i="21" s="1"/>
  <c r="CP47" i="21"/>
  <c r="DC47" i="21" s="1"/>
  <c r="CN47" i="21"/>
  <c r="DA47" i="21" s="1"/>
  <c r="CI47" i="21"/>
  <c r="CV47" i="21" s="1"/>
  <c r="AT47" i="21"/>
  <c r="CL47" i="21"/>
  <c r="CY47" i="21" s="1"/>
  <c r="BY97" i="21"/>
  <c r="BY94" i="21"/>
  <c r="CM39" i="21"/>
  <c r="CZ39" i="21" s="1"/>
  <c r="CP80" i="21"/>
  <c r="DC80" i="21" s="1"/>
  <c r="CI37" i="21"/>
  <c r="CV37" i="21" s="1"/>
  <c r="CH37" i="21"/>
  <c r="CU37" i="21" s="1"/>
  <c r="CJ37" i="21"/>
  <c r="CW37" i="21" s="1"/>
  <c r="CP37" i="21"/>
  <c r="DC37" i="21" s="1"/>
  <c r="CG37" i="21"/>
  <c r="CT37" i="21" s="1"/>
  <c r="AC37" i="21"/>
  <c r="AT37" i="21"/>
  <c r="CO37" i="21"/>
  <c r="DB37" i="21" s="1"/>
  <c r="CN37" i="21"/>
  <c r="DA37" i="21" s="1"/>
  <c r="CL37" i="21"/>
  <c r="CY37" i="21" s="1"/>
  <c r="CP26" i="21"/>
  <c r="DC26" i="21" s="1"/>
  <c r="CM26" i="21"/>
  <c r="CZ26" i="21" s="1"/>
  <c r="CN26" i="21"/>
  <c r="DA26" i="21" s="1"/>
  <c r="BY104" i="21"/>
  <c r="BY129" i="21"/>
  <c r="BY128" i="21"/>
  <c r="CJ102" i="21"/>
  <c r="CW102" i="21" s="1"/>
  <c r="CN102" i="21"/>
  <c r="DA102" i="21" s="1"/>
  <c r="CH76" i="21"/>
  <c r="CU76" i="21" s="1"/>
  <c r="CL76" i="21"/>
  <c r="CY76" i="21" s="1"/>
  <c r="BY107" i="21"/>
  <c r="CL61" i="21"/>
  <c r="CY61" i="21" s="1"/>
  <c r="CF61" i="21"/>
  <c r="CS61" i="21" s="1"/>
  <c r="CK61" i="21"/>
  <c r="CX61" i="21" s="1"/>
  <c r="CJ61" i="21"/>
  <c r="CW61" i="21" s="1"/>
  <c r="CO61" i="21"/>
  <c r="DB61" i="21" s="1"/>
  <c r="AC70" i="21"/>
  <c r="BY54" i="21"/>
  <c r="CN91" i="21"/>
  <c r="DA91" i="21" s="1"/>
  <c r="AV91" i="21"/>
  <c r="AF102" i="21" s="1"/>
  <c r="CH91" i="21"/>
  <c r="CU91" i="21" s="1"/>
  <c r="CG78" i="21"/>
  <c r="CT78" i="21" s="1"/>
  <c r="CK78" i="21"/>
  <c r="CX78" i="21" s="1"/>
  <c r="BY39" i="21"/>
  <c r="CJ32" i="21"/>
  <c r="CW32" i="21" s="1"/>
  <c r="BY29" i="21"/>
  <c r="CL129" i="21"/>
  <c r="CY129" i="21" s="1"/>
  <c r="AT129" i="21"/>
  <c r="CK24" i="21"/>
  <c r="CX24" i="21" s="1"/>
  <c r="CG24" i="21"/>
  <c r="CT24" i="21" s="1"/>
  <c r="CO24" i="21"/>
  <c r="DB24" i="21" s="1"/>
  <c r="BY124" i="21"/>
  <c r="CL102" i="21"/>
  <c r="CY102" i="21" s="1"/>
  <c r="BY95" i="21"/>
  <c r="CO62" i="21"/>
  <c r="DB62" i="21" s="1"/>
  <c r="CF111" i="21"/>
  <c r="CS111" i="21" s="1"/>
  <c r="CO111" i="21"/>
  <c r="DB111" i="21" s="1"/>
  <c r="CH111" i="21"/>
  <c r="CU111" i="21" s="1"/>
  <c r="CM111" i="21"/>
  <c r="CZ111" i="21" s="1"/>
  <c r="CG111" i="21"/>
  <c r="CT111" i="21" s="1"/>
  <c r="CO56" i="21"/>
  <c r="DB56" i="21" s="1"/>
  <c r="CL56" i="21"/>
  <c r="CY56" i="21" s="1"/>
  <c r="CJ56" i="21"/>
  <c r="CW56" i="21" s="1"/>
  <c r="CN56" i="21"/>
  <c r="DA56" i="21" s="1"/>
  <c r="BY30" i="21"/>
  <c r="AC73" i="21"/>
  <c r="CM63" i="21"/>
  <c r="CZ63" i="21" s="1"/>
  <c r="BY63" i="21"/>
  <c r="CF83" i="21"/>
  <c r="CS83" i="21" s="1"/>
  <c r="BY27" i="21"/>
  <c r="AY22" i="21"/>
  <c r="CG22" i="21"/>
  <c r="CT22" i="21" s="1"/>
  <c r="AV19" i="21"/>
  <c r="CO48" i="21"/>
  <c r="DB48" i="21" s="1"/>
  <c r="CM48" i="21"/>
  <c r="CZ48" i="21" s="1"/>
  <c r="AW117" i="21"/>
  <c r="CM112" i="21"/>
  <c r="CZ112" i="21" s="1"/>
  <c r="BY101" i="21"/>
  <c r="CJ96" i="21"/>
  <c r="CW96" i="21" s="1"/>
  <c r="CO96" i="21"/>
  <c r="DB96" i="21" s="1"/>
  <c r="AV93" i="21"/>
  <c r="CG81" i="21"/>
  <c r="CT81" i="21" s="1"/>
  <c r="CH74" i="21"/>
  <c r="CU74" i="21" s="1"/>
  <c r="AT74" i="21"/>
  <c r="CO74" i="21"/>
  <c r="DB74" i="21" s="1"/>
  <c r="AU107" i="21"/>
  <c r="BY65" i="21"/>
  <c r="CF57" i="21"/>
  <c r="CS57" i="21" s="1"/>
  <c r="CJ57" i="21"/>
  <c r="CW57" i="21" s="1"/>
  <c r="CO57" i="21"/>
  <c r="DB57" i="21" s="1"/>
  <c r="AV50" i="21"/>
  <c r="CM50" i="21"/>
  <c r="CZ50" i="21" s="1"/>
  <c r="CO50" i="21"/>
  <c r="DB50" i="21" s="1"/>
  <c r="AC47" i="21"/>
  <c r="CF71" i="21"/>
  <c r="CS71" i="21" s="1"/>
  <c r="CH71" i="21"/>
  <c r="CU71" i="21" s="1"/>
  <c r="CO135" i="21"/>
  <c r="DB135" i="21" s="1"/>
  <c r="CJ6" i="21"/>
  <c r="CW6" i="21" s="1"/>
  <c r="AV86" i="21"/>
  <c r="CI86" i="21"/>
  <c r="CV86" i="21" s="1"/>
  <c r="AU134" i="21"/>
  <c r="CF134" i="21"/>
  <c r="CS134" i="21" s="1"/>
  <c r="CP43" i="21"/>
  <c r="DC43" i="21" s="1"/>
  <c r="CG43" i="21"/>
  <c r="CT43" i="21" s="1"/>
  <c r="BY125" i="21"/>
  <c r="AC124" i="21"/>
  <c r="CL117" i="21"/>
  <c r="CY117" i="21" s="1"/>
  <c r="BY102" i="21"/>
  <c r="BY93" i="21"/>
  <c r="CK92" i="21"/>
  <c r="CX92" i="21" s="1"/>
  <c r="AC77" i="21"/>
  <c r="AT92" i="21"/>
  <c r="CL92" i="21"/>
  <c r="CY92" i="21" s="1"/>
  <c r="CG92" i="21"/>
  <c r="CT92" i="21" s="1"/>
  <c r="AW81" i="21"/>
  <c r="BY99" i="21"/>
  <c r="CN107" i="21"/>
  <c r="DA107" i="21" s="1"/>
  <c r="CI106" i="21"/>
  <c r="CV106" i="21" s="1"/>
  <c r="AT106" i="21"/>
  <c r="BY56" i="21"/>
  <c r="CP49" i="21"/>
  <c r="DC49" i="21" s="1"/>
  <c r="AT49" i="21"/>
  <c r="CF49" i="21"/>
  <c r="CS49" i="21" s="1"/>
  <c r="CH49" i="21"/>
  <c r="CU49" i="21" s="1"/>
  <c r="BY47" i="21"/>
  <c r="AX78" i="21"/>
  <c r="CM30" i="21"/>
  <c r="CZ30" i="21" s="1"/>
  <c r="AC30" i="21"/>
  <c r="AU30" i="21"/>
  <c r="CH30" i="21"/>
  <c r="CU30" i="21" s="1"/>
  <c r="AW32" i="21"/>
  <c r="CH45" i="21"/>
  <c r="CU45" i="21" s="1"/>
  <c r="CF32" i="21"/>
  <c r="CS32" i="21" s="1"/>
  <c r="CL32" i="21"/>
  <c r="CY32" i="21" s="1"/>
  <c r="CK32" i="21"/>
  <c r="CX32" i="21" s="1"/>
  <c r="CH32" i="21"/>
  <c r="CU32" i="21" s="1"/>
  <c r="CP32" i="21"/>
  <c r="DC32" i="21" s="1"/>
  <c r="AC32" i="21"/>
  <c r="CO32" i="21"/>
  <c r="DB32" i="21" s="1"/>
  <c r="CM32" i="21"/>
  <c r="CZ32" i="21" s="1"/>
  <c r="CG32" i="21"/>
  <c r="CT32" i="21" s="1"/>
  <c r="BY130" i="21"/>
  <c r="CF125" i="21"/>
  <c r="CS125" i="21" s="1"/>
  <c r="CN125" i="21"/>
  <c r="DA125" i="21" s="1"/>
  <c r="AU125" i="21"/>
  <c r="CN67" i="21"/>
  <c r="DA67" i="21" s="1"/>
  <c r="CG17" i="21"/>
  <c r="CT17" i="21" s="1"/>
  <c r="AY118" i="21"/>
  <c r="CJ81" i="21"/>
  <c r="CW81" i="21" s="1"/>
  <c r="CG84" i="21"/>
  <c r="CT84" i="21" s="1"/>
  <c r="CK84" i="21"/>
  <c r="CX84" i="21" s="1"/>
  <c r="CL84" i="21"/>
  <c r="CY84" i="21" s="1"/>
  <c r="CF84" i="21"/>
  <c r="CS84" i="21" s="1"/>
  <c r="BY76" i="21"/>
  <c r="CO76" i="21"/>
  <c r="DB76" i="21" s="1"/>
  <c r="BY72" i="21"/>
  <c r="AW106" i="21"/>
  <c r="BY51" i="21"/>
  <c r="BY50" i="21"/>
  <c r="CL71" i="21"/>
  <c r="CY71" i="21" s="1"/>
  <c r="AV97" i="21"/>
  <c r="AV39" i="21"/>
  <c r="AC33" i="21"/>
  <c r="CF33" i="21"/>
  <c r="CS33" i="21" s="1"/>
  <c r="CJ33" i="21"/>
  <c r="CW33" i="21" s="1"/>
  <c r="CO33" i="21"/>
  <c r="DB33" i="21" s="1"/>
  <c r="CN33" i="21"/>
  <c r="DA33" i="21" s="1"/>
  <c r="CK33" i="21"/>
  <c r="CX33" i="21" s="1"/>
  <c r="CH66" i="21"/>
  <c r="CU66" i="21" s="1"/>
  <c r="CL66" i="21"/>
  <c r="CY66" i="21" s="1"/>
  <c r="CI66" i="21"/>
  <c r="CV66" i="21" s="1"/>
  <c r="CM66" i="21"/>
  <c r="CZ66" i="21" s="1"/>
  <c r="CJ66" i="21"/>
  <c r="CW66" i="21" s="1"/>
  <c r="CG59" i="21"/>
  <c r="CT59" i="21" s="1"/>
  <c r="AT59" i="21"/>
  <c r="CK59" i="21"/>
  <c r="CX59" i="21" s="1"/>
  <c r="CH131" i="21"/>
  <c r="CU131" i="21" s="1"/>
  <c r="CL131" i="21"/>
  <c r="CY131" i="21" s="1"/>
  <c r="CK131" i="21"/>
  <c r="CX131" i="21" s="1"/>
  <c r="CG131" i="21"/>
  <c r="CT131" i="21" s="1"/>
  <c r="CF131" i="21"/>
  <c r="CS131" i="21" s="1"/>
  <c r="CJ131" i="21"/>
  <c r="CW131" i="21" s="1"/>
  <c r="CO131" i="21"/>
  <c r="DB131" i="21" s="1"/>
  <c r="AC131" i="21"/>
  <c r="CM131" i="21"/>
  <c r="CZ131" i="21" s="1"/>
  <c r="CI131" i="21"/>
  <c r="CV131" i="21" s="1"/>
  <c r="CP131" i="21"/>
  <c r="DC131" i="21" s="1"/>
  <c r="BY69" i="21"/>
  <c r="BY20" i="21"/>
  <c r="CG40" i="21"/>
  <c r="CT40" i="21" s="1"/>
  <c r="CH40" i="21"/>
  <c r="CU40" i="21" s="1"/>
  <c r="CO40" i="21"/>
  <c r="DB40" i="21" s="1"/>
  <c r="CJ40" i="21"/>
  <c r="CW40" i="21" s="1"/>
  <c r="CM40" i="21"/>
  <c r="CZ40" i="21" s="1"/>
  <c r="AU40" i="21"/>
  <c r="AF40" i="21" s="1"/>
  <c r="CL40" i="21"/>
  <c r="CY40" i="21" s="1"/>
  <c r="CH41" i="21"/>
  <c r="CU41" i="21" s="1"/>
  <c r="CL41" i="21"/>
  <c r="CY41" i="21" s="1"/>
  <c r="CI41" i="21"/>
  <c r="CV41" i="21" s="1"/>
  <c r="CF41" i="21"/>
  <c r="CS41" i="21" s="1"/>
  <c r="CP41" i="21"/>
  <c r="DC41" i="21" s="1"/>
  <c r="AT41" i="21"/>
  <c r="CJ41" i="21"/>
  <c r="CW41" i="21" s="1"/>
  <c r="CO41" i="21"/>
  <c r="DB41" i="21" s="1"/>
  <c r="CN41" i="21"/>
  <c r="DA41" i="21" s="1"/>
  <c r="AC41" i="21"/>
  <c r="AW96" i="21"/>
  <c r="BY92" i="21"/>
  <c r="BY81" i="21"/>
  <c r="BY88" i="21"/>
  <c r="CL99" i="21"/>
  <c r="CY99" i="21" s="1"/>
  <c r="CM99" i="21"/>
  <c r="CZ99" i="21" s="1"/>
  <c r="AT99" i="21"/>
  <c r="CK99" i="21"/>
  <c r="CX99" i="21" s="1"/>
  <c r="CG99" i="21"/>
  <c r="CT99" i="21" s="1"/>
  <c r="CI55" i="21"/>
  <c r="CV55" i="21" s="1"/>
  <c r="CP55" i="21"/>
  <c r="DC55" i="21" s="1"/>
  <c r="CG55" i="21"/>
  <c r="CT55" i="21" s="1"/>
  <c r="CN55" i="21"/>
  <c r="DA55" i="21" s="1"/>
  <c r="CH55" i="21"/>
  <c r="CU55" i="21" s="1"/>
  <c r="CJ55" i="21"/>
  <c r="CW55" i="21" s="1"/>
  <c r="CK55" i="21"/>
  <c r="CX55" i="21" s="1"/>
  <c r="CL55" i="21"/>
  <c r="CY55" i="21" s="1"/>
  <c r="BY48" i="21"/>
  <c r="CG82" i="21"/>
  <c r="CT82" i="21" s="1"/>
  <c r="CM82" i="21"/>
  <c r="CZ82" i="21" s="1"/>
  <c r="CJ82" i="21"/>
  <c r="CW82" i="21" s="1"/>
  <c r="CP82" i="21"/>
  <c r="DC82" i="21" s="1"/>
  <c r="BY82" i="21"/>
  <c r="CJ42" i="21"/>
  <c r="CW42" i="21" s="1"/>
  <c r="BY109" i="21"/>
  <c r="CK91" i="21"/>
  <c r="CX91" i="21" s="1"/>
  <c r="CH25" i="21"/>
  <c r="CU25" i="21" s="1"/>
  <c r="CK25" i="21"/>
  <c r="CX25" i="21" s="1"/>
  <c r="CN25" i="21"/>
  <c r="DA25" i="21" s="1"/>
  <c r="CK134" i="21"/>
  <c r="CX134" i="21" s="1"/>
  <c r="CG70" i="21"/>
  <c r="CT70" i="21" s="1"/>
  <c r="CO70" i="21"/>
  <c r="DB70" i="21" s="1"/>
  <c r="AC103" i="21"/>
  <c r="CM95" i="21"/>
  <c r="CZ95" i="21" s="1"/>
  <c r="CI23" i="21"/>
  <c r="CV23" i="21" s="1"/>
  <c r="CN23" i="21"/>
  <c r="DA23" i="21" s="1"/>
  <c r="AC13" i="21"/>
  <c r="CM108" i="21"/>
  <c r="CZ108" i="21" s="1"/>
  <c r="CM97" i="21"/>
  <c r="CZ97" i="21" s="1"/>
  <c r="BY78" i="21"/>
  <c r="CJ39" i="21"/>
  <c r="CW39" i="21" s="1"/>
  <c r="CG39" i="21"/>
  <c r="CT39" i="21" s="1"/>
  <c r="CP39" i="21"/>
  <c r="DC39" i="21" s="1"/>
  <c r="CI39" i="21"/>
  <c r="CV39" i="21" s="1"/>
  <c r="BY35" i="21"/>
  <c r="CI36" i="21"/>
  <c r="CV36" i="21" s="1"/>
  <c r="CJ36" i="21"/>
  <c r="CW36" i="21" s="1"/>
  <c r="CH36" i="21"/>
  <c r="CU36" i="21" s="1"/>
  <c r="CK36" i="21"/>
  <c r="CX36" i="21" s="1"/>
  <c r="CL36" i="21"/>
  <c r="CY36" i="21" s="1"/>
  <c r="CP36" i="21"/>
  <c r="DC36" i="21" s="1"/>
  <c r="CF36" i="21"/>
  <c r="CS36" i="21" s="1"/>
  <c r="AC36" i="21"/>
  <c r="BY33" i="21"/>
  <c r="AV133" i="21"/>
  <c r="BY126" i="21"/>
  <c r="CG19" i="21"/>
  <c r="CT19" i="21" s="1"/>
  <c r="CJ19" i="21"/>
  <c r="CW19" i="21" s="1"/>
  <c r="CF18" i="21"/>
  <c r="CS18" i="21" s="1"/>
  <c r="CG18" i="21"/>
  <c r="CT18" i="21" s="1"/>
  <c r="CP18" i="21"/>
  <c r="DC18" i="21" s="1"/>
  <c r="BY21" i="21"/>
  <c r="BY11" i="21"/>
  <c r="CP113" i="21"/>
  <c r="DC113" i="21" s="1"/>
  <c r="CI88" i="21"/>
  <c r="CV88" i="21" s="1"/>
  <c r="AT53" i="21"/>
  <c r="BY100" i="21"/>
  <c r="CK87" i="21"/>
  <c r="CX87" i="21" s="1"/>
  <c r="CO87" i="21"/>
  <c r="DB87" i="21" s="1"/>
  <c r="BY53" i="21"/>
  <c r="AC92" i="21"/>
  <c r="CN9" i="21"/>
  <c r="DA9" i="21" s="1"/>
  <c r="CN29" i="21"/>
  <c r="DA29" i="21" s="1"/>
  <c r="CM36" i="21"/>
  <c r="CZ36" i="21" s="1"/>
  <c r="CN45" i="21"/>
  <c r="DA45" i="21" s="1"/>
  <c r="CM60" i="21"/>
  <c r="CZ60" i="21" s="1"/>
  <c r="CM76" i="21"/>
  <c r="CZ76" i="21" s="1"/>
  <c r="CO81" i="21"/>
  <c r="DB81" i="21" s="1"/>
  <c r="CP134" i="21"/>
  <c r="DC134" i="21" s="1"/>
  <c r="CN133" i="21"/>
  <c r="DA133" i="21" s="1"/>
  <c r="CG102" i="21"/>
  <c r="CT102" i="21" s="1"/>
  <c r="CF110" i="21"/>
  <c r="CS110" i="21" s="1"/>
  <c r="CJ110" i="21"/>
  <c r="CW110" i="21" s="1"/>
  <c r="CK110" i="21"/>
  <c r="CX110" i="21" s="1"/>
  <c r="CP110" i="21"/>
  <c r="DC110" i="21" s="1"/>
  <c r="AT110" i="21"/>
  <c r="CJ76" i="21"/>
  <c r="CW76" i="21" s="1"/>
  <c r="AX74" i="21"/>
  <c r="CH68" i="21"/>
  <c r="CU68" i="21" s="1"/>
  <c r="CL68" i="21"/>
  <c r="CY68" i="21" s="1"/>
  <c r="CI68" i="21"/>
  <c r="CV68" i="21" s="1"/>
  <c r="CP68" i="21"/>
  <c r="DC68" i="21" s="1"/>
  <c r="CG106" i="21"/>
  <c r="CT106" i="21" s="1"/>
  <c r="CI56" i="21"/>
  <c r="CV56" i="21" s="1"/>
  <c r="CF56" i="21"/>
  <c r="CS56" i="21" s="1"/>
  <c r="CK56" i="21"/>
  <c r="CX56" i="21" s="1"/>
  <c r="CP56" i="21"/>
  <c r="DC56" i="21" s="1"/>
  <c r="CH56" i="21"/>
  <c r="CU56" i="21" s="1"/>
  <c r="BY55" i="21"/>
  <c r="CJ51" i="21"/>
  <c r="CW51" i="21" s="1"/>
  <c r="CG77" i="21"/>
  <c r="CT77" i="21" s="1"/>
  <c r="AT77" i="21"/>
  <c r="CP48" i="21"/>
  <c r="DC48" i="21" s="1"/>
  <c r="CL48" i="21"/>
  <c r="CY48" i="21" s="1"/>
  <c r="CK46" i="21"/>
  <c r="CX46" i="21" s="1"/>
  <c r="BY40" i="21"/>
  <c r="CF39" i="21"/>
  <c r="CS39" i="21" s="1"/>
  <c r="CH109" i="21"/>
  <c r="CU109" i="21" s="1"/>
  <c r="CI6" i="21"/>
  <c r="CV6" i="21" s="1"/>
  <c r="CF6" i="21"/>
  <c r="CS6" i="21" s="1"/>
  <c r="CH6" i="21"/>
  <c r="CU6" i="21" s="1"/>
  <c r="CP6" i="21"/>
  <c r="DC6" i="21" s="1"/>
  <c r="CL6" i="21"/>
  <c r="CY6" i="21" s="1"/>
  <c r="CP86" i="21"/>
  <c r="DC86" i="21" s="1"/>
  <c r="CK86" i="21"/>
  <c r="CX86" i="21" s="1"/>
  <c r="AV34" i="21"/>
  <c r="BY45" i="21"/>
  <c r="CP58" i="21"/>
  <c r="DC58" i="21" s="1"/>
  <c r="BY26" i="21"/>
  <c r="CJ104" i="21"/>
  <c r="CW104" i="21" s="1"/>
  <c r="CP70" i="21"/>
  <c r="DC70" i="21" s="1"/>
  <c r="CH95" i="21"/>
  <c r="CU95" i="21" s="1"/>
  <c r="CJ22" i="21"/>
  <c r="CW22" i="21" s="1"/>
  <c r="CF127" i="21"/>
  <c r="CS127" i="21" s="1"/>
  <c r="CJ127" i="21"/>
  <c r="CW127" i="21" s="1"/>
  <c r="CK127" i="21"/>
  <c r="CX127" i="21" s="1"/>
  <c r="CI127" i="21"/>
  <c r="CV127" i="21" s="1"/>
  <c r="CL127" i="21"/>
  <c r="CY127" i="21" s="1"/>
  <c r="CG127" i="21"/>
  <c r="CT127" i="21" s="1"/>
  <c r="CM127" i="21"/>
  <c r="CZ127" i="21" s="1"/>
  <c r="CF20" i="21"/>
  <c r="CS20" i="21" s="1"/>
  <c r="CJ20" i="21"/>
  <c r="CW20" i="21" s="1"/>
  <c r="CP20" i="21"/>
  <c r="DC20" i="21" s="1"/>
  <c r="CH116" i="21"/>
  <c r="CU116" i="21" s="1"/>
  <c r="CL116" i="21"/>
  <c r="CY116" i="21" s="1"/>
  <c r="CF116" i="21"/>
  <c r="CS116" i="21" s="1"/>
  <c r="CK116" i="21"/>
  <c r="CX116" i="21" s="1"/>
  <c r="CM116" i="21"/>
  <c r="CZ116" i="21" s="1"/>
  <c r="BY117" i="21"/>
  <c r="CJ12" i="21"/>
  <c r="CW12" i="21" s="1"/>
  <c r="CP12" i="21"/>
  <c r="DC12" i="21" s="1"/>
  <c r="AU12" i="21"/>
  <c r="AC63" i="21"/>
  <c r="AT46" i="21"/>
  <c r="AU118" i="21"/>
  <c r="AU70" i="21"/>
  <c r="AF70" i="21" s="1"/>
  <c r="AY123" i="21"/>
  <c r="AT88" i="21"/>
  <c r="AT127" i="21"/>
  <c r="AC125" i="21"/>
  <c r="CO9" i="21"/>
  <c r="DB9" i="21" s="1"/>
  <c r="CO29" i="21"/>
  <c r="DB29" i="21" s="1"/>
  <c r="CO73" i="21"/>
  <c r="DB73" i="21" s="1"/>
  <c r="CO77" i="21"/>
  <c r="DB77" i="21" s="1"/>
  <c r="CN83" i="21"/>
  <c r="DA83" i="21" s="1"/>
  <c r="CN86" i="21"/>
  <c r="DA86" i="21" s="1"/>
  <c r="CO104" i="21"/>
  <c r="DB104" i="21" s="1"/>
  <c r="CO134" i="21"/>
  <c r="DB134" i="21" s="1"/>
  <c r="CM133" i="21"/>
  <c r="CZ133" i="21" s="1"/>
  <c r="CG101" i="21"/>
  <c r="CT101" i="21" s="1"/>
  <c r="CN101" i="21"/>
  <c r="DA101" i="21" s="1"/>
  <c r="AT101" i="21"/>
  <c r="AX96" i="21"/>
  <c r="CL95" i="21"/>
  <c r="CY95" i="21" s="1"/>
  <c r="CF62" i="21"/>
  <c r="CS62" i="21" s="1"/>
  <c r="CJ62" i="21"/>
  <c r="CW62" i="21" s="1"/>
  <c r="CI62" i="21"/>
  <c r="CV62" i="21" s="1"/>
  <c r="CH87" i="21"/>
  <c r="CU87" i="21" s="1"/>
  <c r="CG51" i="21"/>
  <c r="CT51" i="21" s="1"/>
  <c r="CK51" i="21"/>
  <c r="CX51" i="21" s="1"/>
  <c r="CP51" i="21"/>
  <c r="DC51" i="21" s="1"/>
  <c r="CK107" i="21"/>
  <c r="CX107" i="21" s="1"/>
  <c r="CJ107" i="21"/>
  <c r="CW107" i="21" s="1"/>
  <c r="AW46" i="21"/>
  <c r="BY46" i="21"/>
  <c r="CI91" i="21"/>
  <c r="CV91" i="21" s="1"/>
  <c r="CG91" i="21"/>
  <c r="CT91" i="21" s="1"/>
  <c r="CP97" i="21"/>
  <c r="DC97" i="21" s="1"/>
  <c r="CH135" i="21"/>
  <c r="CU135" i="21" s="1"/>
  <c r="CL135" i="21"/>
  <c r="CY135" i="21" s="1"/>
  <c r="CF135" i="21"/>
  <c r="CS135" i="21" s="1"/>
  <c r="CI135" i="21"/>
  <c r="CV135" i="21" s="1"/>
  <c r="CM135" i="21"/>
  <c r="CZ135" i="21" s="1"/>
  <c r="CK135" i="21"/>
  <c r="CX135" i="21" s="1"/>
  <c r="AC135" i="21"/>
  <c r="AT135" i="21"/>
  <c r="CG63" i="21"/>
  <c r="CT63" i="21" s="1"/>
  <c r="CL63" i="21"/>
  <c r="CY63" i="21" s="1"/>
  <c r="CK27" i="21"/>
  <c r="CX27" i="21" s="1"/>
  <c r="CH27" i="21"/>
  <c r="CU27" i="21" s="1"/>
  <c r="CJ27" i="21"/>
  <c r="CW27" i="21" s="1"/>
  <c r="CP27" i="21"/>
  <c r="DC27" i="21" s="1"/>
  <c r="CG27" i="21"/>
  <c r="CT27" i="21" s="1"/>
  <c r="CI70" i="21"/>
  <c r="CV70" i="21" s="1"/>
  <c r="BY24" i="21"/>
  <c r="AW128" i="21"/>
  <c r="CH22" i="21"/>
  <c r="CU22" i="21" s="1"/>
  <c r="CP22" i="21"/>
  <c r="DC22" i="21" s="1"/>
  <c r="BY67" i="21"/>
  <c r="CP23" i="21"/>
  <c r="DC23" i="21" s="1"/>
  <c r="AC62" i="21"/>
  <c r="CM121" i="21"/>
  <c r="CZ121" i="21" s="1"/>
  <c r="CP121" i="21"/>
  <c r="DC121" i="21" s="1"/>
  <c r="AC71" i="21"/>
  <c r="BY120" i="21"/>
  <c r="CG116" i="21"/>
  <c r="CT116" i="21" s="1"/>
  <c r="CG11" i="21"/>
  <c r="CT11" i="21" s="1"/>
  <c r="CK11" i="21"/>
  <c r="CX11" i="21" s="1"/>
  <c r="CL11" i="21"/>
  <c r="CY11" i="21" s="1"/>
  <c r="CI11" i="21"/>
  <c r="CV11" i="21" s="1"/>
  <c r="CP11" i="21"/>
  <c r="DC11" i="21" s="1"/>
  <c r="CG9" i="21"/>
  <c r="CT9" i="21" s="1"/>
  <c r="CK9" i="21"/>
  <c r="CX9" i="21" s="1"/>
  <c r="CF9" i="21"/>
  <c r="CS9" i="21" s="1"/>
  <c r="CH9" i="21"/>
  <c r="CU9" i="21" s="1"/>
  <c r="CJ9" i="21"/>
  <c r="CW9" i="21" s="1"/>
  <c r="CL9" i="21"/>
  <c r="CY9" i="21" s="1"/>
  <c r="CI9" i="21"/>
  <c r="CV9" i="21" s="1"/>
  <c r="CP9" i="21"/>
  <c r="DC9" i="21" s="1"/>
  <c r="CF102" i="21"/>
  <c r="CS102" i="21" s="1"/>
  <c r="CK102" i="21"/>
  <c r="CX102" i="21" s="1"/>
  <c r="CP102" i="21"/>
  <c r="DC102" i="21" s="1"/>
  <c r="CH102" i="21"/>
  <c r="CU102" i="21" s="1"/>
  <c r="CI81" i="21"/>
  <c r="CV81" i="21" s="1"/>
  <c r="CK81" i="21"/>
  <c r="CX81" i="21" s="1"/>
  <c r="CM81" i="21"/>
  <c r="CZ81" i="21" s="1"/>
  <c r="CP81" i="21"/>
  <c r="DC81" i="21" s="1"/>
  <c r="CG76" i="21"/>
  <c r="CT76" i="21" s="1"/>
  <c r="CP76" i="21"/>
  <c r="DC76" i="21" s="1"/>
  <c r="CF76" i="21"/>
  <c r="CS76" i="21" s="1"/>
  <c r="AV52" i="21"/>
  <c r="CI42" i="21"/>
  <c r="CV42" i="21" s="1"/>
  <c r="CH103" i="21"/>
  <c r="CU103" i="21" s="1"/>
  <c r="CL103" i="21"/>
  <c r="CY103" i="21" s="1"/>
  <c r="CI103" i="21"/>
  <c r="CV103" i="21" s="1"/>
  <c r="CF103" i="21"/>
  <c r="CS103" i="21" s="1"/>
  <c r="CK39" i="21"/>
  <c r="CX39" i="21" s="1"/>
  <c r="AX38" i="21"/>
  <c r="BY6" i="21"/>
  <c r="CJ60" i="21"/>
  <c r="CW60" i="21" s="1"/>
  <c r="CK60" i="21"/>
  <c r="CX60" i="21" s="1"/>
  <c r="CG7" i="21"/>
  <c r="CT7" i="21" s="1"/>
  <c r="CJ7" i="21"/>
  <c r="CW7" i="21" s="1"/>
  <c r="CF7" i="21"/>
  <c r="CS7" i="21" s="1"/>
  <c r="CP7" i="21"/>
  <c r="DC7" i="21" s="1"/>
  <c r="CI7" i="21"/>
  <c r="CV7" i="21" s="1"/>
  <c r="AU7" i="21"/>
  <c r="CF45" i="21"/>
  <c r="CS45" i="21" s="1"/>
  <c r="CJ45" i="21"/>
  <c r="CW45" i="21" s="1"/>
  <c r="CK45" i="21"/>
  <c r="CX45" i="21" s="1"/>
  <c r="CP45" i="21"/>
  <c r="DC45" i="21" s="1"/>
  <c r="CJ134" i="21"/>
  <c r="CW134" i="21" s="1"/>
  <c r="CG134" i="21"/>
  <c r="CT134" i="21" s="1"/>
  <c r="CH134" i="21"/>
  <c r="CU134" i="21" s="1"/>
  <c r="CI134" i="21"/>
  <c r="CV134" i="21" s="1"/>
  <c r="CL134" i="21"/>
  <c r="CY134" i="21" s="1"/>
  <c r="CN134" i="21"/>
  <c r="DA134" i="21" s="1"/>
  <c r="AT134" i="21"/>
  <c r="CK133" i="21"/>
  <c r="CX133" i="21" s="1"/>
  <c r="CP21" i="21"/>
  <c r="DC21" i="21" s="1"/>
  <c r="CL46" i="21"/>
  <c r="CY46" i="21" s="1"/>
  <c r="CI46" i="21"/>
  <c r="CV46" i="21" s="1"/>
  <c r="CP118" i="21"/>
  <c r="DC118" i="21" s="1"/>
  <c r="AV14" i="21"/>
  <c r="CP16" i="21"/>
  <c r="DC16" i="21" s="1"/>
  <c r="CI16" i="21"/>
  <c r="CV16" i="21" s="1"/>
  <c r="AU29" i="21"/>
  <c r="AF29" i="21" s="1"/>
  <c r="AC102" i="21"/>
  <c r="AC117" i="21"/>
  <c r="AC112" i="21"/>
  <c r="AC12" i="21"/>
  <c r="AC46" i="21"/>
  <c r="CM6" i="21"/>
  <c r="CZ6" i="21" s="1"/>
  <c r="CN7" i="21"/>
  <c r="DA7" i="21" s="1"/>
  <c r="CM18" i="21"/>
  <c r="CZ18" i="21" s="1"/>
  <c r="CN19" i="21"/>
  <c r="DA19" i="21" s="1"/>
  <c r="CN39" i="21"/>
  <c r="DA39" i="21" s="1"/>
  <c r="CM42" i="21"/>
  <c r="CZ42" i="21" s="1"/>
  <c r="CM70" i="21"/>
  <c r="CZ70" i="21" s="1"/>
  <c r="CO91" i="21"/>
  <c r="DB91" i="21" s="1"/>
  <c r="CM102" i="21"/>
  <c r="CZ102" i="21" s="1"/>
  <c r="CN108" i="21"/>
  <c r="DA108" i="21" s="1"/>
  <c r="CM134" i="21"/>
  <c r="CZ134" i="21" s="1"/>
  <c r="CJ112" i="21"/>
  <c r="CW112" i="21" s="1"/>
  <c r="BY62" i="21"/>
  <c r="CF81" i="21"/>
  <c r="CS81" i="21" s="1"/>
  <c r="CI110" i="21"/>
  <c r="CV110" i="21" s="1"/>
  <c r="BY110" i="21"/>
  <c r="BY75" i="21"/>
  <c r="CK74" i="21"/>
  <c r="CX74" i="21" s="1"/>
  <c r="CP74" i="21"/>
  <c r="DC74" i="21" s="1"/>
  <c r="CF74" i="21"/>
  <c r="CS74" i="21" s="1"/>
  <c r="CF87" i="21"/>
  <c r="CS87" i="21" s="1"/>
  <c r="CG73" i="21"/>
  <c r="CT73" i="21" s="1"/>
  <c r="CP73" i="21"/>
  <c r="DC73" i="21" s="1"/>
  <c r="AU55" i="21"/>
  <c r="CI54" i="21"/>
  <c r="CV54" i="21" s="1"/>
  <c r="CP54" i="21"/>
  <c r="DC54" i="21" s="1"/>
  <c r="CL53" i="21"/>
  <c r="CY53" i="21" s="1"/>
  <c r="AV47" i="21"/>
  <c r="CH82" i="21"/>
  <c r="CU82" i="21" s="1"/>
  <c r="CL82" i="21"/>
  <c r="CY82" i="21" s="1"/>
  <c r="CI82" i="21"/>
  <c r="CV82" i="21" s="1"/>
  <c r="CN82" i="21"/>
  <c r="DA82" i="21" s="1"/>
  <c r="CF82" i="21"/>
  <c r="CS82" i="21" s="1"/>
  <c r="CK82" i="21"/>
  <c r="CX82" i="21" s="1"/>
  <c r="BY91" i="21"/>
  <c r="CI30" i="21"/>
  <c r="CV30" i="21" s="1"/>
  <c r="CF30" i="21"/>
  <c r="CS30" i="21" s="1"/>
  <c r="CJ30" i="21"/>
  <c r="CW30" i="21" s="1"/>
  <c r="CP30" i="21"/>
  <c r="DC30" i="21" s="1"/>
  <c r="CL30" i="21"/>
  <c r="CY30" i="21" s="1"/>
  <c r="CJ80" i="21"/>
  <c r="CW80" i="21" s="1"/>
  <c r="CF80" i="21"/>
  <c r="CS80" i="21" s="1"/>
  <c r="CP35" i="21"/>
  <c r="DC35" i="21" s="1"/>
  <c r="AU35" i="21"/>
  <c r="AF35" i="21" s="1"/>
  <c r="CP33" i="21"/>
  <c r="DC33" i="21" s="1"/>
  <c r="CK29" i="21"/>
  <c r="CX29" i="21" s="1"/>
  <c r="CJ133" i="21"/>
  <c r="CW133" i="21" s="1"/>
  <c r="CF133" i="21"/>
  <c r="CS133" i="21" s="1"/>
  <c r="CL133" i="21"/>
  <c r="CY133" i="21" s="1"/>
  <c r="CH133" i="21"/>
  <c r="CU133" i="21" s="1"/>
  <c r="CI133" i="21"/>
  <c r="CV133" i="21" s="1"/>
  <c r="CG133" i="21"/>
  <c r="CT133" i="21" s="1"/>
  <c r="AC133" i="21"/>
  <c r="CJ126" i="21"/>
  <c r="CW126" i="21" s="1"/>
  <c r="CL126" i="21"/>
  <c r="CY126" i="21" s="1"/>
  <c r="CN126" i="21"/>
  <c r="DA126" i="21" s="1"/>
  <c r="CL19" i="21"/>
  <c r="CY19" i="21" s="1"/>
  <c r="BY18" i="21"/>
  <c r="CJ31" i="21"/>
  <c r="CW31" i="21" s="1"/>
  <c r="CG31" i="21"/>
  <c r="CT31" i="21" s="1"/>
  <c r="CK31" i="21"/>
  <c r="CX31" i="21" s="1"/>
  <c r="CH31" i="21"/>
  <c r="CU31" i="21" s="1"/>
  <c r="CL31" i="21"/>
  <c r="CY31" i="21" s="1"/>
  <c r="CP31" i="21"/>
  <c r="DC31" i="21" s="1"/>
  <c r="CP40" i="21"/>
  <c r="DC40" i="21" s="1"/>
  <c r="AC40" i="21"/>
  <c r="CG69" i="21"/>
  <c r="CT69" i="21" s="1"/>
  <c r="CK69" i="21"/>
  <c r="CX69" i="21" s="1"/>
  <c r="CJ69" i="21"/>
  <c r="CW69" i="21" s="1"/>
  <c r="CP69" i="21"/>
  <c r="DC69" i="21" s="1"/>
  <c r="AT69" i="21"/>
  <c r="CK89" i="21"/>
  <c r="CX89" i="21" s="1"/>
  <c r="CM89" i="21"/>
  <c r="CZ89" i="21" s="1"/>
  <c r="CF47" i="21"/>
  <c r="CS47" i="21" s="1"/>
  <c r="BY98" i="21"/>
  <c r="BY41" i="21"/>
  <c r="CI63" i="21"/>
  <c r="CV63" i="21" s="1"/>
  <c r="CF63" i="21"/>
  <c r="CS63" i="21" s="1"/>
  <c r="CJ63" i="21"/>
  <c r="CW63" i="21" s="1"/>
  <c r="BY34" i="21"/>
  <c r="BY127" i="21"/>
  <c r="BY19" i="21"/>
  <c r="CF122" i="21"/>
  <c r="CS122" i="21" s="1"/>
  <c r="CJ122" i="21"/>
  <c r="CW122" i="21" s="1"/>
  <c r="CL122" i="21"/>
  <c r="CY122" i="21" s="1"/>
  <c r="CI118" i="21"/>
  <c r="CV118" i="21" s="1"/>
  <c r="CG118" i="21"/>
  <c r="CT118" i="21" s="1"/>
  <c r="CJ121" i="21"/>
  <c r="CW121" i="21" s="1"/>
  <c r="CG121" i="21"/>
  <c r="CT121" i="21" s="1"/>
  <c r="CJ16" i="21"/>
  <c r="CW16" i="21" s="1"/>
  <c r="CJ117" i="21"/>
  <c r="CW117" i="21" s="1"/>
  <c r="CH117" i="21"/>
  <c r="CU117" i="21" s="1"/>
  <c r="CI115" i="21"/>
  <c r="CV115" i="21" s="1"/>
  <c r="BY8" i="21"/>
  <c r="CL113" i="21"/>
  <c r="CY113" i="21" s="1"/>
  <c r="CF113" i="21"/>
  <c r="CS113" i="21" s="1"/>
  <c r="CF92" i="21"/>
  <c r="CS92" i="21" s="1"/>
  <c r="BY68" i="21"/>
  <c r="BY103" i="21"/>
  <c r="CI40" i="21"/>
  <c r="CV40" i="21" s="1"/>
  <c r="CK40" i="21"/>
  <c r="CX40" i="21" s="1"/>
  <c r="CI78" i="21"/>
  <c r="CV78" i="21" s="1"/>
  <c r="CF78" i="21"/>
  <c r="CS78" i="21" s="1"/>
  <c r="CL78" i="21"/>
  <c r="CY78" i="21" s="1"/>
  <c r="CH35" i="21"/>
  <c r="CU35" i="21" s="1"/>
  <c r="CL35" i="21"/>
  <c r="CY35" i="21" s="1"/>
  <c r="CF35" i="21"/>
  <c r="CS35" i="21" s="1"/>
  <c r="CK35" i="21"/>
  <c r="CX35" i="21" s="1"/>
  <c r="CH33" i="21"/>
  <c r="CU33" i="21" s="1"/>
  <c r="CL33" i="21"/>
  <c r="CY33" i="21" s="1"/>
  <c r="CI33" i="21"/>
  <c r="CV33" i="21" s="1"/>
  <c r="CG33" i="21"/>
  <c r="CT33" i="21" s="1"/>
  <c r="CI29" i="21"/>
  <c r="CV29" i="21" s="1"/>
  <c r="CH29" i="21"/>
  <c r="CU29" i="21" s="1"/>
  <c r="CJ29" i="21"/>
  <c r="CW29" i="21" s="1"/>
  <c r="CL29" i="21"/>
  <c r="CY29" i="21" s="1"/>
  <c r="CG29" i="21"/>
  <c r="CT29" i="21" s="1"/>
  <c r="BY133" i="21"/>
  <c r="CH132" i="21"/>
  <c r="CU132" i="21" s="1"/>
  <c r="CL132" i="21"/>
  <c r="CY132" i="21" s="1"/>
  <c r="CJ132" i="21"/>
  <c r="CW132" i="21" s="1"/>
  <c r="CI132" i="21"/>
  <c r="CV132" i="21" s="1"/>
  <c r="CG26" i="21"/>
  <c r="CT26" i="21" s="1"/>
  <c r="CJ70" i="21"/>
  <c r="CW70" i="21" s="1"/>
  <c r="CK70" i="21"/>
  <c r="CX70" i="21" s="1"/>
  <c r="CF70" i="21"/>
  <c r="CS70" i="21" s="1"/>
  <c r="CL70" i="21"/>
  <c r="CY70" i="21" s="1"/>
  <c r="CF123" i="21"/>
  <c r="CS123" i="21" s="1"/>
  <c r="CL123" i="21"/>
  <c r="CY123" i="21" s="1"/>
  <c r="CK123" i="21"/>
  <c r="CX123" i="21" s="1"/>
  <c r="CG123" i="21"/>
  <c r="CT123" i="21" s="1"/>
  <c r="CI123" i="21"/>
  <c r="CV123" i="21" s="1"/>
  <c r="BY17" i="21"/>
  <c r="CK90" i="21"/>
  <c r="CX90" i="21" s="1"/>
  <c r="CF90" i="21"/>
  <c r="CS90" i="21" s="1"/>
  <c r="CJ90" i="21"/>
  <c r="CW90" i="21" s="1"/>
  <c r="CH90" i="21"/>
  <c r="CU90" i="21" s="1"/>
  <c r="CL90" i="21"/>
  <c r="CY90" i="21" s="1"/>
  <c r="CJ47" i="21"/>
  <c r="CW47" i="21" s="1"/>
  <c r="CH7" i="21"/>
  <c r="CU7" i="21" s="1"/>
  <c r="CL7" i="21"/>
  <c r="CY7" i="21" s="1"/>
  <c r="CK7" i="21"/>
  <c r="CX7" i="21" s="1"/>
  <c r="BY58" i="21"/>
  <c r="BY22" i="21"/>
  <c r="CH125" i="21"/>
  <c r="CU125" i="21" s="1"/>
  <c r="CI125" i="21"/>
  <c r="CV125" i="21" s="1"/>
  <c r="BY122" i="21"/>
  <c r="CL15" i="21"/>
  <c r="CY15" i="21" s="1"/>
  <c r="CI15" i="21"/>
  <c r="CV15" i="21" s="1"/>
  <c r="CH15" i="21"/>
  <c r="CU15" i="21" s="1"/>
  <c r="BY44" i="21"/>
  <c r="BY80" i="21"/>
  <c r="BY38" i="21"/>
  <c r="CF86" i="21"/>
  <c r="CS86" i="21" s="1"/>
  <c r="BY32" i="21"/>
  <c r="BY132" i="21"/>
  <c r="CJ129" i="21"/>
  <c r="CW129" i="21" s="1"/>
  <c r="CK129" i="21"/>
  <c r="CX129" i="21" s="1"/>
  <c r="CI128" i="21"/>
  <c r="CV128" i="21" s="1"/>
  <c r="CI17" i="21"/>
  <c r="CV17" i="21" s="1"/>
  <c r="CF13" i="21"/>
  <c r="CS13" i="21" s="1"/>
  <c r="CF44" i="21"/>
  <c r="CS44" i="21" s="1"/>
  <c r="BY36" i="21"/>
  <c r="BY25" i="21"/>
  <c r="CI22" i="21"/>
  <c r="CV22" i="21" s="1"/>
  <c r="CF22" i="21"/>
  <c r="CS22" i="21" s="1"/>
  <c r="CF23" i="21"/>
  <c r="CS23" i="21" s="1"/>
  <c r="CJ23" i="21"/>
  <c r="CW23" i="21" s="1"/>
  <c r="CJ118" i="21"/>
  <c r="CW118" i="21" s="1"/>
  <c r="BY9" i="21"/>
  <c r="CG79" i="21"/>
  <c r="CT79" i="21" s="1"/>
  <c r="CI79" i="21"/>
  <c r="CV79" i="21" s="1"/>
  <c r="CL79" i="21"/>
  <c r="CY79" i="21" s="1"/>
  <c r="BY79" i="21"/>
  <c r="CH114" i="21"/>
  <c r="CU114" i="21" s="1"/>
  <c r="CG8" i="21"/>
  <c r="CT8" i="21" s="1"/>
  <c r="CK8" i="21"/>
  <c r="CX8" i="21" s="1"/>
  <c r="CH8" i="21"/>
  <c r="CU8" i="21" s="1"/>
  <c r="CJ8" i="21"/>
  <c r="CW8" i="21" s="1"/>
  <c r="CI8" i="21"/>
  <c r="CV8" i="21" s="1"/>
  <c r="BY131" i="21"/>
  <c r="CH104" i="21"/>
  <c r="CU104" i="21" s="1"/>
  <c r="BY70" i="21"/>
  <c r="CF67" i="21"/>
  <c r="CS67" i="21" s="1"/>
  <c r="CH18" i="21"/>
  <c r="CU18" i="21" s="1"/>
  <c r="CL18" i="21"/>
  <c r="CY18" i="21" s="1"/>
  <c r="CI18" i="21"/>
  <c r="CV18" i="21" s="1"/>
  <c r="CK18" i="21"/>
  <c r="CX18" i="21" s="1"/>
  <c r="CF120" i="21"/>
  <c r="CS120" i="21" s="1"/>
  <c r="CK120" i="21"/>
  <c r="CX120" i="21" s="1"/>
  <c r="BY114" i="21"/>
  <c r="CI113" i="21"/>
  <c r="CV113" i="21" s="1"/>
  <c r="CG113" i="21"/>
  <c r="CT113" i="21" s="1"/>
  <c r="CJ115" i="21"/>
  <c r="CW115" i="21" s="1"/>
  <c r="CI121" i="21"/>
  <c r="CV121" i="21" s="1"/>
  <c r="CI14" i="21"/>
  <c r="CV14" i="21" s="1"/>
  <c r="CJ14" i="21"/>
  <c r="CW14" i="21" s="1"/>
  <c r="BY16" i="21"/>
  <c r="BY116" i="21"/>
  <c r="BY115" i="21"/>
  <c r="CK121" i="21"/>
  <c r="CX121" i="21" s="1"/>
  <c r="CH119" i="21"/>
  <c r="CU119" i="21" s="1"/>
  <c r="CG16" i="21"/>
  <c r="CT16" i="21" s="1"/>
  <c r="BY113" i="21"/>
  <c r="BY121" i="21"/>
  <c r="CL13" i="21"/>
  <c r="CY13" i="21" s="1"/>
  <c r="CI44" i="21"/>
  <c r="CV44" i="21" s="1"/>
  <c r="CH44" i="21"/>
  <c r="CU44" i="21" s="1"/>
  <c r="CJ79" i="21"/>
  <c r="CW79" i="21" s="1"/>
  <c r="CI12" i="21"/>
  <c r="CV12" i="21" s="1"/>
  <c r="CF12" i="21"/>
  <c r="CS12" i="21" s="1"/>
  <c r="CH12" i="21"/>
  <c r="CU12" i="21" s="1"/>
  <c r="CI89" i="21"/>
  <c r="CV89" i="21" s="1"/>
  <c r="CL89" i="21"/>
  <c r="CY89" i="21" s="1"/>
  <c r="BY13" i="21"/>
  <c r="CI119" i="21"/>
  <c r="CV119" i="21" s="1"/>
  <c r="CF119" i="21"/>
  <c r="CS119" i="21" s="1"/>
  <c r="CF11" i="21"/>
  <c r="CS11" i="21" s="1"/>
  <c r="CJ11" i="21"/>
  <c r="CW11" i="21" s="1"/>
  <c r="CH11" i="21"/>
  <c r="CU11" i="21" s="1"/>
  <c r="CF10" i="21"/>
  <c r="CS10" i="21" s="1"/>
  <c r="CJ10" i="21"/>
  <c r="CW10" i="21" s="1"/>
  <c r="CH10" i="21"/>
  <c r="CU10" i="21" s="1"/>
  <c r="BY85" i="21"/>
  <c r="AU40" i="17"/>
  <c r="BE24" i="17"/>
  <c r="AV69" i="17"/>
  <c r="BC28" i="17"/>
  <c r="BK28" i="17"/>
  <c r="BG28" i="17"/>
  <c r="AW28" i="17" s="1"/>
  <c r="AV27" i="17"/>
  <c r="BH64" i="17"/>
  <c r="BI56" i="17"/>
  <c r="BA56" i="17"/>
  <c r="BA65" i="17"/>
  <c r="BF74" i="17"/>
  <c r="AV74" i="17" s="1"/>
  <c r="BB51" i="17"/>
  <c r="BB60" i="17"/>
  <c r="CO60" i="17" s="1"/>
  <c r="DB60" i="17" s="1"/>
  <c r="BI50" i="17"/>
  <c r="AX50" i="17" s="1"/>
  <c r="BE50" i="17"/>
  <c r="BA50" i="17"/>
  <c r="BH48" i="17"/>
  <c r="BD48" i="17"/>
  <c r="BD72" i="17"/>
  <c r="BD23" i="17"/>
  <c r="BF34" i="17"/>
  <c r="AU54" i="17"/>
  <c r="BD55" i="17"/>
  <c r="BD64" i="17"/>
  <c r="BI70" i="17"/>
  <c r="BA70" i="17"/>
  <c r="BI54" i="17"/>
  <c r="BE39" i="17"/>
  <c r="AV39" i="17" s="1"/>
  <c r="BD27" i="17"/>
  <c r="BH66" i="17"/>
  <c r="AU8" i="17"/>
  <c r="BG56" i="17"/>
  <c r="AW56" i="17" s="1"/>
  <c r="BE51" i="17"/>
  <c r="AV51" i="17" s="1"/>
  <c r="BE71" i="17"/>
  <c r="BH20" i="17"/>
  <c r="BK57" i="17"/>
  <c r="BC57" i="17"/>
  <c r="AT24" i="17"/>
  <c r="BG21" i="17"/>
  <c r="BC36" i="17"/>
  <c r="BE70" i="17"/>
  <c r="BH69" i="17"/>
  <c r="AX69" i="17" s="1"/>
  <c r="BK20" i="17"/>
  <c r="BE77" i="17"/>
  <c r="BI65" i="17"/>
  <c r="BD63" i="17"/>
  <c r="BG69" i="17"/>
  <c r="AW69" i="17" s="1"/>
  <c r="BH32" i="17"/>
  <c r="BK31" i="17"/>
  <c r="BC31" i="17"/>
  <c r="AU31" i="17" s="1"/>
  <c r="BF30" i="17"/>
  <c r="BJ29" i="17"/>
  <c r="BJ20" i="17"/>
  <c r="CL20" i="17" s="1"/>
  <c r="CY20" i="17" s="1"/>
  <c r="BG22" i="17"/>
  <c r="AW22" i="17" s="1"/>
  <c r="BC22" i="17"/>
  <c r="BK23" i="17"/>
  <c r="AU18" i="17"/>
  <c r="BG57" i="17"/>
  <c r="AW57" i="17" s="1"/>
  <c r="AV9" i="17"/>
  <c r="AX8" i="17"/>
  <c r="BI64" i="17"/>
  <c r="BE64" i="17"/>
  <c r="BA64" i="17"/>
  <c r="AU123" i="17"/>
  <c r="AU118" i="17"/>
  <c r="AY108" i="17"/>
  <c r="AV107" i="17"/>
  <c r="AT103" i="17"/>
  <c r="BK85" i="17"/>
  <c r="AY85" i="17" s="1"/>
  <c r="BC85" i="17"/>
  <c r="AU85" i="17" s="1"/>
  <c r="BI78" i="17"/>
  <c r="BA78" i="17"/>
  <c r="BD77" i="17"/>
  <c r="BI76" i="17"/>
  <c r="BE76" i="17"/>
  <c r="BA76" i="17"/>
  <c r="BD62" i="17"/>
  <c r="BG75" i="17"/>
  <c r="AW75" i="17" s="1"/>
  <c r="BD59" i="17"/>
  <c r="AU59" i="17" s="1"/>
  <c r="BI73" i="17"/>
  <c r="BE73" i="17"/>
  <c r="AV73" i="17" s="1"/>
  <c r="BA73" i="17"/>
  <c r="BH49" i="17"/>
  <c r="BD49" i="17"/>
  <c r="BK58" i="17"/>
  <c r="CM58" i="17" s="1"/>
  <c r="CZ58" i="17" s="1"/>
  <c r="BG58" i="17"/>
  <c r="AW58" i="17" s="1"/>
  <c r="BC58" i="17"/>
  <c r="BJ38" i="17"/>
  <c r="BB38" i="17"/>
  <c r="BK36" i="17"/>
  <c r="BD36" i="17"/>
  <c r="BE34" i="17"/>
  <c r="BH33" i="17"/>
  <c r="BD33" i="17"/>
  <c r="BK32" i="17"/>
  <c r="BC32" i="17"/>
  <c r="BF31" i="17"/>
  <c r="AV31" i="17" s="1"/>
  <c r="BI30" i="17"/>
  <c r="AX30" i="17" s="1"/>
  <c r="BA30" i="17"/>
  <c r="BH61" i="17"/>
  <c r="BD61" i="17"/>
  <c r="CL61" i="17" s="1"/>
  <c r="CY61" i="17" s="1"/>
  <c r="BC54" i="17"/>
  <c r="BF60" i="17"/>
  <c r="BJ26" i="17"/>
  <c r="BF26" i="17"/>
  <c r="BB26" i="17"/>
  <c r="BI25" i="17"/>
  <c r="BE25" i="17"/>
  <c r="BA25" i="17"/>
  <c r="BD24" i="17"/>
  <c r="BK68" i="17"/>
  <c r="BC68" i="17"/>
  <c r="BI46" i="17"/>
  <c r="BE46" i="17"/>
  <c r="AV46" i="17" s="1"/>
  <c r="BA46" i="17"/>
  <c r="BG23" i="17"/>
  <c r="AW23" i="17" s="1"/>
  <c r="BD21" i="17"/>
  <c r="CI21" i="17" s="1"/>
  <c r="CV21" i="17" s="1"/>
  <c r="BI35" i="17"/>
  <c r="BE35" i="17"/>
  <c r="BA35" i="17"/>
  <c r="BK53" i="17"/>
  <c r="BG53" i="17"/>
  <c r="AW53" i="17" s="1"/>
  <c r="BJ52" i="17"/>
  <c r="BF52" i="17"/>
  <c r="BB52" i="17"/>
  <c r="BG45" i="17"/>
  <c r="AW45" i="17" s="1"/>
  <c r="BK40" i="17"/>
  <c r="BC40" i="17"/>
  <c r="BF66" i="17"/>
  <c r="BB66" i="17"/>
  <c r="AU102" i="17"/>
  <c r="BI85" i="17"/>
  <c r="BA85" i="17"/>
  <c r="CP85" i="17" s="1"/>
  <c r="DC85" i="17" s="1"/>
  <c r="BG78" i="17"/>
  <c r="AW78" i="17" s="1"/>
  <c r="BJ77" i="17"/>
  <c r="BB77" i="17"/>
  <c r="BH73" i="17"/>
  <c r="BD73" i="17"/>
  <c r="BI72" i="17"/>
  <c r="BA72" i="17"/>
  <c r="BI42" i="17"/>
  <c r="CM42" i="17" s="1"/>
  <c r="CZ42" i="17" s="1"/>
  <c r="BA42" i="17"/>
  <c r="BC64" i="17"/>
  <c r="AU64" i="17" s="1"/>
  <c r="BJ84" i="17"/>
  <c r="BB84" i="17"/>
  <c r="BE83" i="17"/>
  <c r="AV83" i="17" s="1"/>
  <c r="BH82" i="17"/>
  <c r="BK81" i="17"/>
  <c r="BC81" i="17"/>
  <c r="BJ79" i="17"/>
  <c r="BE78" i="17"/>
  <c r="BH77" i="17"/>
  <c r="AX77" i="17" s="1"/>
  <c r="BC76" i="17"/>
  <c r="AU76" i="17" s="1"/>
  <c r="BC41" i="17"/>
  <c r="AU41" i="17" s="1"/>
  <c r="BH62" i="17"/>
  <c r="BC75" i="17"/>
  <c r="BH59" i="17"/>
  <c r="BA74" i="17"/>
  <c r="BK73" i="17"/>
  <c r="AY73" i="17" s="1"/>
  <c r="BG73" i="17"/>
  <c r="AW73" i="17" s="1"/>
  <c r="BC73" i="17"/>
  <c r="BB45" i="17"/>
  <c r="BD47" i="17"/>
  <c r="BJ43" i="17"/>
  <c r="BB43" i="17"/>
  <c r="BF38" i="17"/>
  <c r="BJ37" i="17"/>
  <c r="AY37" i="17" s="1"/>
  <c r="BF37" i="17"/>
  <c r="BB37" i="17"/>
  <c r="BH36" i="17"/>
  <c r="CN36" i="17" s="1"/>
  <c r="DA36" i="17" s="1"/>
  <c r="BK34" i="17"/>
  <c r="BC34" i="17"/>
  <c r="BJ33" i="17"/>
  <c r="AY33" i="17" s="1"/>
  <c r="BB33" i="17"/>
  <c r="BG32" i="17"/>
  <c r="AW32" i="17" s="1"/>
  <c r="BJ31" i="17"/>
  <c r="BB31" i="17"/>
  <c r="BE30" i="17"/>
  <c r="BF54" i="17"/>
  <c r="BJ60" i="17"/>
  <c r="BJ24" i="17"/>
  <c r="BF24" i="17"/>
  <c r="BB24" i="17"/>
  <c r="BH21" i="17"/>
  <c r="BC23" i="17"/>
  <c r="BJ67" i="17"/>
  <c r="AY67" i="17" s="1"/>
  <c r="BF67" i="17"/>
  <c r="BB67" i="17"/>
  <c r="BI53" i="17"/>
  <c r="CI53" i="17" s="1"/>
  <c r="CV53" i="17" s="1"/>
  <c r="BA53" i="17"/>
  <c r="BE40" i="17"/>
  <c r="BA40" i="17"/>
  <c r="BK66" i="17"/>
  <c r="BK65" i="17"/>
  <c r="BG65" i="17"/>
  <c r="AW65" i="17" s="1"/>
  <c r="AX110" i="17"/>
  <c r="BF85" i="17"/>
  <c r="BI84" i="17"/>
  <c r="BA84" i="17"/>
  <c r="BD83" i="17"/>
  <c r="BG82" i="17"/>
  <c r="AW82" i="17" s="1"/>
  <c r="BE80" i="17"/>
  <c r="AV80" i="17" s="1"/>
  <c r="BD78" i="17"/>
  <c r="BG77" i="17"/>
  <c r="AW77" i="17" s="1"/>
  <c r="BJ63" i="17"/>
  <c r="AY63" i="17" s="1"/>
  <c r="BF63" i="17"/>
  <c r="AV63" i="17" s="1"/>
  <c r="BB63" i="17"/>
  <c r="BJ75" i="17"/>
  <c r="BG51" i="17"/>
  <c r="AW51" i="17" s="1"/>
  <c r="BC51" i="17"/>
  <c r="BJ50" i="17"/>
  <c r="BF50" i="17"/>
  <c r="BB50" i="17"/>
  <c r="BI48" i="17"/>
  <c r="BE48" i="17"/>
  <c r="BA48" i="17"/>
  <c r="BF72" i="17"/>
  <c r="BB71" i="17"/>
  <c r="CH71" i="17" s="1"/>
  <c r="CU71" i="17" s="1"/>
  <c r="BD44" i="17"/>
  <c r="BK47" i="17"/>
  <c r="BC47" i="17"/>
  <c r="BF42" i="17"/>
  <c r="BI43" i="17"/>
  <c r="AX123" i="17"/>
  <c r="AT113" i="17"/>
  <c r="AU112" i="17"/>
  <c r="AT110" i="17"/>
  <c r="AX90" i="17"/>
  <c r="AT87" i="17"/>
  <c r="BH85" i="17"/>
  <c r="AX85" i="17" s="1"/>
  <c r="BA82" i="17"/>
  <c r="BD81" i="17"/>
  <c r="BG80" i="17"/>
  <c r="AW80" i="17" s="1"/>
  <c r="BK63" i="17"/>
  <c r="BG63" i="17"/>
  <c r="AW63" i="17" s="1"/>
  <c r="BC63" i="17"/>
  <c r="BI62" i="17"/>
  <c r="AX62" i="17" s="1"/>
  <c r="BA62" i="17"/>
  <c r="BD75" i="17"/>
  <c r="BI59" i="17"/>
  <c r="BA59" i="17"/>
  <c r="BJ74" i="17"/>
  <c r="BB74" i="17"/>
  <c r="BD51" i="17"/>
  <c r="BH72" i="17"/>
  <c r="AX72" i="17" s="1"/>
  <c r="BK71" i="17"/>
  <c r="BC71" i="17"/>
  <c r="BI44" i="17"/>
  <c r="BA44" i="17"/>
  <c r="BH42" i="17"/>
  <c r="BK43" i="17"/>
  <c r="BK37" i="17"/>
  <c r="BG37" i="17"/>
  <c r="BC37" i="17"/>
  <c r="BB36" i="17"/>
  <c r="BH34" i="17"/>
  <c r="BD34" i="17"/>
  <c r="BK33" i="17"/>
  <c r="BG33" i="17"/>
  <c r="AW33" i="17" s="1"/>
  <c r="BC33" i="17"/>
  <c r="BG30" i="17"/>
  <c r="BK61" i="17"/>
  <c r="AY61" i="17" s="1"/>
  <c r="BG61" i="17"/>
  <c r="BC61" i="17"/>
  <c r="BH54" i="17"/>
  <c r="AX54" i="17" s="1"/>
  <c r="BA54" i="17"/>
  <c r="CL54" i="17" s="1"/>
  <c r="CY54" i="17" s="1"/>
  <c r="BD60" i="17"/>
  <c r="BI26" i="17"/>
  <c r="AX26" i="17" s="1"/>
  <c r="BE26" i="17"/>
  <c r="AV26" i="17" s="1"/>
  <c r="BA26" i="17"/>
  <c r="BH25" i="17"/>
  <c r="AX25" i="17" s="1"/>
  <c r="BD25" i="17"/>
  <c r="BK24" i="17"/>
  <c r="BG24" i="17"/>
  <c r="AW24" i="17" s="1"/>
  <c r="BC24" i="17"/>
  <c r="BI68" i="17"/>
  <c r="AX68" i="17" s="1"/>
  <c r="BA68" i="17"/>
  <c r="BH46" i="17"/>
  <c r="BD46" i="17"/>
  <c r="BK21" i="17"/>
  <c r="BI23" i="17"/>
  <c r="BF21" i="17"/>
  <c r="BC20" i="17"/>
  <c r="BA23" i="17"/>
  <c r="AT23" i="17" s="1"/>
  <c r="BH35" i="17"/>
  <c r="CH35" i="17" s="1"/>
  <c r="CU35" i="17" s="1"/>
  <c r="BD35" i="17"/>
  <c r="BK67" i="17"/>
  <c r="BG67" i="17"/>
  <c r="AW67" i="17" s="1"/>
  <c r="BC67" i="17"/>
  <c r="BJ53" i="17"/>
  <c r="BF53" i="17"/>
  <c r="BB53" i="17"/>
  <c r="BI52" i="17"/>
  <c r="AX52" i="17" s="1"/>
  <c r="BE52" i="17"/>
  <c r="BA52" i="17"/>
  <c r="BE45" i="17"/>
  <c r="BJ40" i="17"/>
  <c r="BF40" i="17"/>
  <c r="CK40" i="17" s="1"/>
  <c r="CX40" i="17" s="1"/>
  <c r="BB40" i="17"/>
  <c r="BD57" i="17"/>
  <c r="BA41" i="17"/>
  <c r="CJ41" i="17" s="1"/>
  <c r="CW41" i="17" s="1"/>
  <c r="BE66" i="17"/>
  <c r="BH65" i="17"/>
  <c r="AX65" i="17" s="1"/>
  <c r="BD65" i="17"/>
  <c r="AT109" i="17"/>
  <c r="BE85" i="17"/>
  <c r="BH84" i="17"/>
  <c r="BK83" i="17"/>
  <c r="BC83" i="17"/>
  <c r="AU83" i="17" s="1"/>
  <c r="BF82" i="17"/>
  <c r="BI81" i="17"/>
  <c r="AX81" i="17" s="1"/>
  <c r="BA81" i="17"/>
  <c r="BD80" i="17"/>
  <c r="BK78" i="17"/>
  <c r="CN78" i="17" s="1"/>
  <c r="DA78" i="17" s="1"/>
  <c r="BC78" i="17"/>
  <c r="BJ76" i="17"/>
  <c r="BB76" i="17"/>
  <c r="AV62" i="17"/>
  <c r="BI75" i="17"/>
  <c r="BB75" i="17"/>
  <c r="BF59" i="17"/>
  <c r="AV59" i="17" s="1"/>
  <c r="BG74" i="17"/>
  <c r="AW74" i="17" s="1"/>
  <c r="BI49" i="17"/>
  <c r="BE49" i="17"/>
  <c r="BE72" i="17"/>
  <c r="AC72" i="17" s="1"/>
  <c r="BH71" i="17"/>
  <c r="BA71" i="17"/>
  <c r="BH58" i="17"/>
  <c r="BD58" i="17"/>
  <c r="BJ47" i="17"/>
  <c r="AY47" i="17" s="1"/>
  <c r="BB47" i="17"/>
  <c r="BE42" i="17"/>
  <c r="BH43" i="17"/>
  <c r="AX43" i="17" s="1"/>
  <c r="BA43" i="17"/>
  <c r="BE38" i="17"/>
  <c r="BJ55" i="17"/>
  <c r="BF55" i="17"/>
  <c r="AV55" i="17" s="1"/>
  <c r="BB55" i="17"/>
  <c r="BG36" i="17"/>
  <c r="AW36" i="17" s="1"/>
  <c r="BK70" i="17"/>
  <c r="BG70" i="17"/>
  <c r="AW70" i="17" s="1"/>
  <c r="BC70" i="17"/>
  <c r="AU70" i="17" s="1"/>
  <c r="BJ69" i="17"/>
  <c r="BF69" i="17"/>
  <c r="BB69" i="17"/>
  <c r="BF32" i="17"/>
  <c r="BI31" i="17"/>
  <c r="BA31" i="17"/>
  <c r="BI29" i="17"/>
  <c r="CI29" i="17" s="1"/>
  <c r="CV29" i="17" s="1"/>
  <c r="BE29" i="17"/>
  <c r="BA29" i="17"/>
  <c r="BI60" i="17"/>
  <c r="BH28" i="17"/>
  <c r="AX28" i="17" s="1"/>
  <c r="BD28" i="17"/>
  <c r="BK39" i="17"/>
  <c r="BG39" i="17"/>
  <c r="AW39" i="17" s="1"/>
  <c r="BC39" i="17"/>
  <c r="CP39" i="17" s="1"/>
  <c r="DC39" i="17" s="1"/>
  <c r="BJ27" i="17"/>
  <c r="BF27" i="17"/>
  <c r="BB27" i="17"/>
  <c r="BF68" i="17"/>
  <c r="AV68" i="17" s="1"/>
  <c r="BJ22" i="17"/>
  <c r="CO22" i="17" s="1"/>
  <c r="DB22" i="17" s="1"/>
  <c r="BF22" i="17"/>
  <c r="BB22" i="17"/>
  <c r="BH23" i="17"/>
  <c r="CG23" i="17" s="1"/>
  <c r="CT23" i="17" s="1"/>
  <c r="BE21" i="17"/>
  <c r="BB20" i="17"/>
  <c r="CH20" i="17" s="1"/>
  <c r="CU20" i="17" s="1"/>
  <c r="BJ45" i="17"/>
  <c r="BI57" i="17"/>
  <c r="AX57" i="17" s="1"/>
  <c r="BA57" i="17"/>
  <c r="BK41" i="17"/>
  <c r="BG41" i="17"/>
  <c r="AW41" i="17" s="1"/>
  <c r="BC65" i="17"/>
  <c r="AU65" i="17" s="1"/>
  <c r="BF64" i="17"/>
  <c r="BB64" i="17"/>
  <c r="AX96" i="17"/>
  <c r="AU95" i="17"/>
  <c r="AV93" i="17"/>
  <c r="AX74" i="17"/>
  <c r="AX46" i="17"/>
  <c r="AT46" i="17"/>
  <c r="AT35" i="17"/>
  <c r="AT118" i="17"/>
  <c r="AV99" i="17"/>
  <c r="AT98" i="17"/>
  <c r="AV94" i="17"/>
  <c r="AU91" i="17"/>
  <c r="AX89" i="17"/>
  <c r="AV60" i="17"/>
  <c r="AX39" i="17"/>
  <c r="AV17" i="17"/>
  <c r="AT71" i="17"/>
  <c r="AV23" i="17"/>
  <c r="AT97" i="17"/>
  <c r="AU82" i="17"/>
  <c r="AU44" i="17"/>
  <c r="AT69" i="17"/>
  <c r="AV67" i="17"/>
  <c r="AV53" i="17"/>
  <c r="AU116" i="17"/>
  <c r="AT107" i="17"/>
  <c r="AU92" i="17"/>
  <c r="AT72" i="17"/>
  <c r="AV125" i="17"/>
  <c r="AT54" i="17"/>
  <c r="AV86" i="17"/>
  <c r="AV10" i="17"/>
  <c r="AX121" i="17"/>
  <c r="AU108" i="17"/>
  <c r="AU78" i="17"/>
  <c r="AX71" i="17"/>
  <c r="AV44" i="17"/>
  <c r="AT44" i="17"/>
  <c r="AV36" i="17"/>
  <c r="AV33" i="17"/>
  <c r="AX31" i="17"/>
  <c r="AV29" i="17"/>
  <c r="AV45" i="17"/>
  <c r="AT14" i="17"/>
  <c r="AV57" i="17"/>
  <c r="AY101" i="17"/>
  <c r="AU84" i="17"/>
  <c r="AT77" i="17"/>
  <c r="AU42" i="17"/>
  <c r="AT61" i="17"/>
  <c r="AT120" i="17"/>
  <c r="AX113" i="17"/>
  <c r="AT89" i="17"/>
  <c r="AY86" i="17"/>
  <c r="AX80" i="17"/>
  <c r="AX63" i="17"/>
  <c r="AU50" i="17"/>
  <c r="AU71" i="17"/>
  <c r="AV58" i="17"/>
  <c r="AX37" i="17"/>
  <c r="AU37" i="17"/>
  <c r="AX61" i="17"/>
  <c r="AV61" i="17"/>
  <c r="AU19" i="17"/>
  <c r="AT17" i="17"/>
  <c r="AX16" i="17"/>
  <c r="AU16" i="17"/>
  <c r="AY45" i="17"/>
  <c r="AV40" i="17"/>
  <c r="AT40" i="17"/>
  <c r="AX15" i="17"/>
  <c r="AV15" i="17"/>
  <c r="AX120" i="17"/>
  <c r="AV101" i="17"/>
  <c r="AU99" i="17"/>
  <c r="AX98" i="17"/>
  <c r="AU88" i="17"/>
  <c r="AT86" i="17"/>
  <c r="AY10" i="17"/>
  <c r="AX21" i="17"/>
  <c r="AT122" i="17"/>
  <c r="AU121" i="17"/>
  <c r="AV106" i="17"/>
  <c r="AX105" i="17"/>
  <c r="AY99" i="17"/>
  <c r="AY88" i="17"/>
  <c r="AV84" i="17"/>
  <c r="AX83" i="17"/>
  <c r="AV49" i="17"/>
  <c r="AT49" i="17"/>
  <c r="AX36" i="17"/>
  <c r="AT36" i="17"/>
  <c r="AX114" i="17"/>
  <c r="AV71" i="17"/>
  <c r="AV118" i="17"/>
  <c r="AU114" i="17"/>
  <c r="AT51" i="17"/>
  <c r="AX48" i="17"/>
  <c r="AX22" i="17"/>
  <c r="AT67" i="17"/>
  <c r="AX53" i="17"/>
  <c r="AY16" i="17"/>
  <c r="AV12" i="17"/>
  <c r="AX41" i="17"/>
  <c r="BY9" i="17"/>
  <c r="AX119" i="17"/>
  <c r="AV111" i="17"/>
  <c r="AV109" i="17"/>
  <c r="AX73" i="17"/>
  <c r="AX58" i="17"/>
  <c r="AY70" i="17"/>
  <c r="AY21" i="17"/>
  <c r="AC17" i="17"/>
  <c r="AV116" i="17"/>
  <c r="AX99" i="17"/>
  <c r="AU90" i="17"/>
  <c r="AV87" i="17"/>
  <c r="AX75" i="17"/>
  <c r="AU56" i="17"/>
  <c r="AY120" i="17"/>
  <c r="AU104" i="17"/>
  <c r="AY93" i="17"/>
  <c r="AY89" i="17"/>
  <c r="AY84" i="17"/>
  <c r="AY76" i="17"/>
  <c r="AY72" i="17"/>
  <c r="AY43" i="17"/>
  <c r="AX55" i="17"/>
  <c r="AY26" i="17"/>
  <c r="AT123" i="17"/>
  <c r="AU55" i="17"/>
  <c r="AU124" i="17"/>
  <c r="AU122" i="17"/>
  <c r="AX107" i="17"/>
  <c r="AU101" i="17"/>
  <c r="AT48" i="17"/>
  <c r="AX27" i="17"/>
  <c r="AV18" i="17"/>
  <c r="AV121" i="17"/>
  <c r="AT115" i="17"/>
  <c r="AV110" i="17"/>
  <c r="AX95" i="17"/>
  <c r="AT91" i="17"/>
  <c r="AX84" i="17"/>
  <c r="AY83" i="17"/>
  <c r="AT74" i="17"/>
  <c r="AU58" i="17"/>
  <c r="AX47" i="17"/>
  <c r="AT47" i="17"/>
  <c r="AV70" i="17"/>
  <c r="AT28" i="17"/>
  <c r="AV35" i="17"/>
  <c r="AX18" i="17"/>
  <c r="AU20" i="17"/>
  <c r="AV124" i="17"/>
  <c r="AX116" i="17"/>
  <c r="AT114" i="17"/>
  <c r="AU110" i="17"/>
  <c r="AX102" i="17"/>
  <c r="AT102" i="17"/>
  <c r="AC100" i="17"/>
  <c r="AU98" i="17"/>
  <c r="AV97" i="17"/>
  <c r="AU94" i="17"/>
  <c r="AX93" i="17"/>
  <c r="AT90" i="17"/>
  <c r="AV89" i="17"/>
  <c r="AX88" i="17"/>
  <c r="AT75" i="17"/>
  <c r="AX49" i="17"/>
  <c r="AU49" i="17"/>
  <c r="AV47" i="17"/>
  <c r="AX45" i="17"/>
  <c r="AT42" i="17"/>
  <c r="AX32" i="17"/>
  <c r="AV28" i="17"/>
  <c r="AU12" i="17"/>
  <c r="AX11" i="17"/>
  <c r="AV11" i="17"/>
  <c r="AT11" i="17"/>
  <c r="AX10" i="17"/>
  <c r="AC123" i="17"/>
  <c r="AU35" i="17"/>
  <c r="AX101" i="17"/>
  <c r="AX92" i="17"/>
  <c r="AX86" i="17"/>
  <c r="AC10" i="17"/>
  <c r="AV120" i="17"/>
  <c r="AY117" i="17"/>
  <c r="AV105" i="17"/>
  <c r="AV103" i="17"/>
  <c r="AT100" i="17"/>
  <c r="AY94" i="17"/>
  <c r="AY87" i="17"/>
  <c r="AU80" i="17"/>
  <c r="AT62" i="17"/>
  <c r="AY59" i="17"/>
  <c r="AV56" i="17"/>
  <c r="AU73" i="17"/>
  <c r="AY48" i="17"/>
  <c r="AU25" i="17"/>
  <c r="AV19" i="17"/>
  <c r="AT92" i="17"/>
  <c r="AC27" i="17"/>
  <c r="AU105" i="17"/>
  <c r="AT96" i="17"/>
  <c r="AT93" i="17"/>
  <c r="AV76" i="17"/>
  <c r="AV22" i="17"/>
  <c r="AT39" i="17"/>
  <c r="AV96" i="17"/>
  <c r="AV91" i="17"/>
  <c r="AU52" i="17"/>
  <c r="AX66" i="17"/>
  <c r="AY64" i="17"/>
  <c r="AT30" i="17"/>
  <c r="AU97" i="17"/>
  <c r="AV90" i="17"/>
  <c r="AV88" i="17"/>
  <c r="AU86" i="17"/>
  <c r="AX78" i="17"/>
  <c r="AV24" i="17"/>
  <c r="AT16" i="17"/>
  <c r="AX9" i="17"/>
  <c r="AU120" i="17"/>
  <c r="AV123" i="17"/>
  <c r="AV119" i="17"/>
  <c r="AY116" i="17"/>
  <c r="AV108" i="17"/>
  <c r="AV104" i="17"/>
  <c r="AX103" i="17"/>
  <c r="AV100" i="17"/>
  <c r="AV98" i="17"/>
  <c r="AX97" i="17"/>
  <c r="AU33" i="17"/>
  <c r="AV14" i="17"/>
  <c r="AV13" i="17"/>
  <c r="AT13" i="17"/>
  <c r="AY12" i="17"/>
  <c r="AY123" i="17"/>
  <c r="AY17" i="17"/>
  <c r="AY39" i="17"/>
  <c r="AY54" i="17"/>
  <c r="CH10" i="17"/>
  <c r="CU10" i="17" s="1"/>
  <c r="AY50" i="17"/>
  <c r="AY106" i="17"/>
  <c r="AC86" i="17"/>
  <c r="AY100" i="17"/>
  <c r="CJ119" i="17"/>
  <c r="CW119" i="17" s="1"/>
  <c r="AY91" i="17"/>
  <c r="AY31" i="17"/>
  <c r="AY23" i="17"/>
  <c r="AY6" i="17"/>
  <c r="AY111" i="17"/>
  <c r="AY95" i="17"/>
  <c r="AY92" i="17"/>
  <c r="AY114" i="17"/>
  <c r="AC88" i="17"/>
  <c r="BY56" i="17"/>
  <c r="AY60" i="17"/>
  <c r="AT117" i="17"/>
  <c r="CH117" i="17"/>
  <c r="CU117" i="17" s="1"/>
  <c r="CK117" i="17"/>
  <c r="CX117" i="17" s="1"/>
  <c r="AX112" i="17"/>
  <c r="AT6" i="17"/>
  <c r="AV21" i="17"/>
  <c r="CL18" i="17"/>
  <c r="CY18" i="17" s="1"/>
  <c r="CK57" i="17"/>
  <c r="CX57" i="17" s="1"/>
  <c r="CH88" i="17"/>
  <c r="CU88" i="17" s="1"/>
  <c r="AX104" i="17"/>
  <c r="AV92" i="17"/>
  <c r="AC77" i="17"/>
  <c r="AX70" i="17"/>
  <c r="AT22" i="17"/>
  <c r="AC95" i="17"/>
  <c r="CJ95" i="17"/>
  <c r="CW95" i="17" s="1"/>
  <c r="AT95" i="17"/>
  <c r="AC9" i="17"/>
  <c r="AU53" i="17"/>
  <c r="AX122" i="17"/>
  <c r="AY96" i="17"/>
  <c r="CH123" i="17"/>
  <c r="CU123" i="17" s="1"/>
  <c r="AC42" i="17"/>
  <c r="AT37" i="17"/>
  <c r="AT88" i="17"/>
  <c r="BY118" i="17"/>
  <c r="BY89" i="17"/>
  <c r="BY15" i="17"/>
  <c r="AX125" i="17"/>
  <c r="AX118" i="17"/>
  <c r="AV114" i="17"/>
  <c r="AU96" i="17"/>
  <c r="AT63" i="17"/>
  <c r="AV43" i="17"/>
  <c r="AU36" i="17"/>
  <c r="AY28" i="17"/>
  <c r="CJ14" i="17"/>
  <c r="CW14" i="17" s="1"/>
  <c r="AY15" i="17"/>
  <c r="AC66" i="17"/>
  <c r="BY59" i="17"/>
  <c r="CJ123" i="17"/>
  <c r="CW123" i="17" s="1"/>
  <c r="BY16" i="17"/>
  <c r="AU119" i="17"/>
  <c r="AV117" i="17"/>
  <c r="AX91" i="17"/>
  <c r="AV79" i="17"/>
  <c r="AY44" i="17"/>
  <c r="BY20" i="17"/>
  <c r="AT112" i="17"/>
  <c r="AX100" i="17"/>
  <c r="CH93" i="17"/>
  <c r="CU93" i="17" s="1"/>
  <c r="AV82" i="17"/>
  <c r="AU79" i="17"/>
  <c r="AU38" i="17"/>
  <c r="AU29" i="17"/>
  <c r="AC93" i="17"/>
  <c r="BY39" i="17"/>
  <c r="AU117" i="17"/>
  <c r="AV115" i="17"/>
  <c r="AU111" i="17"/>
  <c r="AT101" i="17"/>
  <c r="AX59" i="17"/>
  <c r="AY18" i="17"/>
  <c r="AV66" i="17"/>
  <c r="AT80" i="17"/>
  <c r="AT79" i="17"/>
  <c r="BY69" i="17"/>
  <c r="AU103" i="17"/>
  <c r="AX82" i="17"/>
  <c r="AY51" i="17"/>
  <c r="AU60" i="17"/>
  <c r="AU125" i="17"/>
  <c r="AY122" i="17"/>
  <c r="AY118" i="17"/>
  <c r="AX79" i="17"/>
  <c r="AU66" i="17"/>
  <c r="AX34" i="17"/>
  <c r="AU34" i="17"/>
  <c r="AU24" i="17"/>
  <c r="AU45" i="17"/>
  <c r="AX124" i="17"/>
  <c r="AT121" i="17"/>
  <c r="AU106" i="17"/>
  <c r="AT105" i="17"/>
  <c r="AY98" i="17"/>
  <c r="AY81" i="17"/>
  <c r="AX76" i="17"/>
  <c r="AY62" i="17"/>
  <c r="AX56" i="17"/>
  <c r="AU74" i="17"/>
  <c r="AX44" i="17"/>
  <c r="AY42" i="17"/>
  <c r="AY34" i="17"/>
  <c r="AV25" i="17"/>
  <c r="AX87" i="17"/>
  <c r="AV50" i="17"/>
  <c r="AV48" i="17"/>
  <c r="AU32" i="17"/>
  <c r="AY30" i="17"/>
  <c r="AX60" i="17"/>
  <c r="AV16" i="17"/>
  <c r="AX14" i="17"/>
  <c r="AY13" i="17"/>
  <c r="AU57" i="17"/>
  <c r="AY105" i="17"/>
  <c r="CH105" i="17"/>
  <c r="CU105" i="17" s="1"/>
  <c r="CG102" i="17"/>
  <c r="CT102" i="17" s="1"/>
  <c r="AY102" i="17"/>
  <c r="AC19" i="17"/>
  <c r="AY19" i="17"/>
  <c r="AY35" i="17"/>
  <c r="AY69" i="17"/>
  <c r="AY53" i="17"/>
  <c r="AY121" i="17"/>
  <c r="AC102" i="17"/>
  <c r="CL51" i="17"/>
  <c r="CY51" i="17" s="1"/>
  <c r="AC18" i="17"/>
  <c r="AC94" i="17"/>
  <c r="AY14" i="17"/>
  <c r="CL98" i="17"/>
  <c r="CY98" i="17" s="1"/>
  <c r="CF94" i="17"/>
  <c r="CS94" i="17" s="1"/>
  <c r="AY110" i="17"/>
  <c r="AY82" i="17"/>
  <c r="CI94" i="17"/>
  <c r="CV94" i="17" s="1"/>
  <c r="CM47" i="17"/>
  <c r="CZ47" i="17" s="1"/>
  <c r="AC35" i="17"/>
  <c r="AY75" i="17"/>
  <c r="AC89" i="17"/>
  <c r="CL87" i="17"/>
  <c r="CY87" i="17" s="1"/>
  <c r="AY66" i="17"/>
  <c r="AY125" i="17"/>
  <c r="AC120" i="17"/>
  <c r="CL92" i="17"/>
  <c r="CY92" i="17" s="1"/>
  <c r="CK86" i="17"/>
  <c r="CX86" i="17" s="1"/>
  <c r="AY32" i="17"/>
  <c r="AY29" i="17"/>
  <c r="AY11" i="17"/>
  <c r="AY56" i="17"/>
  <c r="CG104" i="17"/>
  <c r="CT104" i="17" s="1"/>
  <c r="CM17" i="17"/>
  <c r="CZ17" i="17" s="1"/>
  <c r="AW61" i="17"/>
  <c r="AV42" i="17"/>
  <c r="CO7" i="17"/>
  <c r="DB7" i="17" s="1"/>
  <c r="CK73" i="17"/>
  <c r="CX73" i="17" s="1"/>
  <c r="CK32" i="17"/>
  <c r="CX32" i="17" s="1"/>
  <c r="CF122" i="17"/>
  <c r="CS122" i="17" s="1"/>
  <c r="AC122" i="17"/>
  <c r="CO116" i="17"/>
  <c r="DB116" i="17" s="1"/>
  <c r="CK116" i="17"/>
  <c r="CX116" i="17" s="1"/>
  <c r="AC99" i="17"/>
  <c r="CH99" i="17"/>
  <c r="CU99" i="17" s="1"/>
  <c r="AX12" i="17"/>
  <c r="CL12" i="17"/>
  <c r="CY12" i="17" s="1"/>
  <c r="AU43" i="17"/>
  <c r="AC115" i="17"/>
  <c r="AC111" i="17"/>
  <c r="AC124" i="17"/>
  <c r="CJ6" i="17"/>
  <c r="CW6" i="17" s="1"/>
  <c r="CI6" i="17"/>
  <c r="CV6" i="17" s="1"/>
  <c r="CM6" i="17"/>
  <c r="CZ6" i="17" s="1"/>
  <c r="CI122" i="17"/>
  <c r="CV122" i="17" s="1"/>
  <c r="CN119" i="17"/>
  <c r="DA119" i="17" s="1"/>
  <c r="CF119" i="17"/>
  <c r="CS119" i="17" s="1"/>
  <c r="CG119" i="17"/>
  <c r="CT119" i="17" s="1"/>
  <c r="CI119" i="17"/>
  <c r="CV119" i="17" s="1"/>
  <c r="AT119" i="17"/>
  <c r="CM119" i="17"/>
  <c r="CZ119" i="17" s="1"/>
  <c r="AY90" i="17"/>
  <c r="CF75" i="17"/>
  <c r="CS75" i="17" s="1"/>
  <c r="CI79" i="17"/>
  <c r="CV79" i="17" s="1"/>
  <c r="CL79" i="17"/>
  <c r="CY79" i="17" s="1"/>
  <c r="AC31" i="17"/>
  <c r="CH29" i="17"/>
  <c r="CU29" i="17" s="1"/>
  <c r="AT29" i="17"/>
  <c r="AT15" i="17"/>
  <c r="CM15" i="17"/>
  <c r="CZ15" i="17" s="1"/>
  <c r="AX17" i="17"/>
  <c r="AC15" i="17"/>
  <c r="AC119" i="17"/>
  <c r="AC28" i="17"/>
  <c r="AC121" i="17"/>
  <c r="AC105" i="17"/>
  <c r="AV20" i="17"/>
  <c r="AW21" i="17"/>
  <c r="CL104" i="17"/>
  <c r="CY104" i="17" s="1"/>
  <c r="CM44" i="17"/>
  <c r="CZ44" i="17" s="1"/>
  <c r="CG33" i="17"/>
  <c r="CT33" i="17" s="1"/>
  <c r="CM123" i="17"/>
  <c r="CZ123" i="17" s="1"/>
  <c r="CF123" i="17"/>
  <c r="CS123" i="17" s="1"/>
  <c r="AT59" i="17"/>
  <c r="AV6" i="17"/>
  <c r="CK44" i="17"/>
  <c r="CX44" i="17" s="1"/>
  <c r="CO114" i="17"/>
  <c r="DB114" i="17" s="1"/>
  <c r="AT108" i="17"/>
  <c r="CM108" i="17"/>
  <c r="CZ108" i="17" s="1"/>
  <c r="AT81" i="17"/>
  <c r="AC80" i="17"/>
  <c r="CG45" i="17"/>
  <c r="CT45" i="17" s="1"/>
  <c r="AC54" i="17"/>
  <c r="AC51" i="17"/>
  <c r="AU26" i="17"/>
  <c r="AC87" i="17"/>
  <c r="AX51" i="17"/>
  <c r="BY24" i="17"/>
  <c r="CJ101" i="17"/>
  <c r="CW101" i="17" s="1"/>
  <c r="CF89" i="17"/>
  <c r="CS89" i="17" s="1"/>
  <c r="CK125" i="17"/>
  <c r="CX125" i="17" s="1"/>
  <c r="CH120" i="17"/>
  <c r="CU120" i="17" s="1"/>
  <c r="CG95" i="17"/>
  <c r="CT95" i="17" s="1"/>
  <c r="CI95" i="17"/>
  <c r="CV95" i="17" s="1"/>
  <c r="AV95" i="17"/>
  <c r="AU89" i="17"/>
  <c r="AT104" i="17"/>
  <c r="AT125" i="17"/>
  <c r="CI121" i="17"/>
  <c r="CV121" i="17" s="1"/>
  <c r="CF73" i="17"/>
  <c r="CS73" i="17" s="1"/>
  <c r="CH114" i="17"/>
  <c r="CU114" i="17" s="1"/>
  <c r="CJ114" i="17"/>
  <c r="CW114" i="17" s="1"/>
  <c r="CK114" i="17"/>
  <c r="CX114" i="17" s="1"/>
  <c r="AC114" i="17"/>
  <c r="CF114" i="17"/>
  <c r="CS114" i="17" s="1"/>
  <c r="CI114" i="17"/>
  <c r="CV114" i="17" s="1"/>
  <c r="AT53" i="17"/>
  <c r="CJ17" i="17"/>
  <c r="CW17" i="17" s="1"/>
  <c r="CK17" i="17"/>
  <c r="CX17" i="17" s="1"/>
  <c r="CI10" i="17"/>
  <c r="CV10" i="17" s="1"/>
  <c r="CK10" i="17"/>
  <c r="CX10" i="17" s="1"/>
  <c r="CJ10" i="17"/>
  <c r="CW10" i="17" s="1"/>
  <c r="AU10" i="17"/>
  <c r="AC116" i="17"/>
  <c r="AU72" i="17"/>
  <c r="AY25" i="17"/>
  <c r="CG124" i="17"/>
  <c r="CT124" i="17" s="1"/>
  <c r="BY121" i="17"/>
  <c r="CI116" i="17"/>
  <c r="CV116" i="17" s="1"/>
  <c r="BY109" i="17"/>
  <c r="CM99" i="17"/>
  <c r="CZ99" i="17" s="1"/>
  <c r="CK91" i="17"/>
  <c r="CX91" i="17" s="1"/>
  <c r="BY79" i="17"/>
  <c r="CK115" i="17"/>
  <c r="CX115" i="17" s="1"/>
  <c r="CK104" i="17"/>
  <c r="CX104" i="17" s="1"/>
  <c r="CH100" i="17"/>
  <c r="CU100" i="17" s="1"/>
  <c r="CJ98" i="17"/>
  <c r="CW98" i="17" s="1"/>
  <c r="CG98" i="17"/>
  <c r="CT98" i="17" s="1"/>
  <c r="CH98" i="17"/>
  <c r="CU98" i="17" s="1"/>
  <c r="AC98" i="17"/>
  <c r="CL77" i="17"/>
  <c r="CY77" i="17" s="1"/>
  <c r="AV77" i="17"/>
  <c r="CH31" i="17"/>
  <c r="CU31" i="17" s="1"/>
  <c r="AC32" i="17"/>
  <c r="CM27" i="17"/>
  <c r="CZ27" i="17" s="1"/>
  <c r="AT27" i="17"/>
  <c r="AT21" i="17"/>
  <c r="CM19" i="17"/>
  <c r="CZ19" i="17" s="1"/>
  <c r="CF18" i="17"/>
  <c r="CS18" i="17" s="1"/>
  <c r="CG18" i="17"/>
  <c r="CT18" i="17" s="1"/>
  <c r="AC104" i="17"/>
  <c r="AC36" i="17"/>
  <c r="AT7" i="17"/>
  <c r="AT57" i="17"/>
  <c r="AV37" i="17"/>
  <c r="BY106" i="17"/>
  <c r="CI99" i="17"/>
  <c r="CV99" i="17" s="1"/>
  <c r="CJ87" i="17"/>
  <c r="CW87" i="17" s="1"/>
  <c r="CF42" i="17"/>
  <c r="CS42" i="17" s="1"/>
  <c r="BY18" i="17"/>
  <c r="CK124" i="17"/>
  <c r="CX124" i="17" s="1"/>
  <c r="AC117" i="17"/>
  <c r="CL117" i="17"/>
  <c r="CY117" i="17" s="1"/>
  <c r="AX109" i="17"/>
  <c r="AX94" i="17"/>
  <c r="CG93" i="17"/>
  <c r="CT93" i="17" s="1"/>
  <c r="CL93" i="17"/>
  <c r="CY93" i="17" s="1"/>
  <c r="CH90" i="17"/>
  <c r="CU90" i="17" s="1"/>
  <c r="CJ90" i="17"/>
  <c r="CW90" i="17" s="1"/>
  <c r="AC90" i="17"/>
  <c r="CM88" i="17"/>
  <c r="CZ88" i="17" s="1"/>
  <c r="AY77" i="17"/>
  <c r="AT32" i="17"/>
  <c r="AT34" i="17"/>
  <c r="AT99" i="17"/>
  <c r="AU87" i="17"/>
  <c r="BY6" i="17"/>
  <c r="BY10" i="17"/>
  <c r="BY12" i="17"/>
  <c r="BY21" i="17"/>
  <c r="BY26" i="17"/>
  <c r="BY29" i="17"/>
  <c r="BY30" i="17"/>
  <c r="BY32" i="17"/>
  <c r="CG99" i="17"/>
  <c r="CT99" i="17" s="1"/>
  <c r="BY64" i="17"/>
  <c r="AW107" i="17"/>
  <c r="CM107" i="17"/>
  <c r="CZ107" i="17" s="1"/>
  <c r="CM101" i="17"/>
  <c r="CZ101" i="17" s="1"/>
  <c r="CF101" i="17"/>
  <c r="CS101" i="17" s="1"/>
  <c r="CH101" i="17"/>
  <c r="CU101" i="17" s="1"/>
  <c r="AC101" i="17"/>
  <c r="CF96" i="17"/>
  <c r="CS96" i="17" s="1"/>
  <c r="AC96" i="17"/>
  <c r="CG96" i="17"/>
  <c r="CT96" i="17" s="1"/>
  <c r="CI14" i="17"/>
  <c r="CV14" i="17" s="1"/>
  <c r="AC14" i="17"/>
  <c r="BY43" i="17"/>
  <c r="BY44" i="17"/>
  <c r="BY46" i="17"/>
  <c r="BY48" i="17"/>
  <c r="BY49" i="17"/>
  <c r="BY53" i="17"/>
  <c r="BY61" i="17"/>
  <c r="BY62" i="17"/>
  <c r="BY70" i="17"/>
  <c r="BY77" i="17"/>
  <c r="BY78" i="17"/>
  <c r="BY80" i="17"/>
  <c r="BY86" i="17"/>
  <c r="BY88" i="17"/>
  <c r="BY95" i="17"/>
  <c r="BY98" i="17"/>
  <c r="BY100" i="17"/>
  <c r="BY101" i="17"/>
  <c r="BY102" i="17"/>
  <c r="BY104" i="17"/>
  <c r="BY105" i="17"/>
  <c r="BY112" i="17"/>
  <c r="BY117" i="17"/>
  <c r="BY120" i="17"/>
  <c r="BY122" i="17"/>
  <c r="BY124" i="17"/>
  <c r="BY51" i="17"/>
  <c r="CJ120" i="17"/>
  <c r="CW120" i="17" s="1"/>
  <c r="CI117" i="17"/>
  <c r="CV117" i="17" s="1"/>
  <c r="CF117" i="17"/>
  <c r="CS117" i="17" s="1"/>
  <c r="CJ108" i="17"/>
  <c r="CW108" i="17" s="1"/>
  <c r="CJ89" i="17"/>
  <c r="CW89" i="17" s="1"/>
  <c r="CJ51" i="17"/>
  <c r="CW51" i="17" s="1"/>
  <c r="CM73" i="17"/>
  <c r="CZ73" i="17" s="1"/>
  <c r="CF11" i="17"/>
  <c r="CS11" i="17" s="1"/>
  <c r="CI11" i="17"/>
  <c r="CV11" i="17" s="1"/>
  <c r="CF6" i="17"/>
  <c r="CS6" i="17" s="1"/>
  <c r="CJ117" i="17"/>
  <c r="CW117" i="17" s="1"/>
  <c r="BY23" i="17"/>
  <c r="BY13" i="17"/>
  <c r="CH118" i="17"/>
  <c r="CU118" i="17" s="1"/>
  <c r="CF118" i="17"/>
  <c r="CS118" i="17" s="1"/>
  <c r="CM115" i="17"/>
  <c r="CZ115" i="17" s="1"/>
  <c r="AX108" i="17"/>
  <c r="CH102" i="17"/>
  <c r="CU102" i="17" s="1"/>
  <c r="CK94" i="17"/>
  <c r="CX94" i="17" s="1"/>
  <c r="CN91" i="17"/>
  <c r="DA91" i="17" s="1"/>
  <c r="CG87" i="17"/>
  <c r="CT87" i="17" s="1"/>
  <c r="CH87" i="17"/>
  <c r="CU87" i="17" s="1"/>
  <c r="CL86" i="17"/>
  <c r="CY86" i="17" s="1"/>
  <c r="CI86" i="17"/>
  <c r="CV86" i="17" s="1"/>
  <c r="CL67" i="17"/>
  <c r="CY67" i="17" s="1"/>
  <c r="CM89" i="17"/>
  <c r="CZ89" i="17" s="1"/>
  <c r="BY68" i="17"/>
  <c r="CJ122" i="17"/>
  <c r="CW122" i="17" s="1"/>
  <c r="CH122" i="17"/>
  <c r="CU122" i="17" s="1"/>
  <c r="CK122" i="17"/>
  <c r="CX122" i="17" s="1"/>
  <c r="CM122" i="17"/>
  <c r="CZ122" i="17" s="1"/>
  <c r="CF121" i="17"/>
  <c r="CS121" i="17" s="1"/>
  <c r="CF111" i="17"/>
  <c r="CS111" i="17" s="1"/>
  <c r="AU109" i="17"/>
  <c r="CI104" i="17"/>
  <c r="CV104" i="17" s="1"/>
  <c r="CL96" i="17"/>
  <c r="CY96" i="17" s="1"/>
  <c r="CL88" i="17"/>
  <c r="CY88" i="17" s="1"/>
  <c r="CJ88" i="17"/>
  <c r="CW88" i="17" s="1"/>
  <c r="BY14" i="17"/>
  <c r="BY42" i="17"/>
  <c r="BY85" i="17"/>
  <c r="CO6" i="17"/>
  <c r="DB6" i="17" s="1"/>
  <c r="CI89" i="17"/>
  <c r="CV89" i="17" s="1"/>
  <c r="CG123" i="17"/>
  <c r="CT123" i="17" s="1"/>
  <c r="CK123" i="17"/>
  <c r="CX123" i="17" s="1"/>
  <c r="CP123" i="17"/>
  <c r="DC123" i="17" s="1"/>
  <c r="CL123" i="17"/>
  <c r="CY123" i="17" s="1"/>
  <c r="CM113" i="17"/>
  <c r="CZ113" i="17" s="1"/>
  <c r="CH111" i="17"/>
  <c r="CU111" i="17" s="1"/>
  <c r="CM111" i="17"/>
  <c r="CZ111" i="17" s="1"/>
  <c r="CG103" i="17"/>
  <c r="CT103" i="17" s="1"/>
  <c r="CL91" i="17"/>
  <c r="CY91" i="17" s="1"/>
  <c r="CM14" i="17"/>
  <c r="CZ14" i="17" s="1"/>
  <c r="AV41" i="17"/>
  <c r="AV8" i="17"/>
  <c r="BY65" i="17"/>
  <c r="BY71" i="17"/>
  <c r="BY72" i="17"/>
  <c r="BY83" i="17"/>
  <c r="BY99" i="17"/>
  <c r="BY115" i="17"/>
  <c r="BY119" i="17"/>
  <c r="BY123" i="17"/>
  <c r="BY107" i="17"/>
  <c r="CM125" i="17"/>
  <c r="CZ125" i="17" s="1"/>
  <c r="AX115" i="17"/>
  <c r="CL72" i="17"/>
  <c r="CY72" i="17" s="1"/>
  <c r="CF92" i="17"/>
  <c r="CS92" i="17" s="1"/>
  <c r="CF44" i="17"/>
  <c r="CS44" i="17" s="1"/>
  <c r="BY17" i="17"/>
  <c r="BY33" i="17"/>
  <c r="BY34" i="17"/>
  <c r="BY66" i="17"/>
  <c r="BY67" i="17"/>
  <c r="BY52" i="17"/>
  <c r="AY113" i="17"/>
  <c r="AY112" i="17"/>
  <c r="CJ104" i="17"/>
  <c r="CW104" i="17" s="1"/>
  <c r="CP75" i="17"/>
  <c r="DC75" i="17" s="1"/>
  <c r="AX67" i="17"/>
  <c r="AX13" i="17"/>
  <c r="AV78" i="17"/>
  <c r="CJ68" i="17"/>
  <c r="CW68" i="17" s="1"/>
  <c r="CI69" i="17"/>
  <c r="CV69" i="17" s="1"/>
  <c r="CJ12" i="17"/>
  <c r="CW12" i="17" s="1"/>
  <c r="AU113" i="17"/>
  <c r="CM95" i="17"/>
  <c r="CZ95" i="17" s="1"/>
  <c r="CG88" i="17"/>
  <c r="CT88" i="17" s="1"/>
  <c r="AY107" i="17"/>
  <c r="AX106" i="17"/>
  <c r="CI98" i="17"/>
  <c r="CV98" i="17" s="1"/>
  <c r="CK96" i="17"/>
  <c r="CX96" i="17" s="1"/>
  <c r="CI78" i="17"/>
  <c r="CV78" i="17" s="1"/>
  <c r="AC69" i="17"/>
  <c r="AU13" i="17"/>
  <c r="CM10" i="17"/>
  <c r="CZ10" i="17" s="1"/>
  <c r="AY41" i="17"/>
  <c r="CL112" i="17"/>
  <c r="CY112" i="17" s="1"/>
  <c r="AC112" i="17"/>
  <c r="CI112" i="17"/>
  <c r="CV112" i="17" s="1"/>
  <c r="AV112" i="17"/>
  <c r="CK112" i="17"/>
  <c r="CX112" i="17" s="1"/>
  <c r="BY50" i="17"/>
  <c r="CK106" i="17"/>
  <c r="CX106" i="17" s="1"/>
  <c r="CL106" i="17"/>
  <c r="CY106" i="17" s="1"/>
  <c r="CN106" i="17"/>
  <c r="DA106" i="17" s="1"/>
  <c r="CM106" i="17"/>
  <c r="CZ106" i="17" s="1"/>
  <c r="CO106" i="17"/>
  <c r="DB106" i="17" s="1"/>
  <c r="CI106" i="17"/>
  <c r="CV106" i="17" s="1"/>
  <c r="CJ106" i="17"/>
  <c r="CW106" i="17" s="1"/>
  <c r="CF106" i="17"/>
  <c r="CS106" i="17" s="1"/>
  <c r="BY55" i="17"/>
  <c r="BY91" i="17"/>
  <c r="BY111" i="17"/>
  <c r="CJ125" i="17"/>
  <c r="CW125" i="17" s="1"/>
  <c r="CI113" i="17"/>
  <c r="CV113" i="17" s="1"/>
  <c r="CL107" i="17"/>
  <c r="CY107" i="17" s="1"/>
  <c r="BY41" i="17"/>
  <c r="CJ62" i="17"/>
  <c r="CW62" i="17" s="1"/>
  <c r="CK62" i="17"/>
  <c r="CX62" i="17" s="1"/>
  <c r="CL62" i="17"/>
  <c r="CY62" i="17" s="1"/>
  <c r="AC49" i="17"/>
  <c r="AC110" i="17"/>
  <c r="AU23" i="17"/>
  <c r="AU115" i="17"/>
  <c r="CH6" i="17"/>
  <c r="CU6" i="17" s="1"/>
  <c r="CI115" i="17"/>
  <c r="CV115" i="17" s="1"/>
  <c r="CH113" i="17"/>
  <c r="CU113" i="17" s="1"/>
  <c r="CH106" i="17"/>
  <c r="CU106" i="17" s="1"/>
  <c r="CK78" i="17"/>
  <c r="CX78" i="17" s="1"/>
  <c r="BY40" i="17"/>
  <c r="CI23" i="17"/>
  <c r="CV23" i="17" s="1"/>
  <c r="CP91" i="17"/>
  <c r="DC91" i="17" s="1"/>
  <c r="AU6" i="17"/>
  <c r="AU46" i="17"/>
  <c r="AC12" i="17"/>
  <c r="AT111" i="17"/>
  <c r="AT116" i="17"/>
  <c r="AC6" i="17"/>
  <c r="AC125" i="17"/>
  <c r="AV113" i="17"/>
  <c r="AW81" i="17"/>
  <c r="AW125" i="17"/>
  <c r="CH125" i="17"/>
  <c r="CU125" i="17" s="1"/>
  <c r="CG120" i="17"/>
  <c r="CT120" i="17" s="1"/>
  <c r="CG116" i="17"/>
  <c r="CT116" i="17" s="1"/>
  <c r="CH115" i="17"/>
  <c r="CU115" i="17" s="1"/>
  <c r="CG113" i="17"/>
  <c r="CT113" i="17" s="1"/>
  <c r="CI108" i="17"/>
  <c r="CV108" i="17" s="1"/>
  <c r="CI107" i="17"/>
  <c r="CV107" i="17" s="1"/>
  <c r="CG106" i="17"/>
  <c r="CT106" i="17" s="1"/>
  <c r="BY11" i="17"/>
  <c r="CP107" i="17"/>
  <c r="DC107" i="17" s="1"/>
  <c r="CF107" i="17"/>
  <c r="CS107" i="17" s="1"/>
  <c r="CK107" i="17"/>
  <c r="CX107" i="17" s="1"/>
  <c r="CG107" i="17"/>
  <c r="CT107" i="17" s="1"/>
  <c r="CJ107" i="17"/>
  <c r="CW107" i="17" s="1"/>
  <c r="CI101" i="17"/>
  <c r="CV101" i="17" s="1"/>
  <c r="CG101" i="17"/>
  <c r="CT101" i="17" s="1"/>
  <c r="CK101" i="17"/>
  <c r="CX101" i="17" s="1"/>
  <c r="CL101" i="17"/>
  <c r="CY101" i="17" s="1"/>
  <c r="CI125" i="17"/>
  <c r="CV125" i="17" s="1"/>
  <c r="AT106" i="17"/>
  <c r="BY103" i="17"/>
  <c r="BY82" i="17"/>
  <c r="AV52" i="17"/>
  <c r="CN11" i="17"/>
  <c r="DA11" i="17" s="1"/>
  <c r="CF12" i="17"/>
  <c r="CS12" i="17" s="1"/>
  <c r="CI12" i="17"/>
  <c r="CV12" i="17" s="1"/>
  <c r="CK12" i="17"/>
  <c r="CX12" i="17" s="1"/>
  <c r="CN9" i="17"/>
  <c r="DA9" i="17" s="1"/>
  <c r="CO9" i="17"/>
  <c r="DB9" i="17" s="1"/>
  <c r="CF9" i="17"/>
  <c r="CS9" i="17" s="1"/>
  <c r="CH9" i="17"/>
  <c r="CU9" i="17" s="1"/>
  <c r="CI9" i="17"/>
  <c r="CV9" i="17" s="1"/>
  <c r="CK9" i="17"/>
  <c r="CX9" i="17" s="1"/>
  <c r="AC108" i="17"/>
  <c r="AU69" i="17"/>
  <c r="CL108" i="17"/>
  <c r="CY108" i="17" s="1"/>
  <c r="BY54" i="17"/>
  <c r="BY7" i="17"/>
  <c r="CF116" i="17"/>
  <c r="CS116" i="17" s="1"/>
  <c r="CH116" i="17"/>
  <c r="CU116" i="17" s="1"/>
  <c r="CM116" i="17"/>
  <c r="CZ116" i="17" s="1"/>
  <c r="CJ116" i="17"/>
  <c r="CW116" i="17" s="1"/>
  <c r="CL116" i="17"/>
  <c r="CY116" i="17" s="1"/>
  <c r="CK108" i="17"/>
  <c r="CX108" i="17" s="1"/>
  <c r="CF78" i="17"/>
  <c r="CS78" i="17" s="1"/>
  <c r="CK77" i="17"/>
  <c r="CX77" i="17" s="1"/>
  <c r="CJ77" i="17"/>
  <c r="CW77" i="17" s="1"/>
  <c r="CF77" i="17"/>
  <c r="CS77" i="17" s="1"/>
  <c r="CK67" i="17"/>
  <c r="CX67" i="17" s="1"/>
  <c r="AW47" i="17"/>
  <c r="CP46" i="17"/>
  <c r="DC46" i="17" s="1"/>
  <c r="CJ46" i="17"/>
  <c r="CW46" i="17" s="1"/>
  <c r="CF46" i="17"/>
  <c r="CS46" i="17" s="1"/>
  <c r="AX6" i="17"/>
  <c r="AT12" i="17"/>
  <c r="AC107" i="17"/>
  <c r="AC92" i="17"/>
  <c r="AX24" i="17"/>
  <c r="AT78" i="17"/>
  <c r="AV54" i="17"/>
  <c r="BY73" i="17"/>
  <c r="BY36" i="17"/>
  <c r="BY84" i="17"/>
  <c r="BY108" i="17"/>
  <c r="CH121" i="17"/>
  <c r="CU121" i="17" s="1"/>
  <c r="CG115" i="17"/>
  <c r="CT115" i="17" s="1"/>
  <c r="BY113" i="17"/>
  <c r="CH108" i="17"/>
  <c r="CU108" i="17" s="1"/>
  <c r="CH107" i="17"/>
  <c r="CU107" i="17" s="1"/>
  <c r="BY96" i="17"/>
  <c r="CG91" i="17"/>
  <c r="CT91" i="17" s="1"/>
  <c r="BY90" i="17"/>
  <c r="BY76" i="17"/>
  <c r="CL69" i="17"/>
  <c r="CY69" i="17" s="1"/>
  <c r="BY57" i="17"/>
  <c r="CF54" i="17"/>
  <c r="CS54" i="17" s="1"/>
  <c r="CH46" i="17"/>
  <c r="CU46" i="17" s="1"/>
  <c r="BY45" i="17"/>
  <c r="BY38" i="17"/>
  <c r="BY35" i="17"/>
  <c r="BY28" i="17"/>
  <c r="CG12" i="17"/>
  <c r="CT12" i="17" s="1"/>
  <c r="CL11" i="17"/>
  <c r="CY11" i="17" s="1"/>
  <c r="CF113" i="17"/>
  <c r="CS113" i="17" s="1"/>
  <c r="CK113" i="17"/>
  <c r="CX113" i="17" s="1"/>
  <c r="CJ113" i="17"/>
  <c r="CW113" i="17" s="1"/>
  <c r="CO113" i="17"/>
  <c r="DB113" i="17" s="1"/>
  <c r="CL113" i="17"/>
  <c r="CY113" i="17" s="1"/>
  <c r="CK105" i="17"/>
  <c r="CX105" i="17" s="1"/>
  <c r="CP34" i="17"/>
  <c r="DC34" i="17" s="1"/>
  <c r="CF34" i="17"/>
  <c r="CS34" i="17" s="1"/>
  <c r="CG54" i="17"/>
  <c r="CT54" i="17" s="1"/>
  <c r="CM54" i="17"/>
  <c r="CZ54" i="17" s="1"/>
  <c r="CI54" i="17"/>
  <c r="CV54" i="17" s="1"/>
  <c r="CJ54" i="17"/>
  <c r="CW54" i="17" s="1"/>
  <c r="CJ26" i="17"/>
  <c r="CW26" i="17" s="1"/>
  <c r="AY27" i="17"/>
  <c r="CO112" i="17"/>
  <c r="DB112" i="17" s="1"/>
  <c r="AC113" i="17"/>
  <c r="AT9" i="17"/>
  <c r="BY19" i="17"/>
  <c r="BY58" i="17"/>
  <c r="BY81" i="17"/>
  <c r="CK6" i="17"/>
  <c r="CX6" i="17" s="1"/>
  <c r="BY125" i="17"/>
  <c r="BY114" i="17"/>
  <c r="CL110" i="17"/>
  <c r="CY110" i="17" s="1"/>
  <c r="CG108" i="17"/>
  <c r="CT108" i="17" s="1"/>
  <c r="BY94" i="17"/>
  <c r="BY63" i="17"/>
  <c r="BY60" i="17"/>
  <c r="BY37" i="17"/>
  <c r="BY8" i="17"/>
  <c r="CO115" i="17"/>
  <c r="DB115" i="17" s="1"/>
  <c r="CN111" i="17"/>
  <c r="DA111" i="17" s="1"/>
  <c r="CJ111" i="17"/>
  <c r="CW111" i="17" s="1"/>
  <c r="CL111" i="17"/>
  <c r="CY111" i="17" s="1"/>
  <c r="CO108" i="17"/>
  <c r="DB108" i="17" s="1"/>
  <c r="CN107" i="17"/>
  <c r="DA107" i="17" s="1"/>
  <c r="CG66" i="17"/>
  <c r="CT66" i="17" s="1"/>
  <c r="CK63" i="17"/>
  <c r="CX63" i="17" s="1"/>
  <c r="CI63" i="17"/>
  <c r="CV63" i="17" s="1"/>
  <c r="CO48" i="17"/>
  <c r="DB48" i="17" s="1"/>
  <c r="CF25" i="17"/>
  <c r="CS25" i="17" s="1"/>
  <c r="CN12" i="17"/>
  <c r="DA12" i="17" s="1"/>
  <c r="AC11" i="17"/>
  <c r="AC75" i="17"/>
  <c r="AU11" i="17"/>
  <c r="CG6" i="17"/>
  <c r="CT6" i="17" s="1"/>
  <c r="CK111" i="17"/>
  <c r="CX111" i="17" s="1"/>
  <c r="BY110" i="17"/>
  <c r="CM105" i="17"/>
  <c r="CZ105" i="17" s="1"/>
  <c r="CL100" i="17"/>
  <c r="CY100" i="17" s="1"/>
  <c r="BY92" i="17"/>
  <c r="CM66" i="17"/>
  <c r="CZ66" i="17" s="1"/>
  <c r="BY47" i="17"/>
  <c r="CJ121" i="17"/>
  <c r="CW121" i="17" s="1"/>
  <c r="CK121" i="17"/>
  <c r="CX121" i="17" s="1"/>
  <c r="CG121" i="17"/>
  <c r="CT121" i="17" s="1"/>
  <c r="CM121" i="17"/>
  <c r="CZ121" i="17" s="1"/>
  <c r="CL120" i="17"/>
  <c r="CY120" i="17" s="1"/>
  <c r="CM120" i="17"/>
  <c r="CZ120" i="17" s="1"/>
  <c r="CI111" i="17"/>
  <c r="CV111" i="17" s="1"/>
  <c r="CO110" i="17"/>
  <c r="DB110" i="17" s="1"/>
  <c r="CG110" i="17"/>
  <c r="CT110" i="17" s="1"/>
  <c r="CM110" i="17"/>
  <c r="CZ110" i="17" s="1"/>
  <c r="CI110" i="17"/>
  <c r="CV110" i="17" s="1"/>
  <c r="CJ110" i="17"/>
  <c r="CW110" i="17" s="1"/>
  <c r="CO100" i="17"/>
  <c r="DB100" i="17" s="1"/>
  <c r="CK100" i="17"/>
  <c r="CX100" i="17" s="1"/>
  <c r="CJ91" i="17"/>
  <c r="CW91" i="17" s="1"/>
  <c r="CI84" i="17"/>
  <c r="CV84" i="17" s="1"/>
  <c r="CK84" i="17"/>
  <c r="CX84" i="17" s="1"/>
  <c r="CF69" i="17"/>
  <c r="CS69" i="17" s="1"/>
  <c r="CJ69" i="17"/>
  <c r="CW69" i="17" s="1"/>
  <c r="CN69" i="17"/>
  <c r="DA69" i="17" s="1"/>
  <c r="CM69" i="17"/>
  <c r="CZ69" i="17" s="1"/>
  <c r="CK69" i="17"/>
  <c r="CX69" i="17" s="1"/>
  <c r="CH75" i="17"/>
  <c r="CU75" i="17" s="1"/>
  <c r="CK75" i="17"/>
  <c r="CX75" i="17" s="1"/>
  <c r="CM75" i="17"/>
  <c r="CZ75" i="17" s="1"/>
  <c r="CL56" i="17"/>
  <c r="CY56" i="17" s="1"/>
  <c r="CG56" i="17"/>
  <c r="CT56" i="17" s="1"/>
  <c r="CH40" i="17"/>
  <c r="CU40" i="17" s="1"/>
  <c r="CH37" i="17"/>
  <c r="CU37" i="17" s="1"/>
  <c r="BY31" i="17"/>
  <c r="AC106" i="17"/>
  <c r="AC91" i="17"/>
  <c r="AC56" i="17"/>
  <c r="AU77" i="17"/>
  <c r="AC84" i="17"/>
  <c r="AU68" i="17"/>
  <c r="AY115" i="17"/>
  <c r="CL6" i="17"/>
  <c r="CY6" i="17" s="1"/>
  <c r="CP6" i="17"/>
  <c r="DC6" i="17" s="1"/>
  <c r="CF110" i="17"/>
  <c r="CS110" i="17" s="1"/>
  <c r="CF108" i="17"/>
  <c r="CS108" i="17" s="1"/>
  <c r="CI105" i="17"/>
  <c r="CV105" i="17" s="1"/>
  <c r="CI100" i="17"/>
  <c r="CV100" i="17" s="1"/>
  <c r="CF91" i="17"/>
  <c r="CS91" i="17" s="1"/>
  <c r="BY87" i="17"/>
  <c r="BY74" i="17"/>
  <c r="CK11" i="17"/>
  <c r="CX11" i="17" s="1"/>
  <c r="CN125" i="17"/>
  <c r="DA125" i="17" s="1"/>
  <c r="CF125" i="17"/>
  <c r="CS125" i="17" s="1"/>
  <c r="CL125" i="17"/>
  <c r="CY125" i="17" s="1"/>
  <c r="CO124" i="17"/>
  <c r="DB124" i="17" s="1"/>
  <c r="CF124" i="17"/>
  <c r="CS124" i="17" s="1"/>
  <c r="CL124" i="17"/>
  <c r="CY124" i="17" s="1"/>
  <c r="CH124" i="17"/>
  <c r="CU124" i="17" s="1"/>
  <c r="CN122" i="17"/>
  <c r="DA122" i="17" s="1"/>
  <c r="CH119" i="17"/>
  <c r="CU119" i="17" s="1"/>
  <c r="CK119" i="17"/>
  <c r="CX119" i="17" s="1"/>
  <c r="CG117" i="17"/>
  <c r="CT117" i="17" s="1"/>
  <c r="CM117" i="17"/>
  <c r="CZ117" i="17" s="1"/>
  <c r="CP112" i="17"/>
  <c r="DC112" i="17" s="1"/>
  <c r="CN112" i="17"/>
  <c r="DA112" i="17" s="1"/>
  <c r="CH112" i="17"/>
  <c r="CU112" i="17" s="1"/>
  <c r="CM112" i="17"/>
  <c r="CZ112" i="17" s="1"/>
  <c r="CF112" i="17"/>
  <c r="CS112" i="17" s="1"/>
  <c r="CG112" i="17"/>
  <c r="CT112" i="17" s="1"/>
  <c r="CJ112" i="17"/>
  <c r="CW112" i="17" s="1"/>
  <c r="CJ94" i="17"/>
  <c r="CW94" i="17" s="1"/>
  <c r="AW93" i="17"/>
  <c r="CI93" i="17"/>
  <c r="CV93" i="17" s="1"/>
  <c r="CF93" i="17"/>
  <c r="CS93" i="17" s="1"/>
  <c r="CM93" i="17"/>
  <c r="CZ93" i="17" s="1"/>
  <c r="CH92" i="17"/>
  <c r="CU92" i="17" s="1"/>
  <c r="CM92" i="17"/>
  <c r="CZ92" i="17" s="1"/>
  <c r="CI92" i="17"/>
  <c r="CV92" i="17" s="1"/>
  <c r="CG92" i="17"/>
  <c r="CT92" i="17" s="1"/>
  <c r="CK92" i="17"/>
  <c r="CX92" i="17" s="1"/>
  <c r="CI91" i="17"/>
  <c r="CV91" i="17" s="1"/>
  <c r="CN82" i="17"/>
  <c r="DA82" i="17" s="1"/>
  <c r="CJ82" i="17"/>
  <c r="CW82" i="17" s="1"/>
  <c r="CH82" i="17"/>
  <c r="CU82" i="17" s="1"/>
  <c r="CK82" i="17"/>
  <c r="CX82" i="17" s="1"/>
  <c r="CL82" i="17"/>
  <c r="CY82" i="17" s="1"/>
  <c r="CK48" i="17"/>
  <c r="CX48" i="17" s="1"/>
  <c r="CN123" i="17"/>
  <c r="DA123" i="17" s="1"/>
  <c r="CN114" i="17"/>
  <c r="DA114" i="17" s="1"/>
  <c r="CG114" i="17"/>
  <c r="CT114" i="17" s="1"/>
  <c r="CM114" i="17"/>
  <c r="CZ114" i="17" s="1"/>
  <c r="CF102" i="17"/>
  <c r="CS102" i="17" s="1"/>
  <c r="CK102" i="17"/>
  <c r="CX102" i="17" s="1"/>
  <c r="CL102" i="17"/>
  <c r="CY102" i="17" s="1"/>
  <c r="CI102" i="17"/>
  <c r="CV102" i="17" s="1"/>
  <c r="CM102" i="17"/>
  <c r="CZ102" i="17" s="1"/>
  <c r="CN99" i="17"/>
  <c r="DA99" i="17" s="1"/>
  <c r="CP99" i="17"/>
  <c r="DC99" i="17" s="1"/>
  <c r="CF99" i="17"/>
  <c r="CS99" i="17" s="1"/>
  <c r="CK99" i="17"/>
  <c r="CX99" i="17" s="1"/>
  <c r="CL99" i="17"/>
  <c r="CY99" i="17" s="1"/>
  <c r="CO90" i="17"/>
  <c r="DB90" i="17" s="1"/>
  <c r="CM90" i="17"/>
  <c r="CZ90" i="17" s="1"/>
  <c r="CI90" i="17"/>
  <c r="CV90" i="17" s="1"/>
  <c r="CN90" i="17"/>
  <c r="DA90" i="17" s="1"/>
  <c r="CF90" i="17"/>
  <c r="CS90" i="17" s="1"/>
  <c r="CL90" i="17"/>
  <c r="CY90" i="17" s="1"/>
  <c r="CO79" i="17"/>
  <c r="DB79" i="17" s="1"/>
  <c r="CJ79" i="17"/>
  <c r="CW79" i="17" s="1"/>
  <c r="CK79" i="17"/>
  <c r="CX79" i="17" s="1"/>
  <c r="CH73" i="17"/>
  <c r="CU73" i="17" s="1"/>
  <c r="BY116" i="17"/>
  <c r="CL114" i="17"/>
  <c r="CY114" i="17" s="1"/>
  <c r="CG105" i="17"/>
  <c r="CT105" i="17" s="1"/>
  <c r="CG90" i="17"/>
  <c r="CT90" i="17" s="1"/>
  <c r="CM79" i="17"/>
  <c r="CZ79" i="17" s="1"/>
  <c r="BY75" i="17"/>
  <c r="CP115" i="17"/>
  <c r="DC115" i="17" s="1"/>
  <c r="CF115" i="17"/>
  <c r="CS115" i="17" s="1"/>
  <c r="CJ115" i="17"/>
  <c r="CW115" i="17" s="1"/>
  <c r="CN115" i="17"/>
  <c r="DA115" i="17" s="1"/>
  <c r="CL115" i="17"/>
  <c r="CY115" i="17" s="1"/>
  <c r="CO89" i="17"/>
  <c r="DB89" i="17" s="1"/>
  <c r="CG89" i="17"/>
  <c r="CT89" i="17" s="1"/>
  <c r="CL89" i="17"/>
  <c r="CY89" i="17" s="1"/>
  <c r="CH89" i="17"/>
  <c r="CU89" i="17" s="1"/>
  <c r="CK89" i="17"/>
  <c r="CX89" i="17" s="1"/>
  <c r="CF86" i="17"/>
  <c r="CS86" i="17" s="1"/>
  <c r="CG78" i="17"/>
  <c r="CT78" i="17" s="1"/>
  <c r="CJ78" i="17"/>
  <c r="CW78" i="17" s="1"/>
  <c r="CH51" i="17"/>
  <c r="CU51" i="17" s="1"/>
  <c r="CF51" i="17"/>
  <c r="CS51" i="17" s="1"/>
  <c r="CK19" i="17"/>
  <c r="CX19" i="17" s="1"/>
  <c r="CI15" i="17"/>
  <c r="CV15" i="17" s="1"/>
  <c r="CL15" i="17"/>
  <c r="CY15" i="17" s="1"/>
  <c r="CF15" i="17"/>
  <c r="CS15" i="17" s="1"/>
  <c r="CF45" i="17"/>
  <c r="CS45" i="17" s="1"/>
  <c r="BY93" i="17"/>
  <c r="BY25" i="17"/>
  <c r="BY22" i="17"/>
  <c r="CO122" i="17"/>
  <c r="DB122" i="17" s="1"/>
  <c r="CG122" i="17"/>
  <c r="CT122" i="17" s="1"/>
  <c r="CL122" i="17"/>
  <c r="CY122" i="17" s="1"/>
  <c r="CL121" i="17"/>
  <c r="CY121" i="17" s="1"/>
  <c r="CK118" i="17"/>
  <c r="CX118" i="17" s="1"/>
  <c r="CN96" i="17"/>
  <c r="DA96" i="17" s="1"/>
  <c r="CI96" i="17"/>
  <c r="CV96" i="17" s="1"/>
  <c r="CH96" i="17"/>
  <c r="CU96" i="17" s="1"/>
  <c r="CM96" i="17"/>
  <c r="CZ96" i="17" s="1"/>
  <c r="CN88" i="17"/>
  <c r="DA88" i="17" s="1"/>
  <c r="CF88" i="17"/>
  <c r="CS88" i="17" s="1"/>
  <c r="CK88" i="17"/>
  <c r="CX88" i="17" s="1"/>
  <c r="CI88" i="17"/>
  <c r="CV88" i="17" s="1"/>
  <c r="CM87" i="17"/>
  <c r="CZ87" i="17" s="1"/>
  <c r="CI87" i="17"/>
  <c r="CV87" i="17" s="1"/>
  <c r="CF87" i="17"/>
  <c r="CS87" i="17" s="1"/>
  <c r="CK87" i="17"/>
  <c r="CX87" i="17" s="1"/>
  <c r="CI83" i="17"/>
  <c r="CV83" i="17" s="1"/>
  <c r="CH70" i="17"/>
  <c r="CU70" i="17" s="1"/>
  <c r="CM57" i="17"/>
  <c r="CZ57" i="17" s="1"/>
  <c r="CN48" i="17"/>
  <c r="DA48" i="17" s="1"/>
  <c r="CM48" i="17"/>
  <c r="CZ48" i="17" s="1"/>
  <c r="CI48" i="17"/>
  <c r="CV48" i="17" s="1"/>
  <c r="CK22" i="17"/>
  <c r="CX22" i="17" s="1"/>
  <c r="CM22" i="17"/>
  <c r="CZ22" i="17" s="1"/>
  <c r="CF35" i="17"/>
  <c r="CS35" i="17" s="1"/>
  <c r="CG35" i="17"/>
  <c r="CT35" i="17" s="1"/>
  <c r="CN14" i="17"/>
  <c r="DA14" i="17" s="1"/>
  <c r="CF14" i="17"/>
  <c r="CS14" i="17" s="1"/>
  <c r="CL14" i="17"/>
  <c r="CY14" i="17" s="1"/>
  <c r="CP14" i="17"/>
  <c r="DC14" i="17" s="1"/>
  <c r="CK14" i="17"/>
  <c r="CX14" i="17" s="1"/>
  <c r="CJ102" i="17"/>
  <c r="CW102" i="17" s="1"/>
  <c r="CJ99" i="17"/>
  <c r="CW99" i="17" s="1"/>
  <c r="BY97" i="17"/>
  <c r="CK90" i="17"/>
  <c r="CX90" i="17" s="1"/>
  <c r="CH79" i="17"/>
  <c r="CU79" i="17" s="1"/>
  <c r="BY27" i="17"/>
  <c r="CF120" i="17"/>
  <c r="CS120" i="17" s="1"/>
  <c r="CK120" i="17"/>
  <c r="CX120" i="17" s="1"/>
  <c r="CI120" i="17"/>
  <c r="CV120" i="17" s="1"/>
  <c r="CL119" i="17"/>
  <c r="CY119" i="17" s="1"/>
  <c r="CN113" i="17"/>
  <c r="DA113" i="17" s="1"/>
  <c r="CO105" i="17"/>
  <c r="DB105" i="17" s="1"/>
  <c r="CF105" i="17"/>
  <c r="CS105" i="17" s="1"/>
  <c r="CJ105" i="17"/>
  <c r="CW105" i="17" s="1"/>
  <c r="CL105" i="17"/>
  <c r="CY105" i="17" s="1"/>
  <c r="CN103" i="17"/>
  <c r="DA103" i="17" s="1"/>
  <c r="CJ84" i="17"/>
  <c r="CW84" i="17" s="1"/>
  <c r="CO84" i="17"/>
  <c r="DB84" i="17" s="1"/>
  <c r="CG84" i="17"/>
  <c r="CT84" i="17" s="1"/>
  <c r="CM80" i="17"/>
  <c r="CZ80" i="17" s="1"/>
  <c r="CN31" i="17"/>
  <c r="DA31" i="17" s="1"/>
  <c r="CL31" i="17"/>
  <c r="CY31" i="17" s="1"/>
  <c r="CJ31" i="17"/>
  <c r="CW31" i="17" s="1"/>
  <c r="CI18" i="17"/>
  <c r="CV18" i="17" s="1"/>
  <c r="CG17" i="17"/>
  <c r="CT17" i="17" s="1"/>
  <c r="CI17" i="17"/>
  <c r="CV17" i="17" s="1"/>
  <c r="CO107" i="17"/>
  <c r="DB107" i="17" s="1"/>
  <c r="CG100" i="17"/>
  <c r="CT100" i="17" s="1"/>
  <c r="CM100" i="17"/>
  <c r="CZ100" i="17" s="1"/>
  <c r="CF98" i="17"/>
  <c r="CS98" i="17" s="1"/>
  <c r="CO98" i="17"/>
  <c r="DB98" i="17" s="1"/>
  <c r="CK98" i="17"/>
  <c r="CX98" i="17" s="1"/>
  <c r="CG94" i="17"/>
  <c r="CT94" i="17" s="1"/>
  <c r="CH94" i="17"/>
  <c r="CU94" i="17" s="1"/>
  <c r="CM94" i="17"/>
  <c r="CZ94" i="17" s="1"/>
  <c r="CK93" i="17"/>
  <c r="CX93" i="17" s="1"/>
  <c r="CG86" i="17"/>
  <c r="CT86" i="17" s="1"/>
  <c r="CM86" i="17"/>
  <c r="CZ86" i="17" s="1"/>
  <c r="CH86" i="17"/>
  <c r="CU86" i="17" s="1"/>
  <c r="CL75" i="17"/>
  <c r="CY75" i="17" s="1"/>
  <c r="CH56" i="17"/>
  <c r="CU56" i="17" s="1"/>
  <c r="CI56" i="17"/>
  <c r="CV56" i="17" s="1"/>
  <c r="CG125" i="17"/>
  <c r="CT125" i="17" s="1"/>
  <c r="CI123" i="17"/>
  <c r="CV123" i="17" s="1"/>
  <c r="CJ100" i="17"/>
  <c r="CW100" i="17" s="1"/>
  <c r="CL94" i="17"/>
  <c r="CY94" i="17" s="1"/>
  <c r="CJ44" i="17"/>
  <c r="CW44" i="17" s="1"/>
  <c r="CO121" i="17"/>
  <c r="DB121" i="17" s="1"/>
  <c r="CP113" i="17"/>
  <c r="DC113" i="17" s="1"/>
  <c r="CO99" i="17"/>
  <c r="DB99" i="17" s="1"/>
  <c r="CN93" i="17"/>
  <c r="DA93" i="17" s="1"/>
  <c r="CH91" i="17"/>
  <c r="CU91" i="17" s="1"/>
  <c r="CM91" i="17"/>
  <c r="CZ91" i="17" s="1"/>
  <c r="CO44" i="17"/>
  <c r="DB44" i="17" s="1"/>
  <c r="CI60" i="17"/>
  <c r="CV60" i="17" s="1"/>
  <c r="CJ27" i="17"/>
  <c r="CW27" i="17" s="1"/>
  <c r="CP67" i="17"/>
  <c r="DC67" i="17" s="1"/>
  <c r="CF67" i="17"/>
  <c r="CS67" i="17" s="1"/>
  <c r="CO111" i="17"/>
  <c r="DB111" i="17" s="1"/>
  <c r="CN104" i="17"/>
  <c r="DA104" i="17" s="1"/>
  <c r="CF104" i="17"/>
  <c r="CS104" i="17" s="1"/>
  <c r="CO47" i="17"/>
  <c r="DB47" i="17" s="1"/>
  <c r="CP47" i="17"/>
  <c r="DC47" i="17" s="1"/>
  <c r="CJ47" i="17"/>
  <c r="CW47" i="17" s="1"/>
  <c r="CG11" i="17"/>
  <c r="CT11" i="17" s="1"/>
  <c r="CM11" i="17"/>
  <c r="CZ11" i="17" s="1"/>
  <c r="CH11" i="17"/>
  <c r="CU11" i="17" s="1"/>
  <c r="CN8" i="17"/>
  <c r="DA8" i="17" s="1"/>
  <c r="CG111" i="17"/>
  <c r="CT111" i="17" s="1"/>
  <c r="CH103" i="17"/>
  <c r="CU103" i="17" s="1"/>
  <c r="CF100" i="17"/>
  <c r="CS100" i="17" s="1"/>
  <c r="CM98" i="17"/>
  <c r="CZ98" i="17" s="1"/>
  <c r="CJ93" i="17"/>
  <c r="CW93" i="17" s="1"/>
  <c r="CL24" i="17"/>
  <c r="CY24" i="17" s="1"/>
  <c r="CK20" i="17"/>
  <c r="CX20" i="17" s="1"/>
  <c r="CO123" i="17"/>
  <c r="DB123" i="17" s="1"/>
  <c r="CP111" i="17"/>
  <c r="DC111" i="17" s="1"/>
  <c r="CL103" i="17"/>
  <c r="CY103" i="17" s="1"/>
  <c r="CN95" i="17"/>
  <c r="DA95" i="17" s="1"/>
  <c r="CK95" i="17"/>
  <c r="CX95" i="17" s="1"/>
  <c r="CP59" i="17"/>
  <c r="DC59" i="17" s="1"/>
  <c r="CP50" i="17"/>
  <c r="DC50" i="17" s="1"/>
  <c r="CI50" i="17"/>
  <c r="CV50" i="17" s="1"/>
  <c r="CH19" i="17"/>
  <c r="CU19" i="17" s="1"/>
  <c r="CJ19" i="17"/>
  <c r="CW19" i="17" s="1"/>
  <c r="CL13" i="17"/>
  <c r="CY13" i="17" s="1"/>
  <c r="CP114" i="17"/>
  <c r="DC114" i="17" s="1"/>
  <c r="CP106" i="17"/>
  <c r="DC106" i="17" s="1"/>
  <c r="CO91" i="17"/>
  <c r="DB91" i="17" s="1"/>
  <c r="CO67" i="17"/>
  <c r="DB67" i="17" s="1"/>
  <c r="CN67" i="17"/>
  <c r="DA67" i="17" s="1"/>
  <c r="CP15" i="17"/>
  <c r="DC15" i="17" s="1"/>
  <c r="CJ15" i="17"/>
  <c r="CW15" i="17" s="1"/>
  <c r="CO51" i="17"/>
  <c r="DB51" i="17" s="1"/>
  <c r="CJ18" i="17"/>
  <c r="CW18" i="17" s="1"/>
  <c r="CP66" i="17"/>
  <c r="DC66" i="17" s="1"/>
  <c r="CN75" i="17"/>
  <c r="DA75" i="17" s="1"/>
  <c r="CO75" i="17"/>
  <c r="DB75" i="17" s="1"/>
  <c r="CN44" i="17"/>
  <c r="DA44" i="17" s="1"/>
  <c r="CP17" i="17"/>
  <c r="DC17" i="17" s="1"/>
  <c r="CO17" i="17"/>
  <c r="DB17" i="17" s="1"/>
  <c r="CP122" i="17"/>
  <c r="DC122" i="17" s="1"/>
  <c r="CN98" i="17"/>
  <c r="DA98" i="17" s="1"/>
  <c r="CP69" i="17"/>
  <c r="DC69" i="17" s="1"/>
  <c r="CO69" i="17"/>
  <c r="DB69" i="17" s="1"/>
  <c r="CO11" i="17"/>
  <c r="DB11" i="17" s="1"/>
  <c r="CP77" i="17"/>
  <c r="DC77" i="17" s="1"/>
  <c r="CO26" i="17"/>
  <c r="DB26" i="17" s="1"/>
  <c r="CO15" i="17"/>
  <c r="DB15" i="17" s="1"/>
  <c r="CO83" i="17"/>
  <c r="DB83" i="17" s="1"/>
  <c r="CP82" i="17"/>
  <c r="DC82" i="17" s="1"/>
  <c r="CP98" i="17"/>
  <c r="DC98" i="17" s="1"/>
  <c r="CP90" i="17"/>
  <c r="DC90" i="17" s="1"/>
  <c r="CO76" i="17"/>
  <c r="DB76" i="17" s="1"/>
  <c r="CP44" i="17"/>
  <c r="DC44" i="17" s="1"/>
  <c r="CP28" i="17"/>
  <c r="DC28" i="17" s="1"/>
  <c r="CN71" i="17"/>
  <c r="DA71" i="17" s="1"/>
  <c r="CO71" i="17"/>
  <c r="DB71" i="17" s="1"/>
  <c r="CP71" i="17"/>
  <c r="DC71" i="17" s="1"/>
  <c r="CF71" i="17"/>
  <c r="CS71" i="17" s="1"/>
  <c r="CM71" i="17"/>
  <c r="CZ71" i="17" s="1"/>
  <c r="CG71" i="17"/>
  <c r="CT71" i="17" s="1"/>
  <c r="CJ71" i="17"/>
  <c r="CW71" i="17" s="1"/>
  <c r="CK71" i="17"/>
  <c r="CX71" i="17" s="1"/>
  <c r="AY71" i="17"/>
  <c r="CN49" i="17"/>
  <c r="DA49" i="17" s="1"/>
  <c r="CP49" i="17"/>
  <c r="DC49" i="17" s="1"/>
  <c r="CI49" i="17"/>
  <c r="CV49" i="17" s="1"/>
  <c r="CM49" i="17"/>
  <c r="CZ49" i="17" s="1"/>
  <c r="CO49" i="17"/>
  <c r="DB49" i="17" s="1"/>
  <c r="CF49" i="17"/>
  <c r="CS49" i="17" s="1"/>
  <c r="CJ49" i="17"/>
  <c r="CW49" i="17" s="1"/>
  <c r="CK49" i="17"/>
  <c r="CX49" i="17" s="1"/>
  <c r="CL49" i="17"/>
  <c r="CY49" i="17" s="1"/>
  <c r="AY49" i="17"/>
  <c r="CG49" i="17"/>
  <c r="CT49" i="17" s="1"/>
  <c r="CH49" i="17"/>
  <c r="CU49" i="17" s="1"/>
  <c r="AC58" i="17"/>
  <c r="CO109" i="17"/>
  <c r="DB109" i="17" s="1"/>
  <c r="CP109" i="17"/>
  <c r="DC109" i="17" s="1"/>
  <c r="CN109" i="17"/>
  <c r="DA109" i="17" s="1"/>
  <c r="CF109" i="17"/>
  <c r="CS109" i="17" s="1"/>
  <c r="CG109" i="17"/>
  <c r="CT109" i="17" s="1"/>
  <c r="CL109" i="17"/>
  <c r="CY109" i="17" s="1"/>
  <c r="CM109" i="17"/>
  <c r="CZ109" i="17" s="1"/>
  <c r="CJ109" i="17"/>
  <c r="CW109" i="17" s="1"/>
  <c r="AY109" i="17"/>
  <c r="AC109" i="17"/>
  <c r="CH109" i="17"/>
  <c r="CU109" i="17" s="1"/>
  <c r="CK109" i="17"/>
  <c r="CX109" i="17" s="1"/>
  <c r="CN74" i="17"/>
  <c r="DA74" i="17" s="1"/>
  <c r="CP74" i="17"/>
  <c r="DC74" i="17" s="1"/>
  <c r="CF74" i="17"/>
  <c r="CS74" i="17" s="1"/>
  <c r="CI74" i="17"/>
  <c r="CV74" i="17" s="1"/>
  <c r="CM74" i="17"/>
  <c r="CZ74" i="17" s="1"/>
  <c r="AC81" i="17"/>
  <c r="CH74" i="17"/>
  <c r="CU74" i="17" s="1"/>
  <c r="AY74" i="17"/>
  <c r="CK74" i="17"/>
  <c r="CX74" i="17" s="1"/>
  <c r="CP36" i="17"/>
  <c r="DC36" i="17" s="1"/>
  <c r="CM36" i="17"/>
  <c r="CZ36" i="17" s="1"/>
  <c r="CH36" i="17"/>
  <c r="CU36" i="17" s="1"/>
  <c r="CJ36" i="17"/>
  <c r="CW36" i="17" s="1"/>
  <c r="CL36" i="17"/>
  <c r="CY36" i="17" s="1"/>
  <c r="AY36" i="17"/>
  <c r="CK36" i="17"/>
  <c r="CX36" i="17" s="1"/>
  <c r="CO8" i="17"/>
  <c r="DB8" i="17" s="1"/>
  <c r="CG8" i="17"/>
  <c r="CT8" i="17" s="1"/>
  <c r="CH8" i="17"/>
  <c r="CU8" i="17" s="1"/>
  <c r="CP8" i="17"/>
  <c r="DC8" i="17" s="1"/>
  <c r="CJ8" i="17"/>
  <c r="CW8" i="17" s="1"/>
  <c r="CM8" i="17"/>
  <c r="CZ8" i="17" s="1"/>
  <c r="CK8" i="17"/>
  <c r="CX8" i="17" s="1"/>
  <c r="CL8" i="17"/>
  <c r="CY8" i="17" s="1"/>
  <c r="CI8" i="17"/>
  <c r="CV8" i="17" s="1"/>
  <c r="AC8" i="17"/>
  <c r="AY8" i="17"/>
  <c r="CF8" i="17"/>
  <c r="CS8" i="17" s="1"/>
  <c r="AC79" i="17"/>
  <c r="CN97" i="17"/>
  <c r="DA97" i="17" s="1"/>
  <c r="CP97" i="17"/>
  <c r="DC97" i="17" s="1"/>
  <c r="CH97" i="17"/>
  <c r="CU97" i="17" s="1"/>
  <c r="CL97" i="17"/>
  <c r="CY97" i="17" s="1"/>
  <c r="CF97" i="17"/>
  <c r="CS97" i="17" s="1"/>
  <c r="CO97" i="17"/>
  <c r="DB97" i="17" s="1"/>
  <c r="AC97" i="17"/>
  <c r="CI97" i="17"/>
  <c r="CV97" i="17" s="1"/>
  <c r="AY97" i="17"/>
  <c r="CJ97" i="17"/>
  <c r="CW97" i="17" s="1"/>
  <c r="CG97" i="17"/>
  <c r="CT97" i="17" s="1"/>
  <c r="CK97" i="17"/>
  <c r="CX97" i="17" s="1"/>
  <c r="CI109" i="17"/>
  <c r="CV109" i="17" s="1"/>
  <c r="CM97" i="17"/>
  <c r="CZ97" i="17" s="1"/>
  <c r="CN118" i="17"/>
  <c r="DA118" i="17" s="1"/>
  <c r="CO118" i="17"/>
  <c r="DB118" i="17" s="1"/>
  <c r="CP118" i="17"/>
  <c r="DC118" i="17" s="1"/>
  <c r="CI118" i="17"/>
  <c r="CV118" i="17" s="1"/>
  <c r="CM118" i="17"/>
  <c r="CZ118" i="17" s="1"/>
  <c r="CJ118" i="17"/>
  <c r="CW118" i="17" s="1"/>
  <c r="CG118" i="17"/>
  <c r="CT118" i="17" s="1"/>
  <c r="CP103" i="17"/>
  <c r="DC103" i="17" s="1"/>
  <c r="CO103" i="17"/>
  <c r="DB103" i="17" s="1"/>
  <c r="CF103" i="17"/>
  <c r="CS103" i="17" s="1"/>
  <c r="CM103" i="17"/>
  <c r="CZ103" i="17" s="1"/>
  <c r="CI103" i="17"/>
  <c r="CV103" i="17" s="1"/>
  <c r="AY103" i="17"/>
  <c r="AC103" i="17"/>
  <c r="CJ103" i="17"/>
  <c r="CW103" i="17" s="1"/>
  <c r="CK103" i="17"/>
  <c r="CX103" i="17" s="1"/>
  <c r="CN38" i="17"/>
  <c r="DA38" i="17" s="1"/>
  <c r="CP38" i="17"/>
  <c r="DC38" i="17" s="1"/>
  <c r="CO38" i="17"/>
  <c r="DB38" i="17" s="1"/>
  <c r="CL38" i="17"/>
  <c r="CY38" i="17" s="1"/>
  <c r="CI38" i="17"/>
  <c r="CV38" i="17" s="1"/>
  <c r="CM38" i="17"/>
  <c r="CZ38" i="17" s="1"/>
  <c r="CG38" i="17"/>
  <c r="CT38" i="17" s="1"/>
  <c r="AY38" i="17"/>
  <c r="CJ38" i="17"/>
  <c r="CW38" i="17" s="1"/>
  <c r="CK38" i="17"/>
  <c r="CX38" i="17" s="1"/>
  <c r="AC44" i="17"/>
  <c r="CF38" i="17"/>
  <c r="CS38" i="17" s="1"/>
  <c r="CP55" i="17"/>
  <c r="DC55" i="17" s="1"/>
  <c r="CO55" i="17"/>
  <c r="DB55" i="17" s="1"/>
  <c r="CH55" i="17"/>
  <c r="CU55" i="17" s="1"/>
  <c r="CL55" i="17"/>
  <c r="CY55" i="17" s="1"/>
  <c r="CG55" i="17"/>
  <c r="CT55" i="17" s="1"/>
  <c r="AY55" i="17"/>
  <c r="CI55" i="17"/>
  <c r="CV55" i="17" s="1"/>
  <c r="CM55" i="17"/>
  <c r="CZ55" i="17" s="1"/>
  <c r="CI16" i="17"/>
  <c r="CV16" i="17" s="1"/>
  <c r="CL16" i="17"/>
  <c r="CY16" i="17" s="1"/>
  <c r="CM16" i="17"/>
  <c r="CZ16" i="17" s="1"/>
  <c r="CO16" i="17"/>
  <c r="DB16" i="17" s="1"/>
  <c r="CK16" i="17"/>
  <c r="CX16" i="17" s="1"/>
  <c r="CN16" i="17"/>
  <c r="DA16" i="17" s="1"/>
  <c r="CG16" i="17"/>
  <c r="CT16" i="17" s="1"/>
  <c r="CP16" i="17"/>
  <c r="DC16" i="17" s="1"/>
  <c r="CJ16" i="17"/>
  <c r="CW16" i="17" s="1"/>
  <c r="CF16" i="17"/>
  <c r="CS16" i="17" s="1"/>
  <c r="AC16" i="17"/>
  <c r="CJ65" i="17"/>
  <c r="CW65" i="17" s="1"/>
  <c r="CH65" i="17"/>
  <c r="CU65" i="17" s="1"/>
  <c r="AY65" i="17"/>
  <c r="AC74" i="17"/>
  <c r="CP7" i="17"/>
  <c r="DC7" i="17" s="1"/>
  <c r="CG7" i="17"/>
  <c r="CT7" i="17" s="1"/>
  <c r="CK7" i="17"/>
  <c r="CX7" i="17" s="1"/>
  <c r="CH7" i="17"/>
  <c r="CU7" i="17" s="1"/>
  <c r="CN7" i="17"/>
  <c r="DA7" i="17" s="1"/>
  <c r="CJ7" i="17"/>
  <c r="CW7" i="17" s="1"/>
  <c r="CL7" i="17"/>
  <c r="CY7" i="17" s="1"/>
  <c r="CI7" i="17"/>
  <c r="CV7" i="17" s="1"/>
  <c r="CM7" i="17"/>
  <c r="CZ7" i="17" s="1"/>
  <c r="AC7" i="17"/>
  <c r="CF7" i="17"/>
  <c r="CS7" i="17" s="1"/>
  <c r="AY7" i="17"/>
  <c r="AC118" i="17"/>
  <c r="CK65" i="17"/>
  <c r="CX65" i="17" s="1"/>
  <c r="CH16" i="17"/>
  <c r="CU16" i="17" s="1"/>
  <c r="CL118" i="17"/>
  <c r="CY118" i="17" s="1"/>
  <c r="CN80" i="17"/>
  <c r="DA80" i="17" s="1"/>
  <c r="CP80" i="17"/>
  <c r="DC80" i="17" s="1"/>
  <c r="CG80" i="17"/>
  <c r="CT80" i="17" s="1"/>
  <c r="CK80" i="17"/>
  <c r="CX80" i="17" s="1"/>
  <c r="CF80" i="17"/>
  <c r="CS80" i="17" s="1"/>
  <c r="CO40" i="17"/>
  <c r="DB40" i="17" s="1"/>
  <c r="CN40" i="17"/>
  <c r="DA40" i="17" s="1"/>
  <c r="CP40" i="17"/>
  <c r="DC40" i="17" s="1"/>
  <c r="CJ40" i="17"/>
  <c r="CW40" i="17" s="1"/>
  <c r="CF40" i="17"/>
  <c r="CS40" i="17" s="1"/>
  <c r="AY40" i="17"/>
  <c r="CL40" i="17"/>
  <c r="CY40" i="17" s="1"/>
  <c r="AC48" i="17"/>
  <c r="CG40" i="17"/>
  <c r="CT40" i="17" s="1"/>
  <c r="CG13" i="17"/>
  <c r="CT13" i="17" s="1"/>
  <c r="CN13" i="17"/>
  <c r="DA13" i="17" s="1"/>
  <c r="CP13" i="17"/>
  <c r="DC13" i="17" s="1"/>
  <c r="CJ13" i="17"/>
  <c r="CW13" i="17" s="1"/>
  <c r="CF13" i="17"/>
  <c r="CS13" i="17" s="1"/>
  <c r="CK13" i="17"/>
  <c r="CX13" i="17" s="1"/>
  <c r="CM13" i="17"/>
  <c r="CZ13" i="17" s="1"/>
  <c r="CH13" i="17"/>
  <c r="CU13" i="17" s="1"/>
  <c r="CO13" i="17"/>
  <c r="DB13" i="17" s="1"/>
  <c r="AC13" i="17"/>
  <c r="CI13" i="17"/>
  <c r="CV13" i="17" s="1"/>
  <c r="CN124" i="17"/>
  <c r="DA124" i="17" s="1"/>
  <c r="CP124" i="17"/>
  <c r="DC124" i="17" s="1"/>
  <c r="AY124" i="17"/>
  <c r="CI124" i="17"/>
  <c r="CV124" i="17" s="1"/>
  <c r="CM124" i="17"/>
  <c r="CZ124" i="17" s="1"/>
  <c r="CJ124" i="17"/>
  <c r="CW124" i="17" s="1"/>
  <c r="CN110" i="17"/>
  <c r="DA110" i="17" s="1"/>
  <c r="CP110" i="17"/>
  <c r="DC110" i="17" s="1"/>
  <c r="CK110" i="17"/>
  <c r="CX110" i="17" s="1"/>
  <c r="CH110" i="17"/>
  <c r="CU110" i="17" s="1"/>
  <c r="CO104" i="17"/>
  <c r="DB104" i="17" s="1"/>
  <c r="CP104" i="17"/>
  <c r="DC104" i="17" s="1"/>
  <c r="CH104" i="17"/>
  <c r="CU104" i="17" s="1"/>
  <c r="CM104" i="17"/>
  <c r="CZ104" i="17" s="1"/>
  <c r="AY104" i="17"/>
  <c r="CH68" i="17"/>
  <c r="CU68" i="17" s="1"/>
  <c r="CL68" i="17"/>
  <c r="CY68" i="17" s="1"/>
  <c r="AY68" i="17"/>
  <c r="AY52" i="17"/>
  <c r="CO125" i="17"/>
  <c r="DB125" i="17" s="1"/>
  <c r="CP125" i="17"/>
  <c r="DC125" i="17" s="1"/>
  <c r="CI61" i="17"/>
  <c r="CV61" i="17" s="1"/>
  <c r="CM61" i="17"/>
  <c r="CZ61" i="17" s="1"/>
  <c r="CF61" i="17"/>
  <c r="CS61" i="17" s="1"/>
  <c r="CP95" i="17"/>
  <c r="DC95" i="17" s="1"/>
  <c r="CO95" i="17"/>
  <c r="DB95" i="17" s="1"/>
  <c r="CH95" i="17"/>
  <c r="CU95" i="17" s="1"/>
  <c r="CL95" i="17"/>
  <c r="CY95" i="17" s="1"/>
  <c r="CF95" i="17"/>
  <c r="CS95" i="17" s="1"/>
  <c r="CN86" i="17"/>
  <c r="DA86" i="17" s="1"/>
  <c r="CO86" i="17"/>
  <c r="DB86" i="17" s="1"/>
  <c r="CP86" i="17"/>
  <c r="DC86" i="17" s="1"/>
  <c r="CJ86" i="17"/>
  <c r="CW86" i="17" s="1"/>
  <c r="CO53" i="17"/>
  <c r="DB53" i="17" s="1"/>
  <c r="CH53" i="17"/>
  <c r="CU53" i="17" s="1"/>
  <c r="CF53" i="17"/>
  <c r="CS53" i="17" s="1"/>
  <c r="CN19" i="17"/>
  <c r="DA19" i="17" s="1"/>
  <c r="CO19" i="17"/>
  <c r="DB19" i="17" s="1"/>
  <c r="CI19" i="17"/>
  <c r="CV19" i="17" s="1"/>
  <c r="CP19" i="17"/>
  <c r="DC19" i="17" s="1"/>
  <c r="CF19" i="17"/>
  <c r="CS19" i="17" s="1"/>
  <c r="CL19" i="17"/>
  <c r="CY19" i="17" s="1"/>
  <c r="CG19" i="17"/>
  <c r="CT19" i="17" s="1"/>
  <c r="CN6" i="17"/>
  <c r="DA6" i="17" s="1"/>
  <c r="CO96" i="17"/>
  <c r="DB96" i="17" s="1"/>
  <c r="CP96" i="17"/>
  <c r="DC96" i="17" s="1"/>
  <c r="CJ96" i="17"/>
  <c r="CW96" i="17" s="1"/>
  <c r="CN92" i="17"/>
  <c r="DA92" i="17" s="1"/>
  <c r="CP92" i="17"/>
  <c r="DC92" i="17" s="1"/>
  <c r="CO92" i="17"/>
  <c r="DB92" i="17" s="1"/>
  <c r="CJ92" i="17"/>
  <c r="CW92" i="17" s="1"/>
  <c r="CO81" i="17"/>
  <c r="DB81" i="17" s="1"/>
  <c r="CP81" i="17"/>
  <c r="DC81" i="17" s="1"/>
  <c r="CH81" i="17"/>
  <c r="CU81" i="17" s="1"/>
  <c r="CP41" i="17"/>
  <c r="DC41" i="17" s="1"/>
  <c r="CG41" i="17"/>
  <c r="CT41" i="17" s="1"/>
  <c r="CH41" i="17"/>
  <c r="CU41" i="17" s="1"/>
  <c r="CO120" i="17"/>
  <c r="DB120" i="17" s="1"/>
  <c r="CP120" i="17"/>
  <c r="DC120" i="17" s="1"/>
  <c r="CN120" i="17"/>
  <c r="DA120" i="17" s="1"/>
  <c r="CO101" i="17"/>
  <c r="DB101" i="17" s="1"/>
  <c r="CN101" i="17"/>
  <c r="DA101" i="17" s="1"/>
  <c r="CP101" i="17"/>
  <c r="DC101" i="17" s="1"/>
  <c r="CP87" i="17"/>
  <c r="DC87" i="17" s="1"/>
  <c r="CO87" i="17"/>
  <c r="DB87" i="17" s="1"/>
  <c r="CN87" i="17"/>
  <c r="DA87" i="17" s="1"/>
  <c r="CO45" i="17"/>
  <c r="DB45" i="17" s="1"/>
  <c r="CM45" i="17"/>
  <c r="CZ45" i="17" s="1"/>
  <c r="CN94" i="17"/>
  <c r="DA94" i="17" s="1"/>
  <c r="CP94" i="17"/>
  <c r="DC94" i="17" s="1"/>
  <c r="CO94" i="17"/>
  <c r="DB94" i="17" s="1"/>
  <c r="CO88" i="17"/>
  <c r="DB88" i="17" s="1"/>
  <c r="CP88" i="17"/>
  <c r="DC88" i="17" s="1"/>
  <c r="CP78" i="17"/>
  <c r="DC78" i="17" s="1"/>
  <c r="CN77" i="17"/>
  <c r="DA77" i="17" s="1"/>
  <c r="CO77" i="17"/>
  <c r="DB77" i="17" s="1"/>
  <c r="CO72" i="17"/>
  <c r="DB72" i="17" s="1"/>
  <c r="CP43" i="17"/>
  <c r="DC43" i="17" s="1"/>
  <c r="CG43" i="17"/>
  <c r="CT43" i="17" s="1"/>
  <c r="CO18" i="17"/>
  <c r="DB18" i="17" s="1"/>
  <c r="CN18" i="17"/>
  <c r="DA18" i="17" s="1"/>
  <c r="CH18" i="17"/>
  <c r="CU18" i="17" s="1"/>
  <c r="CM18" i="17"/>
  <c r="CZ18" i="17" s="1"/>
  <c r="CK18" i="17"/>
  <c r="CX18" i="17" s="1"/>
  <c r="CP18" i="17"/>
  <c r="DC18" i="17" s="1"/>
  <c r="CN89" i="17"/>
  <c r="DA89" i="17" s="1"/>
  <c r="CP89" i="17"/>
  <c r="DC89" i="17" s="1"/>
  <c r="CP79" i="17"/>
  <c r="DC79" i="17" s="1"/>
  <c r="CN79" i="17"/>
  <c r="DA79" i="17" s="1"/>
  <c r="CO73" i="17"/>
  <c r="DB73" i="17" s="1"/>
  <c r="CP73" i="17"/>
  <c r="DC73" i="17" s="1"/>
  <c r="CN54" i="17"/>
  <c r="DA54" i="17" s="1"/>
  <c r="CO32" i="17"/>
  <c r="DB32" i="17" s="1"/>
  <c r="CF32" i="17"/>
  <c r="CS32" i="17" s="1"/>
  <c r="CN32" i="17"/>
  <c r="DA32" i="17" s="1"/>
  <c r="CG32" i="17"/>
  <c r="CT32" i="17" s="1"/>
  <c r="CM32" i="17"/>
  <c r="CZ32" i="17" s="1"/>
  <c r="CH22" i="17"/>
  <c r="CU22" i="17" s="1"/>
  <c r="CN22" i="17"/>
  <c r="DA22" i="17" s="1"/>
  <c r="CP119" i="17"/>
  <c r="DC119" i="17" s="1"/>
  <c r="CO119" i="17"/>
  <c r="DB119" i="17" s="1"/>
  <c r="CN105" i="17"/>
  <c r="DA105" i="17" s="1"/>
  <c r="CP105" i="17"/>
  <c r="DC105" i="17" s="1"/>
  <c r="CN66" i="17"/>
  <c r="DA66" i="17" s="1"/>
  <c r="CO57" i="17"/>
  <c r="DB57" i="17" s="1"/>
  <c r="CN57" i="17"/>
  <c r="DA57" i="17" s="1"/>
  <c r="CN121" i="17"/>
  <c r="DA121" i="17" s="1"/>
  <c r="CP121" i="17"/>
  <c r="DC121" i="17" s="1"/>
  <c r="CN62" i="17"/>
  <c r="DA62" i="17" s="1"/>
  <c r="CN51" i="17"/>
  <c r="DA51" i="17" s="1"/>
  <c r="CP51" i="17"/>
  <c r="DC51" i="17" s="1"/>
  <c r="CN33" i="17"/>
  <c r="DA33" i="17" s="1"/>
  <c r="CP33" i="17"/>
  <c r="DC33" i="17" s="1"/>
  <c r="CF33" i="17"/>
  <c r="CS33" i="17" s="1"/>
  <c r="CG10" i="17"/>
  <c r="CT10" i="17" s="1"/>
  <c r="CO10" i="17"/>
  <c r="DB10" i="17" s="1"/>
  <c r="CF10" i="17"/>
  <c r="CS10" i="17" s="1"/>
  <c r="CN10" i="17"/>
  <c r="DA10" i="17" s="1"/>
  <c r="CL10" i="17"/>
  <c r="CY10" i="17" s="1"/>
  <c r="CP10" i="17"/>
  <c r="DC10" i="17" s="1"/>
  <c r="CO117" i="17"/>
  <c r="DB117" i="17" s="1"/>
  <c r="CN117" i="17"/>
  <c r="DA117" i="17" s="1"/>
  <c r="CP117" i="17"/>
  <c r="DC117" i="17" s="1"/>
  <c r="CN108" i="17"/>
  <c r="DA108" i="17" s="1"/>
  <c r="CP108" i="17"/>
  <c r="DC108" i="17" s="1"/>
  <c r="CN102" i="17"/>
  <c r="DA102" i="17" s="1"/>
  <c r="CO102" i="17"/>
  <c r="DB102" i="17" s="1"/>
  <c r="CP102" i="17"/>
  <c r="DC102" i="17" s="1"/>
  <c r="CO93" i="17"/>
  <c r="DB93" i="17" s="1"/>
  <c r="CP93" i="17"/>
  <c r="DC93" i="17" s="1"/>
  <c r="CO56" i="17"/>
  <c r="DB56" i="17" s="1"/>
  <c r="CN56" i="17"/>
  <c r="DA56" i="17" s="1"/>
  <c r="CP56" i="17"/>
  <c r="DC56" i="17" s="1"/>
  <c r="CF31" i="17"/>
  <c r="CS31" i="17" s="1"/>
  <c r="CM31" i="17"/>
  <c r="CZ31" i="17" s="1"/>
  <c r="CN17" i="17"/>
  <c r="DA17" i="17" s="1"/>
  <c r="CF17" i="17"/>
  <c r="CS17" i="17" s="1"/>
  <c r="CH17" i="17"/>
  <c r="CU17" i="17" s="1"/>
  <c r="CL17" i="17"/>
  <c r="CY17" i="17" s="1"/>
  <c r="CN116" i="17"/>
  <c r="DA116" i="17" s="1"/>
  <c r="CP116" i="17"/>
  <c r="DC116" i="17" s="1"/>
  <c r="CN100" i="17"/>
  <c r="DA100" i="17" s="1"/>
  <c r="CP100" i="17"/>
  <c r="DC100" i="17" s="1"/>
  <c r="CN84" i="17"/>
  <c r="DA84" i="17" s="1"/>
  <c r="CP84" i="17"/>
  <c r="DC84" i="17" s="1"/>
  <c r="CO12" i="17"/>
  <c r="DB12" i="17" s="1"/>
  <c r="CH12" i="17"/>
  <c r="CU12" i="17" s="1"/>
  <c r="CP12" i="17"/>
  <c r="DC12" i="17" s="1"/>
  <c r="CM12" i="17"/>
  <c r="CZ12" i="17" s="1"/>
  <c r="CP11" i="17"/>
  <c r="DC11" i="17" s="1"/>
  <c r="CJ11" i="17"/>
  <c r="CW11" i="17" s="1"/>
  <c r="CN15" i="17"/>
  <c r="DA15" i="17" s="1"/>
  <c r="CG15" i="17"/>
  <c r="CT15" i="17" s="1"/>
  <c r="CK15" i="17"/>
  <c r="CX15" i="17" s="1"/>
  <c r="CH15" i="17"/>
  <c r="CU15" i="17" s="1"/>
  <c r="CO14" i="17"/>
  <c r="DB14" i="17" s="1"/>
  <c r="CG14" i="17"/>
  <c r="CT14" i="17" s="1"/>
  <c r="CH14" i="17"/>
  <c r="CU14" i="17" s="1"/>
  <c r="CP9" i="17"/>
  <c r="DC9" i="17" s="1"/>
  <c r="CL9" i="17"/>
  <c r="CY9" i="17" s="1"/>
  <c r="CJ9" i="17"/>
  <c r="CW9" i="17" s="1"/>
  <c r="CM9" i="17"/>
  <c r="CZ9" i="17" s="1"/>
  <c r="CG9" i="17"/>
  <c r="CT9" i="17" s="1"/>
  <c r="AU67" i="21" l="1"/>
  <c r="CO67" i="21"/>
  <c r="DB67" i="21" s="1"/>
  <c r="CK67" i="21"/>
  <c r="CX67" i="21" s="1"/>
  <c r="CH67" i="21"/>
  <c r="CU67" i="21" s="1"/>
  <c r="AC67" i="21"/>
  <c r="AD99" i="21" s="1"/>
  <c r="CM67" i="21"/>
  <c r="CZ67" i="21" s="1"/>
  <c r="CI67" i="21"/>
  <c r="CV67" i="21" s="1"/>
  <c r="CJ67" i="21"/>
  <c r="CW67" i="21" s="1"/>
  <c r="CI60" i="21"/>
  <c r="CV60" i="21" s="1"/>
  <c r="AT60" i="21"/>
  <c r="CN60" i="21"/>
  <c r="DA60" i="21" s="1"/>
  <c r="CO60" i="21"/>
  <c r="DB60" i="21" s="1"/>
  <c r="AC60" i="21"/>
  <c r="AD60" i="21" s="1"/>
  <c r="CH60" i="21"/>
  <c r="CU60" i="21" s="1"/>
  <c r="CA60" i="21" s="1"/>
  <c r="CC60" i="21" s="1"/>
  <c r="CL60" i="21"/>
  <c r="CY60" i="21" s="1"/>
  <c r="CP60" i="21"/>
  <c r="DC60" i="21" s="1"/>
  <c r="CG60" i="21"/>
  <c r="CT60" i="21" s="1"/>
  <c r="AV129" i="21"/>
  <c r="CP129" i="21"/>
  <c r="DC129" i="21" s="1"/>
  <c r="CG129" i="21"/>
  <c r="CT129" i="21" s="1"/>
  <c r="CH13" i="21"/>
  <c r="CU13" i="21" s="1"/>
  <c r="CN13" i="21"/>
  <c r="DA13" i="21" s="1"/>
  <c r="AW26" i="21"/>
  <c r="CJ26" i="21"/>
  <c r="CW26" i="21" s="1"/>
  <c r="AT96" i="21"/>
  <c r="CP96" i="21"/>
  <c r="DC96" i="21" s="1"/>
  <c r="AC96" i="21"/>
  <c r="CK96" i="21"/>
  <c r="CX96" i="21" s="1"/>
  <c r="CL96" i="21"/>
  <c r="CY96" i="21" s="1"/>
  <c r="CM96" i="21"/>
  <c r="CZ96" i="21" s="1"/>
  <c r="CH96" i="21"/>
  <c r="CU96" i="21" s="1"/>
  <c r="CF96" i="21"/>
  <c r="CS96" i="21" s="1"/>
  <c r="CL52" i="21"/>
  <c r="CY52" i="21" s="1"/>
  <c r="CI52" i="21"/>
  <c r="CV52" i="21" s="1"/>
  <c r="CJ52" i="21"/>
  <c r="CW52" i="21" s="1"/>
  <c r="CA52" i="21" s="1"/>
  <c r="CC52" i="21" s="1"/>
  <c r="AB55" i="21" s="1"/>
  <c r="AE55" i="21" s="1"/>
  <c r="AT112" i="21"/>
  <c r="AF112" i="21" s="1"/>
  <c r="CH112" i="21"/>
  <c r="CU112" i="21" s="1"/>
  <c r="CK112" i="21"/>
  <c r="CX112" i="21" s="1"/>
  <c r="CL112" i="21"/>
  <c r="CY112" i="21" s="1"/>
  <c r="CI112" i="21"/>
  <c r="CV112" i="21" s="1"/>
  <c r="CP112" i="21"/>
  <c r="DC112" i="21" s="1"/>
  <c r="CF112" i="21"/>
  <c r="CS112" i="21" s="1"/>
  <c r="CO112" i="21"/>
  <c r="DB112" i="21" s="1"/>
  <c r="CG112" i="21"/>
  <c r="CT112" i="21" s="1"/>
  <c r="CA112" i="21" s="1"/>
  <c r="CC112" i="21" s="1"/>
  <c r="AB120" i="21" s="1"/>
  <c r="AE120" i="21" s="1"/>
  <c r="CO64" i="21"/>
  <c r="DB64" i="21" s="1"/>
  <c r="CI64" i="21"/>
  <c r="CV64" i="21" s="1"/>
  <c r="CM64" i="21"/>
  <c r="CZ64" i="21" s="1"/>
  <c r="CH64" i="21"/>
  <c r="CU64" i="21" s="1"/>
  <c r="CF64" i="21"/>
  <c r="CS64" i="21" s="1"/>
  <c r="AU64" i="21"/>
  <c r="CN64" i="21"/>
  <c r="DA64" i="21" s="1"/>
  <c r="CL64" i="21"/>
  <c r="CY64" i="21" s="1"/>
  <c r="CK64" i="21"/>
  <c r="CX64" i="21" s="1"/>
  <c r="AC64" i="21"/>
  <c r="CP64" i="21"/>
  <c r="DC64" i="21" s="1"/>
  <c r="AY106" i="21"/>
  <c r="AC106" i="21"/>
  <c r="AU114" i="21"/>
  <c r="AF114" i="21" s="1"/>
  <c r="CJ114" i="21"/>
  <c r="CW114" i="21" s="1"/>
  <c r="CA114" i="21" s="1"/>
  <c r="CC114" i="21" s="1"/>
  <c r="AB121" i="21" s="1"/>
  <c r="AE121" i="21" s="1"/>
  <c r="AU17" i="21"/>
  <c r="CN17" i="21"/>
  <c r="DA17" i="21" s="1"/>
  <c r="CP17" i="21"/>
  <c r="DC17" i="21" s="1"/>
  <c r="CO17" i="21"/>
  <c r="DB17" i="21" s="1"/>
  <c r="CK17" i="21"/>
  <c r="CX17" i="21" s="1"/>
  <c r="AU20" i="21"/>
  <c r="CN20" i="21"/>
  <c r="DA20" i="21" s="1"/>
  <c r="CI20" i="21"/>
  <c r="CV20" i="21" s="1"/>
  <c r="CM20" i="21"/>
  <c r="CZ20" i="21" s="1"/>
  <c r="CG20" i="21"/>
  <c r="CT20" i="21" s="1"/>
  <c r="CA20" i="21" s="1"/>
  <c r="CC20" i="21" s="1"/>
  <c r="CL20" i="21"/>
  <c r="CY20" i="21" s="1"/>
  <c r="AC20" i="21"/>
  <c r="CH20" i="21"/>
  <c r="CU20" i="21" s="1"/>
  <c r="CH105" i="21"/>
  <c r="CU105" i="21" s="1"/>
  <c r="AU24" i="21"/>
  <c r="CG14" i="21"/>
  <c r="CT14" i="21" s="1"/>
  <c r="CI104" i="21"/>
  <c r="CV104" i="21" s="1"/>
  <c r="CA104" i="21" s="1"/>
  <c r="CC104" i="21" s="1"/>
  <c r="AB112" i="21" s="1"/>
  <c r="AE112" i="21" s="1"/>
  <c r="CI26" i="21"/>
  <c r="CV26" i="21" s="1"/>
  <c r="CA26" i="21" s="1"/>
  <c r="CC26" i="21" s="1"/>
  <c r="AB27" i="21" s="1"/>
  <c r="AE27" i="21" s="1"/>
  <c r="CH97" i="21"/>
  <c r="CU97" i="21" s="1"/>
  <c r="CK117" i="21"/>
  <c r="CX117" i="21" s="1"/>
  <c r="CL80" i="21"/>
  <c r="CY80" i="21" s="1"/>
  <c r="CG46" i="21"/>
  <c r="CT46" i="21" s="1"/>
  <c r="CG53" i="21"/>
  <c r="CT53" i="21" s="1"/>
  <c r="CL58" i="21"/>
  <c r="CY58" i="21" s="1"/>
  <c r="AF109" i="21"/>
  <c r="CK20" i="21"/>
  <c r="CX20" i="21" s="1"/>
  <c r="CF104" i="21"/>
  <c r="CS104" i="21" s="1"/>
  <c r="CG83" i="21"/>
  <c r="CT83" i="21" s="1"/>
  <c r="CH106" i="21"/>
  <c r="CU106" i="21" s="1"/>
  <c r="CM53" i="21"/>
  <c r="CZ53" i="21" s="1"/>
  <c r="CP117" i="21"/>
  <c r="DC117" i="21" s="1"/>
  <c r="CO46" i="21"/>
  <c r="DB46" i="21" s="1"/>
  <c r="AC120" i="21"/>
  <c r="CI129" i="21"/>
  <c r="CV129" i="21" s="1"/>
  <c r="CM24" i="21"/>
  <c r="CZ24" i="21" s="1"/>
  <c r="CO26" i="21"/>
  <c r="DB26" i="21" s="1"/>
  <c r="CF93" i="21"/>
  <c r="CS93" i="21" s="1"/>
  <c r="CG105" i="21"/>
  <c r="CT105" i="21" s="1"/>
  <c r="CL98" i="21"/>
  <c r="CY98" i="21" s="1"/>
  <c r="AC104" i="21"/>
  <c r="CK50" i="21"/>
  <c r="CX50" i="21" s="1"/>
  <c r="CN104" i="21"/>
  <c r="DA104" i="21" s="1"/>
  <c r="CN62" i="21"/>
  <c r="DA62" i="21" s="1"/>
  <c r="AW62" i="21"/>
  <c r="CP62" i="21"/>
  <c r="DC62" i="21" s="1"/>
  <c r="CM62" i="21"/>
  <c r="CZ62" i="21" s="1"/>
  <c r="CG62" i="21"/>
  <c r="CT62" i="21" s="1"/>
  <c r="CK62" i="21"/>
  <c r="CX62" i="21" s="1"/>
  <c r="AF94" i="21"/>
  <c r="CO22" i="21"/>
  <c r="DB22" i="21" s="1"/>
  <c r="CN22" i="21"/>
  <c r="DA22" i="21" s="1"/>
  <c r="CM22" i="21"/>
  <c r="CZ22" i="21" s="1"/>
  <c r="CK22" i="21"/>
  <c r="CX22" i="21" s="1"/>
  <c r="CA22" i="21" s="1"/>
  <c r="CC22" i="21" s="1"/>
  <c r="AB24" i="21" s="1"/>
  <c r="AE24" i="21" s="1"/>
  <c r="CL22" i="21"/>
  <c r="CY22" i="21" s="1"/>
  <c r="AW22" i="21"/>
  <c r="AF22" i="21" s="1"/>
  <c r="CP50" i="21"/>
  <c r="DC50" i="21" s="1"/>
  <c r="CN50" i="21"/>
  <c r="DA50" i="21" s="1"/>
  <c r="CG50" i="21"/>
  <c r="CT50" i="21" s="1"/>
  <c r="CA50" i="21" s="1"/>
  <c r="CC50" i="21" s="1"/>
  <c r="AB52" i="21" s="1"/>
  <c r="AE52" i="21" s="1"/>
  <c r="AC50" i="21"/>
  <c r="CL50" i="21"/>
  <c r="CY50" i="21" s="1"/>
  <c r="AT50" i="21"/>
  <c r="AF50" i="21" s="1"/>
  <c r="CI50" i="21"/>
  <c r="CV50" i="21" s="1"/>
  <c r="CN96" i="21"/>
  <c r="DA96" i="21" s="1"/>
  <c r="CI98" i="21"/>
  <c r="CV98" i="21" s="1"/>
  <c r="AC26" i="21"/>
  <c r="AD26" i="21" s="1"/>
  <c r="CP120" i="21"/>
  <c r="DC120" i="21" s="1"/>
  <c r="CN115" i="21"/>
  <c r="DA115" i="21" s="1"/>
  <c r="CP116" i="21"/>
  <c r="DC116" i="21" s="1"/>
  <c r="CI116" i="21"/>
  <c r="CV116" i="21" s="1"/>
  <c r="CA116" i="21" s="1"/>
  <c r="CC116" i="21" s="1"/>
  <c r="AB123" i="21" s="1"/>
  <c r="AE123" i="21" s="1"/>
  <c r="CJ116" i="21"/>
  <c r="CW116" i="21" s="1"/>
  <c r="CO116" i="21"/>
  <c r="DB116" i="21" s="1"/>
  <c r="AT116" i="21"/>
  <c r="CN116" i="21"/>
  <c r="DA116" i="21" s="1"/>
  <c r="AC116" i="21"/>
  <c r="AD116" i="21" s="1"/>
  <c r="AX80" i="21"/>
  <c r="CH61" i="21"/>
  <c r="CU61" i="21" s="1"/>
  <c r="CN61" i="21"/>
  <c r="DA61" i="21" s="1"/>
  <c r="CP61" i="21"/>
  <c r="DC61" i="21" s="1"/>
  <c r="AV61" i="21"/>
  <c r="AF61" i="21" s="1"/>
  <c r="CG61" i="21"/>
  <c r="CT61" i="21" s="1"/>
  <c r="CI61" i="21"/>
  <c r="CV61" i="21" s="1"/>
  <c r="AF69" i="21"/>
  <c r="CP59" i="21"/>
  <c r="DC59" i="21" s="1"/>
  <c r="AF103" i="21"/>
  <c r="AX97" i="21"/>
  <c r="AC97" i="21"/>
  <c r="AD97" i="21" s="1"/>
  <c r="CF97" i="21"/>
  <c r="CS97" i="21" s="1"/>
  <c r="CA97" i="21" s="1"/>
  <c r="CC97" i="21" s="1"/>
  <c r="CK97" i="21"/>
  <c r="CX97" i="21" s="1"/>
  <c r="AT54" i="21"/>
  <c r="CG54" i="21"/>
  <c r="CT54" i="21" s="1"/>
  <c r="CM54" i="21"/>
  <c r="CZ54" i="21" s="1"/>
  <c r="CK54" i="21"/>
  <c r="CX54" i="21" s="1"/>
  <c r="CJ54" i="21"/>
  <c r="CW54" i="21" s="1"/>
  <c r="CH54" i="21"/>
  <c r="CU54" i="21" s="1"/>
  <c r="CA54" i="21" s="1"/>
  <c r="CC54" i="21" s="1"/>
  <c r="AB58" i="21" s="1"/>
  <c r="AE58" i="21" s="1"/>
  <c r="AC54" i="21"/>
  <c r="AD54" i="21" s="1"/>
  <c r="CL54" i="21"/>
  <c r="CY54" i="21" s="1"/>
  <c r="CO54" i="21"/>
  <c r="DB54" i="21" s="1"/>
  <c r="CN54" i="21"/>
  <c r="DA54" i="21" s="1"/>
  <c r="CF108" i="21"/>
  <c r="CS108" i="21" s="1"/>
  <c r="CG108" i="21"/>
  <c r="CT108" i="21" s="1"/>
  <c r="AT108" i="21"/>
  <c r="CO108" i="21"/>
  <c r="DB108" i="21" s="1"/>
  <c r="CH108" i="21"/>
  <c r="CU108" i="21" s="1"/>
  <c r="CA108" i="21" s="1"/>
  <c r="CC108" i="21" s="1"/>
  <c r="CP108" i="21"/>
  <c r="DC108" i="21" s="1"/>
  <c r="CK21" i="21"/>
  <c r="CX21" i="21" s="1"/>
  <c r="CK115" i="21"/>
  <c r="CX115" i="21" s="1"/>
  <c r="CG120" i="21"/>
  <c r="CT120" i="21" s="1"/>
  <c r="CL26" i="21"/>
  <c r="CY26" i="21" s="1"/>
  <c r="CK114" i="21"/>
  <c r="CX114" i="21" s="1"/>
  <c r="CF129" i="21"/>
  <c r="CS129" i="21" s="1"/>
  <c r="CK14" i="21"/>
  <c r="CX14" i="21" s="1"/>
  <c r="CF117" i="21"/>
  <c r="CS117" i="21" s="1"/>
  <c r="CF54" i="21"/>
  <c r="CS54" i="21" s="1"/>
  <c r="CH21" i="21"/>
  <c r="CU21" i="21" s="1"/>
  <c r="CF60" i="21"/>
  <c r="CS60" i="21" s="1"/>
  <c r="CG109" i="21"/>
  <c r="CT109" i="21" s="1"/>
  <c r="AC59" i="21"/>
  <c r="AD59" i="21" s="1"/>
  <c r="CJ48" i="21"/>
  <c r="CW48" i="21" s="1"/>
  <c r="AF57" i="21"/>
  <c r="CO25" i="21"/>
  <c r="DB25" i="21" s="1"/>
  <c r="CN59" i="21"/>
  <c r="DA59" i="21" s="1"/>
  <c r="CL67" i="21"/>
  <c r="CY67" i="21" s="1"/>
  <c r="CJ106" i="21"/>
  <c r="CW106" i="21" s="1"/>
  <c r="AF97" i="21"/>
  <c r="CH50" i="21"/>
  <c r="CU50" i="21" s="1"/>
  <c r="CI96" i="21"/>
  <c r="CV96" i="21" s="1"/>
  <c r="CA96" i="21" s="1"/>
  <c r="CC96" i="21" s="1"/>
  <c r="AB104" i="21" s="1"/>
  <c r="AE104" i="21" s="1"/>
  <c r="CG48" i="21"/>
  <c r="CT48" i="21" s="1"/>
  <c r="CI58" i="21"/>
  <c r="CV58" i="21" s="1"/>
  <c r="CJ24" i="21"/>
  <c r="CW24" i="21" s="1"/>
  <c r="AC83" i="21"/>
  <c r="CP124" i="21"/>
  <c r="DC124" i="21" s="1"/>
  <c r="CP109" i="21"/>
  <c r="DC109" i="21" s="1"/>
  <c r="CP122" i="21"/>
  <c r="DC122" i="21" s="1"/>
  <c r="CH122" i="21"/>
  <c r="CU122" i="21" s="1"/>
  <c r="CI122" i="21"/>
  <c r="CV122" i="21" s="1"/>
  <c r="CM122" i="21"/>
  <c r="CZ122" i="21" s="1"/>
  <c r="CK122" i="21"/>
  <c r="CX122" i="21" s="1"/>
  <c r="CO122" i="21"/>
  <c r="DB122" i="21" s="1"/>
  <c r="CG122" i="21"/>
  <c r="CT122" i="21" s="1"/>
  <c r="CA122" i="21" s="1"/>
  <c r="CC122" i="21" s="1"/>
  <c r="AX120" i="21"/>
  <c r="CJ124" i="21"/>
  <c r="CW124" i="21" s="1"/>
  <c r="CN52" i="21"/>
  <c r="DA52" i="21" s="1"/>
  <c r="CO109" i="21"/>
  <c r="DB109" i="21" s="1"/>
  <c r="CF58" i="21"/>
  <c r="CS58" i="21" s="1"/>
  <c r="CA58" i="21" s="1"/>
  <c r="CC58" i="21" s="1"/>
  <c r="AT43" i="21"/>
  <c r="CI43" i="21"/>
  <c r="CV43" i="21" s="1"/>
  <c r="CK43" i="21"/>
  <c r="CX43" i="21" s="1"/>
  <c r="CH43" i="21"/>
  <c r="CU43" i="21" s="1"/>
  <c r="CF43" i="21"/>
  <c r="CS43" i="21" s="1"/>
  <c r="CA43" i="21" s="1"/>
  <c r="CC43" i="21" s="1"/>
  <c r="AB44" i="21" s="1"/>
  <c r="AE44" i="21" s="1"/>
  <c r="CM43" i="21"/>
  <c r="CZ43" i="21" s="1"/>
  <c r="CN105" i="21"/>
  <c r="DA105" i="21" s="1"/>
  <c r="CL105" i="21"/>
  <c r="CY105" i="21" s="1"/>
  <c r="CM107" i="21"/>
  <c r="CZ107" i="21" s="1"/>
  <c r="CI107" i="21"/>
  <c r="CV107" i="21" s="1"/>
  <c r="CA107" i="21" s="1"/>
  <c r="CC107" i="21" s="1"/>
  <c r="AB115" i="21" s="1"/>
  <c r="AE115" i="21" s="1"/>
  <c r="CO107" i="21"/>
  <c r="DB107" i="21" s="1"/>
  <c r="AC107" i="21"/>
  <c r="CP107" i="21"/>
  <c r="DC107" i="21" s="1"/>
  <c r="CF107" i="21"/>
  <c r="CS107" i="21" s="1"/>
  <c r="CG107" i="21"/>
  <c r="CT107" i="21" s="1"/>
  <c r="CG13" i="21"/>
  <c r="CT13" i="21" s="1"/>
  <c r="CA13" i="21" s="1"/>
  <c r="CC13" i="21" s="1"/>
  <c r="CL115" i="21"/>
  <c r="CY115" i="21" s="1"/>
  <c r="CG114" i="21"/>
  <c r="CT114" i="21" s="1"/>
  <c r="CJ17" i="21"/>
  <c r="CW17" i="21" s="1"/>
  <c r="CJ43" i="21"/>
  <c r="CW43" i="21" s="1"/>
  <c r="CN109" i="21"/>
  <c r="DA109" i="21" s="1"/>
  <c r="CH88" i="21"/>
  <c r="CU88" i="21" s="1"/>
  <c r="AW107" i="21"/>
  <c r="CI97" i="21"/>
  <c r="CV97" i="21" s="1"/>
  <c r="CN112" i="21"/>
  <c r="DA112" i="21" s="1"/>
  <c r="CJ88" i="21"/>
  <c r="CW88" i="21" s="1"/>
  <c r="CI25" i="21"/>
  <c r="CV25" i="21" s="1"/>
  <c r="CA25" i="21" s="1"/>
  <c r="CC25" i="21" s="1"/>
  <c r="CF59" i="21"/>
  <c r="CS59" i="21" s="1"/>
  <c r="CP67" i="21"/>
  <c r="DC67" i="21" s="1"/>
  <c r="AC115" i="21"/>
  <c r="CL43" i="21"/>
  <c r="CY43" i="21" s="1"/>
  <c r="CJ50" i="21"/>
  <c r="CW50" i="21" s="1"/>
  <c r="CG96" i="21"/>
  <c r="CT96" i="21" s="1"/>
  <c r="AF21" i="21"/>
  <c r="CN88" i="21"/>
  <c r="DA88" i="21" s="1"/>
  <c r="CO129" i="21"/>
  <c r="DB129" i="21" s="1"/>
  <c r="CG80" i="21"/>
  <c r="CT80" i="21" s="1"/>
  <c r="CM72" i="21"/>
  <c r="CZ72" i="21" s="1"/>
  <c r="CO59" i="21"/>
  <c r="DB59" i="21" s="1"/>
  <c r="AC43" i="21"/>
  <c r="AD43" i="21" s="1"/>
  <c r="AF96" i="21"/>
  <c r="CO52" i="21"/>
  <c r="DB52" i="21" s="1"/>
  <c r="CO20" i="21"/>
  <c r="DB20" i="21" s="1"/>
  <c r="CJ64" i="21"/>
  <c r="CW64" i="21" s="1"/>
  <c r="CK109" i="21"/>
  <c r="CX109" i="21" s="1"/>
  <c r="AT16" i="21"/>
  <c r="CM16" i="21"/>
  <c r="CZ16" i="21" s="1"/>
  <c r="AC16" i="21"/>
  <c r="AD19" i="21" s="1"/>
  <c r="CK16" i="21"/>
  <c r="CX16" i="21" s="1"/>
  <c r="CN16" i="21"/>
  <c r="DA16" i="21" s="1"/>
  <c r="CO16" i="21"/>
  <c r="DB16" i="21" s="1"/>
  <c r="CF16" i="21"/>
  <c r="CS16" i="21" s="1"/>
  <c r="CL16" i="21"/>
  <c r="CY16" i="21" s="1"/>
  <c r="CH16" i="21"/>
  <c r="CU16" i="21" s="1"/>
  <c r="CA16" i="21" s="1"/>
  <c r="CC16" i="21" s="1"/>
  <c r="AB17" i="21" s="1"/>
  <c r="AE17" i="21" s="1"/>
  <c r="AU46" i="21"/>
  <c r="CH46" i="21"/>
  <c r="CU46" i="21" s="1"/>
  <c r="CP46" i="21"/>
  <c r="DC46" i="21" s="1"/>
  <c r="CM46" i="21"/>
  <c r="CZ46" i="21" s="1"/>
  <c r="CJ46" i="21"/>
  <c r="CW46" i="21" s="1"/>
  <c r="CA46" i="21" s="1"/>
  <c r="CC46" i="21" s="1"/>
  <c r="AV128" i="21"/>
  <c r="CH128" i="21"/>
  <c r="CU128" i="21" s="1"/>
  <c r="CO128" i="21"/>
  <c r="DB128" i="21" s="1"/>
  <c r="CF128" i="21"/>
  <c r="CS128" i="21" s="1"/>
  <c r="CL128" i="21"/>
  <c r="CY128" i="21" s="1"/>
  <c r="CM128" i="21"/>
  <c r="CZ128" i="21" s="1"/>
  <c r="CG128" i="21"/>
  <c r="CT128" i="21" s="1"/>
  <c r="CA128" i="21" s="1"/>
  <c r="CC128" i="21" s="1"/>
  <c r="AB64" i="21" s="1"/>
  <c r="AE64" i="21" s="1"/>
  <c r="CK128" i="21"/>
  <c r="CX128" i="21" s="1"/>
  <c r="AC128" i="21"/>
  <c r="CP128" i="21"/>
  <c r="DC128" i="21" s="1"/>
  <c r="AT21" i="21"/>
  <c r="CO21" i="21"/>
  <c r="DB21" i="21" s="1"/>
  <c r="AC21" i="21"/>
  <c r="CL21" i="21"/>
  <c r="CY21" i="21" s="1"/>
  <c r="CI21" i="21"/>
  <c r="CV21" i="21" s="1"/>
  <c r="CN21" i="21"/>
  <c r="DA21" i="21" s="1"/>
  <c r="CJ21" i="21"/>
  <c r="CW21" i="21" s="1"/>
  <c r="CG21" i="21"/>
  <c r="CT21" i="21" s="1"/>
  <c r="CM21" i="21"/>
  <c r="CZ21" i="21" s="1"/>
  <c r="CL23" i="21"/>
  <c r="CY23" i="21" s="1"/>
  <c r="AC23" i="21"/>
  <c r="AD23" i="21" s="1"/>
  <c r="CH23" i="21"/>
  <c r="CU23" i="21" s="1"/>
  <c r="CK23" i="21"/>
  <c r="CX23" i="21" s="1"/>
  <c r="AT80" i="21"/>
  <c r="AF80" i="21" s="1"/>
  <c r="CK80" i="21"/>
  <c r="CX80" i="21" s="1"/>
  <c r="CN80" i="21"/>
  <c r="DA80" i="21" s="1"/>
  <c r="CM80" i="21"/>
  <c r="CZ80" i="21" s="1"/>
  <c r="CH80" i="21"/>
  <c r="CU80" i="21" s="1"/>
  <c r="AC80" i="21"/>
  <c r="AD80" i="21" s="1"/>
  <c r="CI80" i="21"/>
  <c r="CV80" i="21" s="1"/>
  <c r="CA80" i="21" s="1"/>
  <c r="CC80" i="21" s="1"/>
  <c r="AT111" i="21"/>
  <c r="CN111" i="21"/>
  <c r="DA111" i="21" s="1"/>
  <c r="CL111" i="21"/>
  <c r="CY111" i="21" s="1"/>
  <c r="CK111" i="21"/>
  <c r="CX111" i="21" s="1"/>
  <c r="CP111" i="21"/>
  <c r="DC111" i="21" s="1"/>
  <c r="AC111" i="21"/>
  <c r="CI111" i="21"/>
  <c r="CV111" i="21" s="1"/>
  <c r="CA111" i="21" s="1"/>
  <c r="CC111" i="21" s="1"/>
  <c r="AB119" i="21" s="1"/>
  <c r="AE119" i="21" s="1"/>
  <c r="CJ111" i="21"/>
  <c r="CW111" i="21" s="1"/>
  <c r="CN98" i="21"/>
  <c r="DA98" i="21" s="1"/>
  <c r="CF98" i="21"/>
  <c r="CS98" i="21" s="1"/>
  <c r="CK98" i="21"/>
  <c r="CX98" i="21" s="1"/>
  <c r="CG98" i="21"/>
  <c r="CT98" i="21" s="1"/>
  <c r="CJ98" i="21"/>
  <c r="CW98" i="21" s="1"/>
  <c r="CP98" i="21"/>
  <c r="DC98" i="21" s="1"/>
  <c r="CO98" i="21"/>
  <c r="DB98" i="21" s="1"/>
  <c r="AC98" i="21"/>
  <c r="CM98" i="21"/>
  <c r="CZ98" i="21" s="1"/>
  <c r="AT98" i="21"/>
  <c r="AF106" i="21" s="1"/>
  <c r="CK68" i="21"/>
  <c r="CX68" i="21" s="1"/>
  <c r="CM68" i="21"/>
  <c r="CZ68" i="21" s="1"/>
  <c r="AW68" i="21"/>
  <c r="AF68" i="21" s="1"/>
  <c r="CF68" i="21"/>
  <c r="CS68" i="21" s="1"/>
  <c r="AT14" i="21"/>
  <c r="CO14" i="21"/>
  <c r="DB14" i="21" s="1"/>
  <c r="CF14" i="21"/>
  <c r="CS14" i="21" s="1"/>
  <c r="CA14" i="21" s="1"/>
  <c r="CC14" i="21" s="1"/>
  <c r="AB15" i="21" s="1"/>
  <c r="AE15" i="21" s="1"/>
  <c r="CN14" i="21"/>
  <c r="DA14" i="21" s="1"/>
  <c r="AC14" i="21"/>
  <c r="CH14" i="21"/>
  <c r="CU14" i="21" s="1"/>
  <c r="CP14" i="21"/>
  <c r="DC14" i="21" s="1"/>
  <c r="CM14" i="21"/>
  <c r="CZ14" i="21" s="1"/>
  <c r="CL14" i="21"/>
  <c r="CY14" i="21" s="1"/>
  <c r="AT109" i="21"/>
  <c r="AC109" i="21"/>
  <c r="AD109" i="21" s="1"/>
  <c r="CL109" i="21"/>
  <c r="CY109" i="21" s="1"/>
  <c r="CJ109" i="21"/>
  <c r="CW109" i="21" s="1"/>
  <c r="CF109" i="21"/>
  <c r="CS109" i="21" s="1"/>
  <c r="AW71" i="21"/>
  <c r="CP71" i="21"/>
  <c r="DC71" i="21" s="1"/>
  <c r="CN71" i="21"/>
  <c r="DA71" i="21" s="1"/>
  <c r="CJ71" i="21"/>
  <c r="CW71" i="21" s="1"/>
  <c r="CA71" i="21" s="1"/>
  <c r="CC71" i="21" s="1"/>
  <c r="AC57" i="21"/>
  <c r="CP57" i="21"/>
  <c r="DC57" i="21" s="1"/>
  <c r="CK57" i="21"/>
  <c r="CX57" i="21" s="1"/>
  <c r="CG57" i="21"/>
  <c r="CT57" i="21" s="1"/>
  <c r="AY57" i="21"/>
  <c r="AF65" i="21" s="1"/>
  <c r="CL57" i="21"/>
  <c r="CY57" i="21" s="1"/>
  <c r="AT113" i="21"/>
  <c r="CN113" i="21"/>
  <c r="DA113" i="21" s="1"/>
  <c r="AC113" i="21"/>
  <c r="AD113" i="21" s="1"/>
  <c r="CO113" i="21"/>
  <c r="DB113" i="21" s="1"/>
  <c r="CH113" i="21"/>
  <c r="CU113" i="21" s="1"/>
  <c r="CM113" i="21"/>
  <c r="CZ113" i="21" s="1"/>
  <c r="CJ113" i="21"/>
  <c r="CW113" i="21" s="1"/>
  <c r="CA113" i="21" s="1"/>
  <c r="CC113" i="21" s="1"/>
  <c r="AB68" i="21" s="1"/>
  <c r="AE68" i="21" s="1"/>
  <c r="CK113" i="21"/>
  <c r="CX113" i="21" s="1"/>
  <c r="AV121" i="21"/>
  <c r="CN121" i="21"/>
  <c r="DA121" i="21" s="1"/>
  <c r="AW19" i="21"/>
  <c r="CI19" i="21"/>
  <c r="CV19" i="21" s="1"/>
  <c r="CA19" i="21" s="1"/>
  <c r="CC19" i="21" s="1"/>
  <c r="AB21" i="21" s="1"/>
  <c r="AE21" i="21" s="1"/>
  <c r="CH19" i="21"/>
  <c r="CU19" i="21" s="1"/>
  <c r="AC19" i="21"/>
  <c r="CP19" i="21"/>
  <c r="DC19" i="21" s="1"/>
  <c r="AV126" i="21"/>
  <c r="CK126" i="21"/>
  <c r="CX126" i="21" s="1"/>
  <c r="CO63" i="21"/>
  <c r="DB63" i="21" s="1"/>
  <c r="CK63" i="21"/>
  <c r="CX63" i="21" s="1"/>
  <c r="CA63" i="21" s="1"/>
  <c r="CC63" i="21" s="1"/>
  <c r="AB73" i="21" s="1"/>
  <c r="AE73" i="21" s="1"/>
  <c r="CN63" i="21"/>
  <c r="DA63" i="21" s="1"/>
  <c r="CH63" i="21"/>
  <c r="CU63" i="21" s="1"/>
  <c r="AU63" i="21"/>
  <c r="CP63" i="21"/>
  <c r="DC63" i="21" s="1"/>
  <c r="CJ15" i="21"/>
  <c r="CW15" i="21" s="1"/>
  <c r="CN15" i="21"/>
  <c r="DA15" i="21" s="1"/>
  <c r="CM15" i="21"/>
  <c r="CZ15" i="21" s="1"/>
  <c r="CF15" i="21"/>
  <c r="CS15" i="21" s="1"/>
  <c r="AT15" i="21"/>
  <c r="AF15" i="21" s="1"/>
  <c r="CK15" i="21"/>
  <c r="CX15" i="21" s="1"/>
  <c r="AT103" i="21"/>
  <c r="CN103" i="21"/>
  <c r="DA103" i="21" s="1"/>
  <c r="CM103" i="21"/>
  <c r="CZ103" i="21" s="1"/>
  <c r="CK103" i="21"/>
  <c r="CX103" i="21" s="1"/>
  <c r="CJ103" i="21"/>
  <c r="CW103" i="21" s="1"/>
  <c r="CO103" i="21"/>
  <c r="DB103" i="21" s="1"/>
  <c r="CG103" i="21"/>
  <c r="CT103" i="21" s="1"/>
  <c r="CA103" i="21" s="1"/>
  <c r="CC103" i="21" s="1"/>
  <c r="CM129" i="21"/>
  <c r="CZ129" i="21" s="1"/>
  <c r="AC53" i="21"/>
  <c r="CI93" i="21"/>
  <c r="CV93" i="21" s="1"/>
  <c r="CL93" i="21"/>
  <c r="CY93" i="21" s="1"/>
  <c r="CN93" i="21"/>
  <c r="DA93" i="21" s="1"/>
  <c r="CH93" i="21"/>
  <c r="CU93" i="21" s="1"/>
  <c r="CK93" i="21"/>
  <c r="CX93" i="21" s="1"/>
  <c r="CA93" i="21" s="1"/>
  <c r="CC93" i="21" s="1"/>
  <c r="AB61" i="21" s="1"/>
  <c r="AE61" i="21" s="1"/>
  <c r="CP93" i="21"/>
  <c r="DC93" i="21" s="1"/>
  <c r="CJ77" i="21"/>
  <c r="CW77" i="21" s="1"/>
  <c r="CF77" i="21"/>
  <c r="CS77" i="21" s="1"/>
  <c r="CN77" i="21"/>
  <c r="DA77" i="21" s="1"/>
  <c r="CH77" i="21"/>
  <c r="CU77" i="21" s="1"/>
  <c r="AU77" i="21"/>
  <c r="AF77" i="21" s="1"/>
  <c r="CM77" i="21"/>
  <c r="CZ77" i="21" s="1"/>
  <c r="CP77" i="21"/>
  <c r="DC77" i="21" s="1"/>
  <c r="CI77" i="21"/>
  <c r="CV77" i="21" s="1"/>
  <c r="CH115" i="21"/>
  <c r="CU115" i="21" s="1"/>
  <c r="CH17" i="21"/>
  <c r="CU17" i="21" s="1"/>
  <c r="CI109" i="21"/>
  <c r="CV109" i="21" s="1"/>
  <c r="CO97" i="21"/>
  <c r="DB97" i="21" s="1"/>
  <c r="CF17" i="21"/>
  <c r="CS17" i="21" s="1"/>
  <c r="CG72" i="21"/>
  <c r="CT72" i="21" s="1"/>
  <c r="CA72" i="21" s="1"/>
  <c r="CC72" i="21" s="1"/>
  <c r="CM109" i="21"/>
  <c r="CZ109" i="21" s="1"/>
  <c r="CG104" i="21"/>
  <c r="CT104" i="21" s="1"/>
  <c r="CK77" i="21"/>
  <c r="CX77" i="21" s="1"/>
  <c r="CL25" i="21"/>
  <c r="CY25" i="21" s="1"/>
  <c r="AC93" i="21"/>
  <c r="CI59" i="21"/>
  <c r="CV59" i="21" s="1"/>
  <c r="CG67" i="21"/>
  <c r="CT67" i="21" s="1"/>
  <c r="CA67" i="21" s="1"/>
  <c r="CC67" i="21" s="1"/>
  <c r="AB79" i="21" s="1"/>
  <c r="AE79" i="21" s="1"/>
  <c r="AF49" i="21"/>
  <c r="CL107" i="21"/>
  <c r="CY107" i="21" s="1"/>
  <c r="CN43" i="21"/>
  <c r="DA43" i="21" s="1"/>
  <c r="CO93" i="21"/>
  <c r="DB93" i="21" s="1"/>
  <c r="CO72" i="21"/>
  <c r="DB72" i="21" s="1"/>
  <c r="AF87" i="21"/>
  <c r="CK52" i="21"/>
  <c r="CX52" i="21" s="1"/>
  <c r="CG64" i="21"/>
  <c r="CT64" i="21" s="1"/>
  <c r="CA64" i="21" s="1"/>
  <c r="CC64" i="21" s="1"/>
  <c r="AC114" i="21"/>
  <c r="CM88" i="21"/>
  <c r="CZ88" i="21" s="1"/>
  <c r="CO83" i="21"/>
  <c r="DB83" i="21" s="1"/>
  <c r="CP106" i="21"/>
  <c r="DC106" i="21" s="1"/>
  <c r="AV21" i="21"/>
  <c r="AT124" i="21"/>
  <c r="AF124" i="21" s="1"/>
  <c r="CN124" i="21"/>
  <c r="DA124" i="21" s="1"/>
  <c r="CF124" i="21"/>
  <c r="CS124" i="21" s="1"/>
  <c r="CL124" i="21"/>
  <c r="CY124" i="21" s="1"/>
  <c r="CK124" i="21"/>
  <c r="CX124" i="21" s="1"/>
  <c r="CH124" i="21"/>
  <c r="CU124" i="21" s="1"/>
  <c r="CG124" i="21"/>
  <c r="CT124" i="21" s="1"/>
  <c r="CO124" i="21"/>
  <c r="DB124" i="21" s="1"/>
  <c r="CI124" i="21"/>
  <c r="CV124" i="21" s="1"/>
  <c r="CM124" i="21"/>
  <c r="CZ124" i="21" s="1"/>
  <c r="CH24" i="21"/>
  <c r="CU24" i="21" s="1"/>
  <c r="CA24" i="21" s="1"/>
  <c r="CC24" i="21" s="1"/>
  <c r="AB25" i="21" s="1"/>
  <c r="AE25" i="21" s="1"/>
  <c r="CL24" i="21"/>
  <c r="CY24" i="21" s="1"/>
  <c r="CI24" i="21"/>
  <c r="CV24" i="21" s="1"/>
  <c r="CP24" i="21"/>
  <c r="DC24" i="21" s="1"/>
  <c r="CF24" i="21"/>
  <c r="CS24" i="21" s="1"/>
  <c r="AC24" i="21"/>
  <c r="AD24" i="21" s="1"/>
  <c r="AT24" i="21"/>
  <c r="AF24" i="21" s="1"/>
  <c r="AU58" i="21"/>
  <c r="AF58" i="21" s="1"/>
  <c r="CO58" i="21"/>
  <c r="DB58" i="21" s="1"/>
  <c r="CG58" i="21"/>
  <c r="CT58" i="21" s="1"/>
  <c r="CK58" i="21"/>
  <c r="CX58" i="21" s="1"/>
  <c r="CM58" i="21"/>
  <c r="CZ58" i="21" s="1"/>
  <c r="AC58" i="21"/>
  <c r="CH58" i="21"/>
  <c r="CU58" i="21" s="1"/>
  <c r="CN58" i="21"/>
  <c r="DA58" i="21" s="1"/>
  <c r="CM83" i="21"/>
  <c r="CZ83" i="21" s="1"/>
  <c r="CJ83" i="21"/>
  <c r="CW83" i="21" s="1"/>
  <c r="CK83" i="21"/>
  <c r="CX83" i="21" s="1"/>
  <c r="CH83" i="21"/>
  <c r="CU83" i="21" s="1"/>
  <c r="CA83" i="21" s="1"/>
  <c r="CC83" i="21" s="1"/>
  <c r="AB94" i="21" s="1"/>
  <c r="AE94" i="21" s="1"/>
  <c r="CL83" i="21"/>
  <c r="CY83" i="21" s="1"/>
  <c r="AT83" i="21"/>
  <c r="CI83" i="21"/>
  <c r="CV83" i="21" s="1"/>
  <c r="CP83" i="21"/>
  <c r="DC83" i="21" s="1"/>
  <c r="AU88" i="21"/>
  <c r="CG88" i="21"/>
  <c r="CT88" i="21" s="1"/>
  <c r="CK88" i="21"/>
  <c r="CX88" i="21" s="1"/>
  <c r="AC88" i="21"/>
  <c r="AD88" i="21" s="1"/>
  <c r="CL88" i="21"/>
  <c r="CY88" i="21" s="1"/>
  <c r="CP88" i="21"/>
  <c r="DC88" i="21" s="1"/>
  <c r="CF88" i="21"/>
  <c r="CS88" i="21" s="1"/>
  <c r="AV58" i="21"/>
  <c r="CM86" i="21"/>
  <c r="CZ86" i="21" s="1"/>
  <c r="CG86" i="21"/>
  <c r="CT86" i="21" s="1"/>
  <c r="CA86" i="21" s="1"/>
  <c r="CC86" i="21" s="1"/>
  <c r="AB97" i="21" s="1"/>
  <c r="AE97" i="21" s="1"/>
  <c r="CJ86" i="21"/>
  <c r="CW86" i="21" s="1"/>
  <c r="CL86" i="21"/>
  <c r="CY86" i="21" s="1"/>
  <c r="AC86" i="21"/>
  <c r="CH86" i="21"/>
  <c r="CU86" i="21" s="1"/>
  <c r="AT89" i="21"/>
  <c r="CO89" i="21"/>
  <c r="DB89" i="21" s="1"/>
  <c r="CF89" i="21"/>
  <c r="CS89" i="21" s="1"/>
  <c r="CA89" i="21" s="1"/>
  <c r="CC89" i="21" s="1"/>
  <c r="AB100" i="21" s="1"/>
  <c r="AE100" i="21" s="1"/>
  <c r="AC89" i="21"/>
  <c r="AD89" i="21" s="1"/>
  <c r="CP89" i="21"/>
  <c r="DC89" i="21" s="1"/>
  <c r="CJ89" i="21"/>
  <c r="CW89" i="21" s="1"/>
  <c r="CG89" i="21"/>
  <c r="CT89" i="21" s="1"/>
  <c r="CM90" i="21"/>
  <c r="CZ90" i="21" s="1"/>
  <c r="CN90" i="21"/>
  <c r="DA90" i="21" s="1"/>
  <c r="CO90" i="21"/>
  <c r="DB90" i="21" s="1"/>
  <c r="AC90" i="21"/>
  <c r="AD90" i="21" s="1"/>
  <c r="CP90" i="21"/>
  <c r="DC90" i="21" s="1"/>
  <c r="CG90" i="21"/>
  <c r="CT90" i="21" s="1"/>
  <c r="CA90" i="21" s="1"/>
  <c r="CC90" i="21" s="1"/>
  <c r="AB101" i="21" s="1"/>
  <c r="AE101" i="21" s="1"/>
  <c r="CI90" i="21"/>
  <c r="CV90" i="21" s="1"/>
  <c r="CP119" i="21"/>
  <c r="DC119" i="21" s="1"/>
  <c r="AC119" i="21"/>
  <c r="CG119" i="21"/>
  <c r="CT119" i="21" s="1"/>
  <c r="CJ119" i="21"/>
  <c r="CW119" i="21" s="1"/>
  <c r="CN119" i="21"/>
  <c r="DA119" i="21" s="1"/>
  <c r="AT48" i="21"/>
  <c r="AF48" i="21" s="1"/>
  <c r="AC48" i="21"/>
  <c r="AD79" i="21" s="1"/>
  <c r="CH48" i="21"/>
  <c r="CU48" i="21" s="1"/>
  <c r="CK48" i="21"/>
  <c r="CX48" i="21" s="1"/>
  <c r="CI48" i="21"/>
  <c r="CV48" i="21" s="1"/>
  <c r="CN48" i="21"/>
  <c r="DA48" i="21" s="1"/>
  <c r="AT25" i="21"/>
  <c r="AF25" i="21" s="1"/>
  <c r="CM25" i="21"/>
  <c r="CZ25" i="21" s="1"/>
  <c r="AC25" i="21"/>
  <c r="AD46" i="21" s="1"/>
  <c r="CP25" i="21"/>
  <c r="DC25" i="21" s="1"/>
  <c r="CF25" i="21"/>
  <c r="CS25" i="21" s="1"/>
  <c r="CJ25" i="21"/>
  <c r="CW25" i="21" s="1"/>
  <c r="CG25" i="21"/>
  <c r="CT25" i="21" s="1"/>
  <c r="CN118" i="21"/>
  <c r="DA118" i="21" s="1"/>
  <c r="CM110" i="21"/>
  <c r="CZ110" i="21" s="1"/>
  <c r="CL110" i="21"/>
  <c r="CY110" i="21" s="1"/>
  <c r="CN110" i="21"/>
  <c r="DA110" i="21" s="1"/>
  <c r="CH110" i="21"/>
  <c r="CU110" i="21" s="1"/>
  <c r="AC110" i="21"/>
  <c r="CG110" i="21"/>
  <c r="CT110" i="21" s="1"/>
  <c r="AV110" i="21"/>
  <c r="CF53" i="21"/>
  <c r="CS53" i="21" s="1"/>
  <c r="AF20" i="21"/>
  <c r="CM91" i="21"/>
  <c r="CZ91" i="21" s="1"/>
  <c r="AF127" i="21"/>
  <c r="CN74" i="21"/>
  <c r="DA74" i="21" s="1"/>
  <c r="CL85" i="21"/>
  <c r="CY85" i="21" s="1"/>
  <c r="CN85" i="21"/>
  <c r="DA85" i="21" s="1"/>
  <c r="CF85" i="21"/>
  <c r="CS85" i="21" s="1"/>
  <c r="CA85" i="21" s="1"/>
  <c r="CC85" i="21" s="1"/>
  <c r="AB96" i="21" s="1"/>
  <c r="AE96" i="21" s="1"/>
  <c r="AC45" i="21"/>
  <c r="AV80" i="21"/>
  <c r="AC95" i="21"/>
  <c r="AD95" i="21" s="1"/>
  <c r="AU95" i="21"/>
  <c r="AF95" i="21" s="1"/>
  <c r="CN95" i="21"/>
  <c r="DA95" i="21" s="1"/>
  <c r="AC121" i="21"/>
  <c r="CO118" i="21"/>
  <c r="DB118" i="21" s="1"/>
  <c r="AC118" i="21"/>
  <c r="CK65" i="21"/>
  <c r="CX65" i="21" s="1"/>
  <c r="CP65" i="21"/>
  <c r="DC65" i="21" s="1"/>
  <c r="CG65" i="21"/>
  <c r="CT65" i="21" s="1"/>
  <c r="AF90" i="21"/>
  <c r="AV46" i="21"/>
  <c r="AF129" i="21"/>
  <c r="AF66" i="21"/>
  <c r="CN117" i="21"/>
  <c r="DA117" i="21" s="1"/>
  <c r="AW44" i="21"/>
  <c r="AF44" i="21" s="1"/>
  <c r="AC44" i="21"/>
  <c r="CK44" i="21"/>
  <c r="CX44" i="21" s="1"/>
  <c r="CP44" i="21"/>
  <c r="DC44" i="21" s="1"/>
  <c r="CI84" i="21"/>
  <c r="CV84" i="21" s="1"/>
  <c r="CH84" i="21"/>
  <c r="CU84" i="21" s="1"/>
  <c r="CN84" i="21"/>
  <c r="DA84" i="21" s="1"/>
  <c r="CP84" i="21"/>
  <c r="DC84" i="21" s="1"/>
  <c r="CF106" i="21"/>
  <c r="CS106" i="21" s="1"/>
  <c r="CL106" i="21"/>
  <c r="CY106" i="21" s="1"/>
  <c r="CI120" i="21"/>
  <c r="CV120" i="21" s="1"/>
  <c r="AV120" i="21"/>
  <c r="AF120" i="21" s="1"/>
  <c r="CG75" i="21"/>
  <c r="CT75" i="21" s="1"/>
  <c r="CI75" i="21"/>
  <c r="CV75" i="21" s="1"/>
  <c r="CK75" i="21"/>
  <c r="CX75" i="21" s="1"/>
  <c r="CL75" i="21"/>
  <c r="CY75" i="21" s="1"/>
  <c r="CP75" i="21"/>
  <c r="DC75" i="21" s="1"/>
  <c r="AX71" i="21"/>
  <c r="AT117" i="21"/>
  <c r="AF117" i="21" s="1"/>
  <c r="CN73" i="21"/>
  <c r="DA73" i="21" s="1"/>
  <c r="CJ73" i="21"/>
  <c r="CW73" i="21" s="1"/>
  <c r="AT73" i="21"/>
  <c r="CM73" i="21"/>
  <c r="CZ73" i="21" s="1"/>
  <c r="AW80" i="21"/>
  <c r="CH79" i="21"/>
  <c r="CU79" i="21" s="1"/>
  <c r="CJ13" i="21"/>
  <c r="CW13" i="21" s="1"/>
  <c r="CF121" i="21"/>
  <c r="CS121" i="21" s="1"/>
  <c r="CJ120" i="21"/>
  <c r="CW120" i="21" s="1"/>
  <c r="CL118" i="21"/>
  <c r="CY118" i="21" s="1"/>
  <c r="CK104" i="21"/>
  <c r="CX104" i="21" s="1"/>
  <c r="CJ123" i="21"/>
  <c r="CW123" i="21" s="1"/>
  <c r="CK79" i="21"/>
  <c r="CX79" i="21" s="1"/>
  <c r="CL69" i="21"/>
  <c r="CY69" i="21" s="1"/>
  <c r="CP53" i="21"/>
  <c r="DC53" i="21" s="1"/>
  <c r="CI73" i="21"/>
  <c r="CV73" i="21" s="1"/>
  <c r="CG45" i="21"/>
  <c r="CT45" i="21" s="1"/>
  <c r="CA45" i="21" s="1"/>
  <c r="CC45" i="21" s="1"/>
  <c r="AB46" i="21" s="1"/>
  <c r="AE46" i="21" s="1"/>
  <c r="CP42" i="21"/>
  <c r="DC42" i="21" s="1"/>
  <c r="CK76" i="21"/>
  <c r="CX76" i="21" s="1"/>
  <c r="CJ91" i="21"/>
  <c r="CW91" i="21" s="1"/>
  <c r="CA91" i="21" s="1"/>
  <c r="CC91" i="21" s="1"/>
  <c r="AB102" i="21" s="1"/>
  <c r="AE102" i="21" s="1"/>
  <c r="CK106" i="21"/>
  <c r="CX106" i="21" s="1"/>
  <c r="CM106" i="21"/>
  <c r="CZ106" i="21" s="1"/>
  <c r="CO95" i="21"/>
  <c r="DB95" i="21" s="1"/>
  <c r="CK53" i="21"/>
  <c r="CX53" i="21" s="1"/>
  <c r="CA53" i="21" s="1"/>
  <c r="CC53" i="21" s="1"/>
  <c r="AB57" i="21" s="1"/>
  <c r="AE57" i="21" s="1"/>
  <c r="CN106" i="21"/>
  <c r="DA106" i="21" s="1"/>
  <c r="CI87" i="21"/>
  <c r="CV87" i="21" s="1"/>
  <c r="CG95" i="21"/>
  <c r="CT95" i="21" s="1"/>
  <c r="CF99" i="21"/>
  <c r="CS99" i="21" s="1"/>
  <c r="CA99" i="21" s="1"/>
  <c r="CC99" i="21" s="1"/>
  <c r="CM118" i="21"/>
  <c r="CZ118" i="21" s="1"/>
  <c r="CF66" i="21"/>
  <c r="CS66" i="21" s="1"/>
  <c r="CJ84" i="21"/>
  <c r="CW84" i="21" s="1"/>
  <c r="CA84" i="21" s="1"/>
  <c r="CC84" i="21" s="1"/>
  <c r="AF89" i="21"/>
  <c r="CI49" i="21"/>
  <c r="CV49" i="21" s="1"/>
  <c r="CA49" i="21" s="1"/>
  <c r="CC49" i="21" s="1"/>
  <c r="CM92" i="21"/>
  <c r="CZ92" i="21" s="1"/>
  <c r="CM117" i="21"/>
  <c r="CZ117" i="21" s="1"/>
  <c r="CI53" i="21"/>
  <c r="CV53" i="21" s="1"/>
  <c r="CO78" i="21"/>
  <c r="DB78" i="21" s="1"/>
  <c r="CN65" i="21"/>
  <c r="DA65" i="21" s="1"/>
  <c r="CN99" i="21"/>
  <c r="DA99" i="21" s="1"/>
  <c r="CH42" i="21"/>
  <c r="CU42" i="21" s="1"/>
  <c r="CK85" i="21"/>
  <c r="CX85" i="21" s="1"/>
  <c r="CG52" i="21"/>
  <c r="CT52" i="21" s="1"/>
  <c r="AT105" i="21"/>
  <c r="CO51" i="21"/>
  <c r="DB51" i="21" s="1"/>
  <c r="CO121" i="21"/>
  <c r="DB121" i="21" s="1"/>
  <c r="CM104" i="21"/>
  <c r="CZ104" i="21" s="1"/>
  <c r="CM45" i="21"/>
  <c r="CZ45" i="21" s="1"/>
  <c r="CO115" i="21"/>
  <c r="DB115" i="21" s="1"/>
  <c r="AC65" i="21"/>
  <c r="AC75" i="21"/>
  <c r="CH121" i="21"/>
  <c r="CU121" i="21" s="1"/>
  <c r="CI94" i="21"/>
  <c r="CV94" i="21" s="1"/>
  <c r="CH26" i="21"/>
  <c r="CU26" i="21" s="1"/>
  <c r="AU14" i="21"/>
  <c r="CM56" i="21"/>
  <c r="CZ56" i="21" s="1"/>
  <c r="CG56" i="21"/>
  <c r="CT56" i="21" s="1"/>
  <c r="CA56" i="21" s="1"/>
  <c r="CC56" i="21" s="1"/>
  <c r="AU76" i="21"/>
  <c r="AX127" i="21"/>
  <c r="CO127" i="21"/>
  <c r="DB127" i="21" s="1"/>
  <c r="CN127" i="21"/>
  <c r="DA127" i="21" s="1"/>
  <c r="CP127" i="21"/>
  <c r="DC127" i="21" s="1"/>
  <c r="CH129" i="21"/>
  <c r="CU129" i="21" s="1"/>
  <c r="AC129" i="21"/>
  <c r="AD129" i="21" s="1"/>
  <c r="CN129" i="21"/>
  <c r="DA129" i="21" s="1"/>
  <c r="AV108" i="21"/>
  <c r="CJ68" i="21"/>
  <c r="CW68" i="21" s="1"/>
  <c r="CN68" i="21"/>
  <c r="DA68" i="21" s="1"/>
  <c r="AC68" i="21"/>
  <c r="CO68" i="21"/>
  <c r="DB68" i="21" s="1"/>
  <c r="AF105" i="21"/>
  <c r="AF9" i="21"/>
  <c r="AF17" i="21"/>
  <c r="AF27" i="21"/>
  <c r="AT126" i="21"/>
  <c r="CG126" i="21"/>
  <c r="CT126" i="21" s="1"/>
  <c r="AC126" i="21"/>
  <c r="CO126" i="21"/>
  <c r="DB126" i="21" s="1"/>
  <c r="CM126" i="21"/>
  <c r="CZ126" i="21" s="1"/>
  <c r="AX91" i="21"/>
  <c r="AF91" i="21" s="1"/>
  <c r="AC91" i="21"/>
  <c r="AD91" i="21" s="1"/>
  <c r="CP91" i="21"/>
  <c r="DC91" i="21" s="1"/>
  <c r="AT114" i="21"/>
  <c r="CM114" i="21"/>
  <c r="CZ114" i="21" s="1"/>
  <c r="CN114" i="21"/>
  <c r="DA114" i="21" s="1"/>
  <c r="CJ125" i="21"/>
  <c r="CW125" i="21" s="1"/>
  <c r="CP125" i="21"/>
  <c r="DC125" i="21" s="1"/>
  <c r="AV74" i="21"/>
  <c r="AF74" i="21" s="1"/>
  <c r="CJ74" i="21"/>
  <c r="CW74" i="21" s="1"/>
  <c r="CA74" i="21" s="1"/>
  <c r="CC74" i="21" s="1"/>
  <c r="AB86" i="21" s="1"/>
  <c r="AE86" i="21" s="1"/>
  <c r="AC74" i="21"/>
  <c r="CL74" i="21"/>
  <c r="CY74" i="21" s="1"/>
  <c r="CI72" i="21"/>
  <c r="CV72" i="21" s="1"/>
  <c r="CF72" i="21"/>
  <c r="CS72" i="21" s="1"/>
  <c r="CL72" i="21"/>
  <c r="CY72" i="21" s="1"/>
  <c r="CJ72" i="21"/>
  <c r="CW72" i="21" s="1"/>
  <c r="AC123" i="21"/>
  <c r="AD123" i="21" s="1"/>
  <c r="CN123" i="21"/>
  <c r="DA123" i="21" s="1"/>
  <c r="CG44" i="21"/>
  <c r="CT44" i="21" s="1"/>
  <c r="CL121" i="21"/>
  <c r="CY121" i="21" s="1"/>
  <c r="CH118" i="21"/>
  <c r="CU118" i="21" s="1"/>
  <c r="CI114" i="21"/>
  <c r="CV114" i="21" s="1"/>
  <c r="CF118" i="21"/>
  <c r="CS118" i="21" s="1"/>
  <c r="CG125" i="21"/>
  <c r="CT125" i="21" s="1"/>
  <c r="CI117" i="21"/>
  <c r="CV117" i="21" s="1"/>
  <c r="CH69" i="21"/>
  <c r="CU69" i="21" s="1"/>
  <c r="CA69" i="21" s="1"/>
  <c r="CC69" i="21" s="1"/>
  <c r="AB81" i="21" s="1"/>
  <c r="AE81" i="21" s="1"/>
  <c r="CH126" i="21"/>
  <c r="CU126" i="21" s="1"/>
  <c r="CH53" i="21"/>
  <c r="CU53" i="21" s="1"/>
  <c r="CL73" i="21"/>
  <c r="CY73" i="21" s="1"/>
  <c r="CG74" i="21"/>
  <c r="CT74" i="21" s="1"/>
  <c r="CK118" i="21"/>
  <c r="CX118" i="21" s="1"/>
  <c r="CL45" i="21"/>
  <c r="CY45" i="21" s="1"/>
  <c r="CL42" i="21"/>
  <c r="CY42" i="21" s="1"/>
  <c r="CL120" i="21"/>
  <c r="CY120" i="21" s="1"/>
  <c r="CF91" i="21"/>
  <c r="CS91" i="21" s="1"/>
  <c r="CP72" i="21"/>
  <c r="DC72" i="21" s="1"/>
  <c r="CJ95" i="21"/>
  <c r="CW95" i="21" s="1"/>
  <c r="CG87" i="21"/>
  <c r="CT87" i="21" s="1"/>
  <c r="CP95" i="21"/>
  <c r="DC95" i="21" s="1"/>
  <c r="CJ87" i="21"/>
  <c r="CW87" i="21" s="1"/>
  <c r="CH99" i="21"/>
  <c r="CU99" i="21" s="1"/>
  <c r="AC78" i="21"/>
  <c r="AD78" i="21" s="1"/>
  <c r="CM84" i="21"/>
  <c r="CZ84" i="21" s="1"/>
  <c r="CO125" i="21"/>
  <c r="DB125" i="21" s="1"/>
  <c r="CJ78" i="21"/>
  <c r="CW78" i="21" s="1"/>
  <c r="CM87" i="21"/>
  <c r="CZ87" i="21" s="1"/>
  <c r="CI65" i="21"/>
  <c r="CV65" i="21" s="1"/>
  <c r="CH72" i="21"/>
  <c r="CU72" i="21" s="1"/>
  <c r="CF75" i="21"/>
  <c r="CS75" i="21" s="1"/>
  <c r="CA75" i="21" s="1"/>
  <c r="CC75" i="21" s="1"/>
  <c r="AB42" i="21" s="1"/>
  <c r="AE42" i="21" s="1"/>
  <c r="CO18" i="21"/>
  <c r="DB18" i="21" s="1"/>
  <c r="AC52" i="21"/>
  <c r="CG85" i="21"/>
  <c r="CT85" i="21" s="1"/>
  <c r="CI95" i="21"/>
  <c r="CV95" i="21" s="1"/>
  <c r="CK95" i="21"/>
  <c r="CX95" i="21" s="1"/>
  <c r="CH73" i="21"/>
  <c r="CU73" i="21" s="1"/>
  <c r="CA73" i="21" s="1"/>
  <c r="CC73" i="21" s="1"/>
  <c r="AB85" i="21" s="1"/>
  <c r="AE85" i="21" s="1"/>
  <c r="AC87" i="21"/>
  <c r="AD87" i="21" s="1"/>
  <c r="CO85" i="21"/>
  <c r="DB85" i="21" s="1"/>
  <c r="CO114" i="21"/>
  <c r="DB114" i="21" s="1"/>
  <c r="CF69" i="21"/>
  <c r="CS69" i="21" s="1"/>
  <c r="AT78" i="21"/>
  <c r="AF78" i="21" s="1"/>
  <c r="CP78" i="21"/>
  <c r="DC78" i="21" s="1"/>
  <c r="CH78" i="21"/>
  <c r="CU78" i="21" s="1"/>
  <c r="CA78" i="21" s="1"/>
  <c r="CC78" i="21" s="1"/>
  <c r="AB89" i="21" s="1"/>
  <c r="AE89" i="21" s="1"/>
  <c r="AU122" i="21"/>
  <c r="AF122" i="21" s="1"/>
  <c r="AC122" i="21"/>
  <c r="AD122" i="21" s="1"/>
  <c r="AV99" i="21"/>
  <c r="AF99" i="21" s="1"/>
  <c r="CO99" i="21"/>
  <c r="DB99" i="21" s="1"/>
  <c r="CI99" i="21"/>
  <c r="CV99" i="21" s="1"/>
  <c r="CJ99" i="21"/>
  <c r="CW99" i="21" s="1"/>
  <c r="AC108" i="21"/>
  <c r="CI108" i="21"/>
  <c r="CV108" i="21" s="1"/>
  <c r="CL108" i="21"/>
  <c r="CY108" i="21" s="1"/>
  <c r="CK108" i="21"/>
  <c r="CX108" i="21" s="1"/>
  <c r="CJ108" i="21"/>
  <c r="CW108" i="21" s="1"/>
  <c r="CJ97" i="21"/>
  <c r="CW97" i="21" s="1"/>
  <c r="CG97" i="21"/>
  <c r="CT97" i="21" s="1"/>
  <c r="CN97" i="21"/>
  <c r="DA97" i="21" s="1"/>
  <c r="CF19" i="21"/>
  <c r="CS19" i="21" s="1"/>
  <c r="CK19" i="21"/>
  <c r="CX19" i="21" s="1"/>
  <c r="AW114" i="21"/>
  <c r="AT62" i="21"/>
  <c r="AF62" i="21" s="1"/>
  <c r="CL62" i="21"/>
  <c r="CY62" i="21" s="1"/>
  <c r="CA62" i="21" s="1"/>
  <c r="CC62" i="21" s="1"/>
  <c r="AB72" i="21" s="1"/>
  <c r="AE72" i="21" s="1"/>
  <c r="CH57" i="21"/>
  <c r="CU57" i="21" s="1"/>
  <c r="CI57" i="21"/>
  <c r="CV57" i="21" s="1"/>
  <c r="CM57" i="21"/>
  <c r="CZ57" i="21" s="1"/>
  <c r="CN57" i="21"/>
  <c r="DA57" i="21" s="1"/>
  <c r="AW105" i="21"/>
  <c r="AF6" i="21"/>
  <c r="AF128" i="21"/>
  <c r="AF63" i="21"/>
  <c r="AF39" i="21"/>
  <c r="AF101" i="21"/>
  <c r="CP13" i="21"/>
  <c r="DC13" i="21" s="1"/>
  <c r="CM13" i="21"/>
  <c r="CZ13" i="21" s="1"/>
  <c r="AU94" i="21"/>
  <c r="CJ94" i="21"/>
  <c r="CW94" i="21" s="1"/>
  <c r="CA94" i="21" s="1"/>
  <c r="CC94" i="21" s="1"/>
  <c r="AB56" i="21" s="1"/>
  <c r="AE56" i="21" s="1"/>
  <c r="CM94" i="21"/>
  <c r="CZ94" i="21" s="1"/>
  <c r="CP94" i="21"/>
  <c r="DC94" i="21" s="1"/>
  <c r="AC94" i="21"/>
  <c r="CL94" i="21"/>
  <c r="CY94" i="21" s="1"/>
  <c r="AF45" i="21"/>
  <c r="CN18" i="21"/>
  <c r="DA18" i="21" s="1"/>
  <c r="CJ18" i="21"/>
  <c r="CW18" i="21" s="1"/>
  <c r="AV116" i="21"/>
  <c r="AC42" i="21"/>
  <c r="AD42" i="21" s="1"/>
  <c r="AW42" i="21"/>
  <c r="CG42" i="21"/>
  <c r="CT42" i="21" s="1"/>
  <c r="AU92" i="21"/>
  <c r="CP92" i="21"/>
  <c r="DC92" i="21" s="1"/>
  <c r="CH92" i="21"/>
  <c r="CU92" i="21" s="1"/>
  <c r="CO92" i="21"/>
  <c r="DB92" i="21" s="1"/>
  <c r="CN92" i="21"/>
  <c r="DA92" i="21" s="1"/>
  <c r="CM59" i="21"/>
  <c r="CZ59" i="21" s="1"/>
  <c r="CH59" i="21"/>
  <c r="CU59" i="21" s="1"/>
  <c r="CL59" i="21"/>
  <c r="CY59" i="21" s="1"/>
  <c r="AT79" i="21"/>
  <c r="AF79" i="21" s="1"/>
  <c r="AC79" i="21"/>
  <c r="CM79" i="21"/>
  <c r="CZ79" i="21" s="1"/>
  <c r="CN79" i="21"/>
  <c r="DA79" i="21" s="1"/>
  <c r="AX108" i="21"/>
  <c r="AT115" i="21"/>
  <c r="AF115" i="21" s="1"/>
  <c r="CP115" i="21"/>
  <c r="DC115" i="21" s="1"/>
  <c r="CM115" i="21"/>
  <c r="CZ115" i="21" s="1"/>
  <c r="AV16" i="21"/>
  <c r="CI105" i="21"/>
  <c r="CV105" i="21" s="1"/>
  <c r="CO105" i="21"/>
  <c r="DB105" i="21" s="1"/>
  <c r="AC105" i="21"/>
  <c r="CM105" i="21"/>
  <c r="CZ105" i="21" s="1"/>
  <c r="CJ105" i="21"/>
  <c r="CW105" i="21" s="1"/>
  <c r="CP105" i="21"/>
  <c r="DC105" i="21" s="1"/>
  <c r="CJ53" i="21"/>
  <c r="CW53" i="21" s="1"/>
  <c r="CO53" i="21"/>
  <c r="DB53" i="21" s="1"/>
  <c r="CN53" i="21"/>
  <c r="DA53" i="21" s="1"/>
  <c r="CO49" i="21"/>
  <c r="DB49" i="21" s="1"/>
  <c r="CK49" i="21"/>
  <c r="CX49" i="21" s="1"/>
  <c r="CL49" i="21"/>
  <c r="CY49" i="21" s="1"/>
  <c r="CJ44" i="21"/>
  <c r="CW44" i="21" s="1"/>
  <c r="CG115" i="21"/>
  <c r="CT115" i="21" s="1"/>
  <c r="CA115" i="21" s="1"/>
  <c r="CC115" i="21" s="1"/>
  <c r="AB122" i="21" s="1"/>
  <c r="AE122" i="21" s="1"/>
  <c r="CL125" i="21"/>
  <c r="CY125" i="21" s="1"/>
  <c r="CJ92" i="21"/>
  <c r="CW92" i="21" s="1"/>
  <c r="CG117" i="21"/>
  <c r="CT117" i="21" s="1"/>
  <c r="CI13" i="21"/>
  <c r="CV13" i="21" s="1"/>
  <c r="CI69" i="21"/>
  <c r="CV69" i="21" s="1"/>
  <c r="CF126" i="21"/>
  <c r="CS126" i="21" s="1"/>
  <c r="CA126" i="21" s="1"/>
  <c r="CC126" i="21" s="1"/>
  <c r="AB53" i="21" s="1"/>
  <c r="AE53" i="21" s="1"/>
  <c r="CK73" i="21"/>
  <c r="CX73" i="21" s="1"/>
  <c r="AC69" i="21"/>
  <c r="AD69" i="21" s="1"/>
  <c r="AT45" i="21"/>
  <c r="CI45" i="21"/>
  <c r="CV45" i="21" s="1"/>
  <c r="CF42" i="21"/>
  <c r="CS42" i="21" s="1"/>
  <c r="CA42" i="21" s="1"/>
  <c r="CC42" i="21" s="1"/>
  <c r="CH120" i="21"/>
  <c r="CU120" i="21" s="1"/>
  <c r="CK72" i="21"/>
  <c r="CX72" i="21" s="1"/>
  <c r="CP87" i="21"/>
  <c r="DC87" i="21" s="1"/>
  <c r="AC49" i="21"/>
  <c r="AD49" i="21" s="1"/>
  <c r="CF95" i="21"/>
  <c r="CS95" i="21" s="1"/>
  <c r="CA95" i="21" s="1"/>
  <c r="CC95" i="21" s="1"/>
  <c r="AB103" i="21" s="1"/>
  <c r="AE103" i="21" s="1"/>
  <c r="CJ59" i="21"/>
  <c r="CW59" i="21" s="1"/>
  <c r="CG66" i="21"/>
  <c r="CT66" i="21" s="1"/>
  <c r="CO84" i="21"/>
  <c r="DB84" i="21" s="1"/>
  <c r="CK125" i="21"/>
  <c r="CX125" i="21" s="1"/>
  <c r="CN49" i="21"/>
  <c r="DA49" i="21" s="1"/>
  <c r="CO106" i="21"/>
  <c r="DB106" i="21" s="1"/>
  <c r="CM74" i="21"/>
  <c r="CZ74" i="21" s="1"/>
  <c r="CO117" i="21"/>
  <c r="DB117" i="21" s="1"/>
  <c r="AF37" i="21"/>
  <c r="CK94" i="21"/>
  <c r="CX94" i="21" s="1"/>
  <c r="CH65" i="21"/>
  <c r="CU65" i="21" s="1"/>
  <c r="AT72" i="21"/>
  <c r="AF84" i="21" s="1"/>
  <c r="AT75" i="21"/>
  <c r="CJ85" i="21"/>
  <c r="CW85" i="21" s="1"/>
  <c r="CF105" i="21"/>
  <c r="CS105" i="21" s="1"/>
  <c r="CA105" i="21" s="1"/>
  <c r="CC105" i="21" s="1"/>
  <c r="AB113" i="21" s="1"/>
  <c r="AE113" i="21" s="1"/>
  <c r="CP126" i="21"/>
  <c r="DC126" i="21" s="1"/>
  <c r="CF115" i="21"/>
  <c r="CS115" i="21" s="1"/>
  <c r="CP114" i="21"/>
  <c r="DC114" i="21" s="1"/>
  <c r="CP104" i="21"/>
  <c r="DC104" i="21" s="1"/>
  <c r="CO69" i="21"/>
  <c r="DB69" i="21" s="1"/>
  <c r="CM123" i="21"/>
  <c r="CZ123" i="21" s="1"/>
  <c r="CG23" i="21"/>
  <c r="CT23" i="21" s="1"/>
  <c r="CA23" i="21" s="1"/>
  <c r="CC23" i="21" s="1"/>
  <c r="AB13" i="21" s="1"/>
  <c r="AE13" i="21" s="1"/>
  <c r="CM23" i="21"/>
  <c r="CZ23" i="21" s="1"/>
  <c r="AT66" i="21"/>
  <c r="CK66" i="21"/>
  <c r="CX66" i="21" s="1"/>
  <c r="CO66" i="21"/>
  <c r="DB66" i="21" s="1"/>
  <c r="CP66" i="21"/>
  <c r="DC66" i="21" s="1"/>
  <c r="CN51" i="21"/>
  <c r="DA51" i="21" s="1"/>
  <c r="CF51" i="21"/>
  <c r="CS51" i="21" s="1"/>
  <c r="CI51" i="21"/>
  <c r="CV51" i="21" s="1"/>
  <c r="CM51" i="21"/>
  <c r="CZ51" i="21" s="1"/>
  <c r="AT17" i="21"/>
  <c r="AC17" i="21"/>
  <c r="CL17" i="21"/>
  <c r="CY17" i="21" s="1"/>
  <c r="AV119" i="21"/>
  <c r="CM119" i="21"/>
  <c r="CZ119" i="21" s="1"/>
  <c r="AU69" i="21"/>
  <c r="CN69" i="21"/>
  <c r="DA69" i="21" s="1"/>
  <c r="AV71" i="21"/>
  <c r="AF71" i="21" s="1"/>
  <c r="CI71" i="21"/>
  <c r="CV71" i="21" s="1"/>
  <c r="CG71" i="21"/>
  <c r="CT71" i="21" s="1"/>
  <c r="CJ101" i="21"/>
  <c r="CW101" i="21" s="1"/>
  <c r="CK101" i="21"/>
  <c r="CX101" i="21" s="1"/>
  <c r="CO101" i="21"/>
  <c r="DB101" i="21" s="1"/>
  <c r="CK47" i="21"/>
  <c r="CX47" i="21" s="1"/>
  <c r="CO47" i="21"/>
  <c r="DB47" i="21" s="1"/>
  <c r="CG47" i="21"/>
  <c r="CT47" i="21" s="1"/>
  <c r="CA47" i="21" s="1"/>
  <c r="CC47" i="21" s="1"/>
  <c r="AB48" i="21" s="1"/>
  <c r="AE48" i="21" s="1"/>
  <c r="CF52" i="21"/>
  <c r="CS52" i="21" s="1"/>
  <c r="CH52" i="21"/>
  <c r="CU52" i="21" s="1"/>
  <c r="CM52" i="21"/>
  <c r="CZ52" i="21" s="1"/>
  <c r="CP52" i="21"/>
  <c r="DC52" i="21" s="1"/>
  <c r="AT52" i="21"/>
  <c r="AW54" i="21"/>
  <c r="AF54" i="21" s="1"/>
  <c r="AF111" i="21"/>
  <c r="AF121" i="21"/>
  <c r="AF100" i="21"/>
  <c r="AF82" i="21"/>
  <c r="AU121" i="21"/>
  <c r="AT123" i="21"/>
  <c r="AF123" i="21" s="1"/>
  <c r="AW86" i="21"/>
  <c r="AF86" i="21" s="1"/>
  <c r="AW104" i="21"/>
  <c r="AX93" i="21"/>
  <c r="AF93" i="21" s="1"/>
  <c r="AX85" i="21"/>
  <c r="AX68" i="21"/>
  <c r="AU85" i="21"/>
  <c r="AF76" i="21"/>
  <c r="AF72" i="21"/>
  <c r="AX13" i="21"/>
  <c r="AF13" i="21" s="1"/>
  <c r="AT19" i="21"/>
  <c r="AF19" i="21" s="1"/>
  <c r="AV60" i="21"/>
  <c r="AF60" i="21" s="1"/>
  <c r="AW23" i="21"/>
  <c r="AV72" i="21"/>
  <c r="AU90" i="21"/>
  <c r="AT97" i="21"/>
  <c r="AU19" i="21"/>
  <c r="AF130" i="21"/>
  <c r="AV48" i="21"/>
  <c r="AU23" i="21"/>
  <c r="AF23" i="21" s="1"/>
  <c r="AX109" i="21"/>
  <c r="AX72" i="21"/>
  <c r="AT18" i="21"/>
  <c r="AF18" i="21" s="1"/>
  <c r="AW97" i="21"/>
  <c r="AV83" i="21"/>
  <c r="AU93" i="21"/>
  <c r="AF110" i="21"/>
  <c r="AF59" i="21"/>
  <c r="AF10" i="21"/>
  <c r="AF81" i="21"/>
  <c r="AF134" i="21"/>
  <c r="AF118" i="21"/>
  <c r="AF67" i="21"/>
  <c r="AF98" i="21"/>
  <c r="AF53" i="21"/>
  <c r="AF26" i="21"/>
  <c r="AF31" i="21"/>
  <c r="AF133" i="21"/>
  <c r="AF92" i="21"/>
  <c r="AF51" i="21"/>
  <c r="AF33" i="21"/>
  <c r="AF8" i="21"/>
  <c r="AF113" i="21"/>
  <c r="AF47" i="21"/>
  <c r="AF126" i="21"/>
  <c r="AF88" i="21"/>
  <c r="AF107" i="21"/>
  <c r="CA41" i="21"/>
  <c r="CA55" i="21"/>
  <c r="CC55" i="21" s="1"/>
  <c r="CA9" i="21"/>
  <c r="CC9" i="21" s="1"/>
  <c r="AB9" i="21" s="1"/>
  <c r="AE9" i="21" s="1"/>
  <c r="AF46" i="21"/>
  <c r="AF7" i="21"/>
  <c r="AF56" i="21"/>
  <c r="CA37" i="21"/>
  <c r="CC37" i="21" s="1"/>
  <c r="AB37" i="21" s="1"/>
  <c r="AE37" i="21" s="1"/>
  <c r="AF12" i="21"/>
  <c r="CA124" i="21"/>
  <c r="CC124" i="21" s="1"/>
  <c r="CA82" i="21"/>
  <c r="CC82" i="21" s="1"/>
  <c r="CA7" i="21"/>
  <c r="CC7" i="21" s="1"/>
  <c r="AB7" i="21" s="1"/>
  <c r="AE7" i="21" s="1"/>
  <c r="CA109" i="21"/>
  <c r="CC109" i="21" s="1"/>
  <c r="CA40" i="21"/>
  <c r="CC40" i="21" s="1"/>
  <c r="AB40" i="21" s="1"/>
  <c r="AE40" i="21" s="1"/>
  <c r="AF119" i="21"/>
  <c r="CA77" i="21"/>
  <c r="CC77" i="21" s="1"/>
  <c r="AF52" i="21"/>
  <c r="AF16" i="21"/>
  <c r="CA31" i="21"/>
  <c r="CC31" i="21" s="1"/>
  <c r="AB31" i="21" s="1"/>
  <c r="AE31" i="21" s="1"/>
  <c r="CA38" i="21"/>
  <c r="CC38" i="21" s="1"/>
  <c r="AB38" i="21" s="1"/>
  <c r="AE38" i="21" s="1"/>
  <c r="CA101" i="21"/>
  <c r="CC101" i="21" s="1"/>
  <c r="CA29" i="21"/>
  <c r="CC29" i="21" s="1"/>
  <c r="AB29" i="21" s="1"/>
  <c r="AE29" i="21" s="1"/>
  <c r="CA131" i="21"/>
  <c r="CC131" i="21" s="1"/>
  <c r="AB131" i="21" s="1"/>
  <c r="AE131" i="21" s="1"/>
  <c r="AF30" i="21"/>
  <c r="CA44" i="21"/>
  <c r="CC44" i="21" s="1"/>
  <c r="CA6" i="21"/>
  <c r="CC6" i="21" s="1"/>
  <c r="AB6" i="21" s="1"/>
  <c r="AE6" i="21" s="1"/>
  <c r="CA132" i="21"/>
  <c r="CC132" i="21" s="1"/>
  <c r="AB132" i="21" s="1"/>
  <c r="AE132" i="21" s="1"/>
  <c r="CA70" i="21"/>
  <c r="CC70" i="21" s="1"/>
  <c r="AB82" i="21" s="1"/>
  <c r="AE82" i="21" s="1"/>
  <c r="CA133" i="21"/>
  <c r="CC133" i="21" s="1"/>
  <c r="AB133" i="21" s="1"/>
  <c r="AE133" i="21" s="1"/>
  <c r="CA119" i="21"/>
  <c r="CC119" i="21" s="1"/>
  <c r="CA92" i="21"/>
  <c r="CC92" i="21" s="1"/>
  <c r="AB77" i="21" s="1"/>
  <c r="AE77" i="21" s="1"/>
  <c r="CA30" i="21"/>
  <c r="CC30" i="21" s="1"/>
  <c r="AB30" i="21" s="1"/>
  <c r="AE30" i="21" s="1"/>
  <c r="CA48" i="21"/>
  <c r="CC48" i="21" s="1"/>
  <c r="AF125" i="21"/>
  <c r="CA51" i="21"/>
  <c r="CC51" i="21" s="1"/>
  <c r="CA68" i="21"/>
  <c r="CC68" i="21" s="1"/>
  <c r="AF38" i="21"/>
  <c r="CA129" i="21"/>
  <c r="CC129" i="21" s="1"/>
  <c r="CC41" i="21"/>
  <c r="AB41" i="21" s="1"/>
  <c r="AE41" i="21" s="1"/>
  <c r="CA87" i="21"/>
  <c r="CC87" i="21" s="1"/>
  <c r="CA17" i="21"/>
  <c r="CC17" i="21" s="1"/>
  <c r="CA135" i="21"/>
  <c r="CC135" i="21" s="1"/>
  <c r="AB135" i="21" s="1"/>
  <c r="AE135" i="21" s="1"/>
  <c r="CA39" i="21"/>
  <c r="CC39" i="21" s="1"/>
  <c r="AB39" i="21" s="1"/>
  <c r="AE39" i="21" s="1"/>
  <c r="CA36" i="21"/>
  <c r="CC36" i="21" s="1"/>
  <c r="AB36" i="21" s="1"/>
  <c r="AE36" i="21" s="1"/>
  <c r="CA32" i="21"/>
  <c r="CC32" i="21" s="1"/>
  <c r="AB32" i="21" s="1"/>
  <c r="AE32" i="21" s="1"/>
  <c r="CA61" i="21"/>
  <c r="CC61" i="21" s="1"/>
  <c r="AB70" i="21" s="1"/>
  <c r="AE70" i="21" s="1"/>
  <c r="CA8" i="21"/>
  <c r="CC8" i="21" s="1"/>
  <c r="AB8" i="21" s="1"/>
  <c r="AE8" i="21" s="1"/>
  <c r="AF55" i="21"/>
  <c r="AF64" i="21"/>
  <c r="CA28" i="21"/>
  <c r="CC28" i="21" s="1"/>
  <c r="AB28" i="21" s="1"/>
  <c r="AE28" i="21" s="1"/>
  <c r="CA18" i="21"/>
  <c r="CC18" i="21" s="1"/>
  <c r="CA15" i="21"/>
  <c r="CC15" i="21" s="1"/>
  <c r="CA102" i="21"/>
  <c r="CC102" i="21" s="1"/>
  <c r="CA127" i="21"/>
  <c r="CC127" i="21" s="1"/>
  <c r="CA125" i="21"/>
  <c r="CC125" i="21" s="1"/>
  <c r="CA106" i="21"/>
  <c r="CC106" i="21" s="1"/>
  <c r="AF34" i="21"/>
  <c r="CA121" i="21"/>
  <c r="CC121" i="21" s="1"/>
  <c r="AB127" i="21" s="1"/>
  <c r="AE127" i="21" s="1"/>
  <c r="CA117" i="21"/>
  <c r="CC117" i="21" s="1"/>
  <c r="AB124" i="21" s="1"/>
  <c r="AE124" i="21" s="1"/>
  <c r="CA59" i="21"/>
  <c r="CC59" i="21" s="1"/>
  <c r="CA65" i="21"/>
  <c r="CC65" i="21" s="1"/>
  <c r="AB76" i="21" s="1"/>
  <c r="AE76" i="21" s="1"/>
  <c r="CA120" i="21"/>
  <c r="CC120" i="21" s="1"/>
  <c r="CA81" i="21"/>
  <c r="CC81" i="21" s="1"/>
  <c r="CA88" i="21"/>
  <c r="CC88" i="21" s="1"/>
  <c r="CA33" i="21"/>
  <c r="CC33" i="21" s="1"/>
  <c r="AB33" i="21" s="1"/>
  <c r="AE33" i="21" s="1"/>
  <c r="CA34" i="21"/>
  <c r="CC34" i="21" s="1"/>
  <c r="AB34" i="21" s="1"/>
  <c r="AE34" i="21" s="1"/>
  <c r="CA21" i="21"/>
  <c r="CC21" i="21" s="1"/>
  <c r="CA66" i="21"/>
  <c r="CC66" i="21" s="1"/>
  <c r="AB78" i="21" s="1"/>
  <c r="AE78" i="21" s="1"/>
  <c r="CA98" i="21"/>
  <c r="CC98" i="21" s="1"/>
  <c r="AB106" i="21" s="1"/>
  <c r="AE106" i="21" s="1"/>
  <c r="CA11" i="21"/>
  <c r="CC11" i="21" s="1"/>
  <c r="AB11" i="21" s="1"/>
  <c r="AE11" i="21" s="1"/>
  <c r="AF104" i="21"/>
  <c r="CA134" i="21"/>
  <c r="CC134" i="21" s="1"/>
  <c r="AB134" i="21" s="1"/>
  <c r="AE134" i="21" s="1"/>
  <c r="AF43" i="21"/>
  <c r="CA12" i="21"/>
  <c r="CC12" i="21" s="1"/>
  <c r="AB12" i="21" s="1"/>
  <c r="AE12" i="21" s="1"/>
  <c r="CA10" i="21"/>
  <c r="CC10" i="21" s="1"/>
  <c r="AB10" i="21" s="1"/>
  <c r="AE10" i="21" s="1"/>
  <c r="CA79" i="21"/>
  <c r="CC79" i="21" s="1"/>
  <c r="CA118" i="21"/>
  <c r="CC118" i="21" s="1"/>
  <c r="AB125" i="21" s="1"/>
  <c r="AE125" i="21" s="1"/>
  <c r="CA123" i="21"/>
  <c r="CC123" i="21" s="1"/>
  <c r="CA35" i="21"/>
  <c r="CC35" i="21" s="1"/>
  <c r="AB35" i="21" s="1"/>
  <c r="AE35" i="21" s="1"/>
  <c r="CA76" i="21"/>
  <c r="CC76" i="21" s="1"/>
  <c r="AF135" i="21"/>
  <c r="CA110" i="21"/>
  <c r="CC110" i="21" s="1"/>
  <c r="AB118" i="21" s="1"/>
  <c r="AE118" i="21" s="1"/>
  <c r="AF41" i="21"/>
  <c r="CA57" i="21"/>
  <c r="CC57" i="21" s="1"/>
  <c r="AF32" i="21"/>
  <c r="CA130" i="21"/>
  <c r="CC130" i="21" s="1"/>
  <c r="AB130" i="21" s="1"/>
  <c r="AE130" i="21" s="1"/>
  <c r="CA100" i="21"/>
  <c r="CC100" i="21" s="1"/>
  <c r="CA27" i="21"/>
  <c r="CC27" i="21" s="1"/>
  <c r="CN76" i="17"/>
  <c r="DA76" i="17" s="1"/>
  <c r="CJ76" i="17"/>
  <c r="CW76" i="17" s="1"/>
  <c r="CF76" i="17"/>
  <c r="CS76" i="17" s="1"/>
  <c r="CA76" i="17" s="1"/>
  <c r="CC76" i="17" s="1"/>
  <c r="AB41" i="17" s="1"/>
  <c r="AE41" i="17" s="1"/>
  <c r="CI76" i="17"/>
  <c r="CV76" i="17" s="1"/>
  <c r="CG76" i="17"/>
  <c r="CT76" i="17" s="1"/>
  <c r="CM76" i="17"/>
  <c r="CZ76" i="17" s="1"/>
  <c r="CH76" i="17"/>
  <c r="CU76" i="17" s="1"/>
  <c r="AT76" i="17"/>
  <c r="AF76" i="17" s="1"/>
  <c r="CL76" i="17"/>
  <c r="CY76" i="17" s="1"/>
  <c r="CK76" i="17"/>
  <c r="CX76" i="17" s="1"/>
  <c r="AT68" i="17"/>
  <c r="AF68" i="17" s="1"/>
  <c r="AC68" i="17"/>
  <c r="CI68" i="17"/>
  <c r="CV68" i="17" s="1"/>
  <c r="CN68" i="17"/>
  <c r="DA68" i="17" s="1"/>
  <c r="CO68" i="17"/>
  <c r="DB68" i="17" s="1"/>
  <c r="AW30" i="17"/>
  <c r="CF30" i="17"/>
  <c r="CS30" i="17" s="1"/>
  <c r="AW37" i="17"/>
  <c r="CF37" i="17"/>
  <c r="CS37" i="17" s="1"/>
  <c r="CI37" i="17"/>
  <c r="CV37" i="17" s="1"/>
  <c r="CO37" i="17"/>
  <c r="DB37" i="17" s="1"/>
  <c r="CM37" i="17"/>
  <c r="CZ37" i="17" s="1"/>
  <c r="CJ37" i="17"/>
  <c r="CW37" i="17" s="1"/>
  <c r="CA37" i="17" s="1"/>
  <c r="CC37" i="17" s="1"/>
  <c r="AB42" i="17" s="1"/>
  <c r="AE42" i="17" s="1"/>
  <c r="CK59" i="17"/>
  <c r="CX59" i="17" s="1"/>
  <c r="CH59" i="17"/>
  <c r="CU59" i="17" s="1"/>
  <c r="CM59" i="17"/>
  <c r="CZ59" i="17" s="1"/>
  <c r="CG59" i="17"/>
  <c r="CT59" i="17" s="1"/>
  <c r="CI59" i="17"/>
  <c r="CV59" i="17" s="1"/>
  <c r="AU81" i="17"/>
  <c r="CG81" i="17"/>
  <c r="CT81" i="17" s="1"/>
  <c r="CA81" i="17" s="1"/>
  <c r="CC81" i="17" s="1"/>
  <c r="AB34" i="17" s="1"/>
  <c r="AE34" i="17" s="1"/>
  <c r="CK81" i="17"/>
  <c r="CX81" i="17" s="1"/>
  <c r="CI81" i="17"/>
  <c r="CV81" i="17" s="1"/>
  <c r="CL81" i="17"/>
  <c r="CY81" i="17" s="1"/>
  <c r="CF81" i="17"/>
  <c r="CS81" i="17" s="1"/>
  <c r="AC52" i="17"/>
  <c r="AD52" i="17" s="1"/>
  <c r="CP52" i="17"/>
  <c r="DC52" i="17" s="1"/>
  <c r="CG52" i="17"/>
  <c r="CT52" i="17" s="1"/>
  <c r="CA52" i="17" s="1"/>
  <c r="CC52" i="17" s="1"/>
  <c r="CM25" i="17"/>
  <c r="CZ25" i="17" s="1"/>
  <c r="CI25" i="17"/>
  <c r="CV25" i="17" s="1"/>
  <c r="CJ25" i="17"/>
  <c r="CW25" i="17" s="1"/>
  <c r="CG25" i="17"/>
  <c r="CT25" i="17" s="1"/>
  <c r="CK25" i="17"/>
  <c r="CX25" i="17" s="1"/>
  <c r="CL25" i="17"/>
  <c r="CY25" i="17" s="1"/>
  <c r="CH25" i="17"/>
  <c r="CU25" i="17" s="1"/>
  <c r="CP25" i="17"/>
  <c r="DC25" i="17" s="1"/>
  <c r="AT25" i="17"/>
  <c r="AX33" i="17"/>
  <c r="CH33" i="17"/>
  <c r="CU33" i="17" s="1"/>
  <c r="CA33" i="17" s="1"/>
  <c r="CC33" i="17" s="1"/>
  <c r="CL33" i="17"/>
  <c r="CY33" i="17" s="1"/>
  <c r="AU62" i="17"/>
  <c r="CH62" i="17"/>
  <c r="CU62" i="17" s="1"/>
  <c r="CP62" i="17"/>
  <c r="DC62" i="17" s="1"/>
  <c r="AX64" i="17"/>
  <c r="CK64" i="17"/>
  <c r="CX64" i="17" s="1"/>
  <c r="CH64" i="17"/>
  <c r="CU64" i="17" s="1"/>
  <c r="CG64" i="17"/>
  <c r="CT64" i="17" s="1"/>
  <c r="CA64" i="17" s="1"/>
  <c r="CC64" i="17" s="1"/>
  <c r="AB73" i="17" s="1"/>
  <c r="AE73" i="17" s="1"/>
  <c r="CP64" i="17"/>
  <c r="DC64" i="17" s="1"/>
  <c r="AC64" i="17"/>
  <c r="CL27" i="17"/>
  <c r="CY27" i="17" s="1"/>
  <c r="CH27" i="17"/>
  <c r="CU27" i="17" s="1"/>
  <c r="CF27" i="17"/>
  <c r="CS27" i="17" s="1"/>
  <c r="CG27" i="17"/>
  <c r="CT27" i="17" s="1"/>
  <c r="CK27" i="17"/>
  <c r="CX27" i="17" s="1"/>
  <c r="AU27" i="17"/>
  <c r="AF27" i="17" s="1"/>
  <c r="CO27" i="17"/>
  <c r="DB27" i="17" s="1"/>
  <c r="CN27" i="17"/>
  <c r="DA27" i="17" s="1"/>
  <c r="CL34" i="17"/>
  <c r="CY34" i="17" s="1"/>
  <c r="CO34" i="17"/>
  <c r="DB34" i="17" s="1"/>
  <c r="CM64" i="17"/>
  <c r="CZ64" i="17" s="1"/>
  <c r="CN61" i="17"/>
  <c r="DA61" i="17" s="1"/>
  <c r="CK68" i="17"/>
  <c r="CX68" i="17" s="1"/>
  <c r="CN65" i="17"/>
  <c r="DA65" i="17" s="1"/>
  <c r="CO59" i="17"/>
  <c r="DB59" i="17" s="1"/>
  <c r="CP76" i="17"/>
  <c r="DC76" i="17" s="1"/>
  <c r="CN58" i="17"/>
  <c r="DA58" i="17" s="1"/>
  <c r="CK30" i="17"/>
  <c r="CX30" i="17" s="1"/>
  <c r="CJ52" i="17"/>
  <c r="CW52" i="17" s="1"/>
  <c r="CL28" i="17"/>
  <c r="CY28" i="17" s="1"/>
  <c r="AC25" i="17"/>
  <c r="CI35" i="17"/>
  <c r="CV35" i="17" s="1"/>
  <c r="CA35" i="17" s="1"/>
  <c r="CC35" i="17" s="1"/>
  <c r="AB38" i="17" s="1"/>
  <c r="AE38" i="17" s="1"/>
  <c r="CJ64" i="17"/>
  <c r="CW64" i="17" s="1"/>
  <c r="CF83" i="17"/>
  <c r="CS83" i="17" s="1"/>
  <c r="AY57" i="17"/>
  <c r="AF57" i="17" s="1"/>
  <c r="AC57" i="17"/>
  <c r="CN37" i="17"/>
  <c r="DA37" i="17" s="1"/>
  <c r="CP23" i="17"/>
  <c r="DC23" i="17" s="1"/>
  <c r="CO70" i="17"/>
  <c r="DB70" i="17" s="1"/>
  <c r="CI64" i="17"/>
  <c r="CV64" i="17" s="1"/>
  <c r="CN39" i="17"/>
  <c r="DA39" i="17" s="1"/>
  <c r="CI30" i="17"/>
  <c r="CV30" i="17" s="1"/>
  <c r="CH52" i="17"/>
  <c r="CU52" i="17" s="1"/>
  <c r="CG68" i="17"/>
  <c r="CT68" i="17" s="1"/>
  <c r="CN25" i="17"/>
  <c r="DA25" i="17" s="1"/>
  <c r="CP57" i="17"/>
  <c r="DC57" i="17" s="1"/>
  <c r="CH58" i="17"/>
  <c r="CU58" i="17" s="1"/>
  <c r="CF41" i="17"/>
  <c r="CS41" i="17" s="1"/>
  <c r="CF28" i="17"/>
  <c r="CS28" i="17" s="1"/>
  <c r="CM68" i="17"/>
  <c r="CZ68" i="17" s="1"/>
  <c r="CL59" i="17"/>
  <c r="CY59" i="17" s="1"/>
  <c r="AC37" i="17"/>
  <c r="AT52" i="17"/>
  <c r="CG20" i="17"/>
  <c r="CT20" i="17" s="1"/>
  <c r="CA20" i="17" s="1"/>
  <c r="CC20" i="17" s="1"/>
  <c r="CH63" i="17"/>
  <c r="CU63" i="17" s="1"/>
  <c r="CN63" i="17"/>
  <c r="DA63" i="17" s="1"/>
  <c r="CN50" i="17"/>
  <c r="DA50" i="17" s="1"/>
  <c r="AX23" i="17"/>
  <c r="CL23" i="17"/>
  <c r="CY23" i="17" s="1"/>
  <c r="AC23" i="17"/>
  <c r="CM23" i="17"/>
  <c r="CZ23" i="17" s="1"/>
  <c r="CJ83" i="17"/>
  <c r="CW83" i="17" s="1"/>
  <c r="AC83" i="17"/>
  <c r="AD83" i="17" s="1"/>
  <c r="CL83" i="17"/>
  <c r="CY83" i="17" s="1"/>
  <c r="CG83" i="17"/>
  <c r="CT83" i="17" s="1"/>
  <c r="CK83" i="17"/>
  <c r="CX83" i="17" s="1"/>
  <c r="CM83" i="17"/>
  <c r="CZ83" i="17" s="1"/>
  <c r="AX35" i="17"/>
  <c r="CJ35" i="17"/>
  <c r="CW35" i="17" s="1"/>
  <c r="CN35" i="17"/>
  <c r="DA35" i="17" s="1"/>
  <c r="CL35" i="17"/>
  <c r="CY35" i="17" s="1"/>
  <c r="CP35" i="17"/>
  <c r="DC35" i="17" s="1"/>
  <c r="CM35" i="17"/>
  <c r="CZ35" i="17" s="1"/>
  <c r="CI47" i="17"/>
  <c r="CV47" i="17" s="1"/>
  <c r="CG47" i="17"/>
  <c r="CT47" i="17" s="1"/>
  <c r="AU47" i="17"/>
  <c r="CK47" i="17"/>
  <c r="CX47" i="17" s="1"/>
  <c r="CN47" i="17"/>
  <c r="DA47" i="17" s="1"/>
  <c r="CH47" i="17"/>
  <c r="CU47" i="17" s="1"/>
  <c r="CF47" i="17"/>
  <c r="CS47" i="17" s="1"/>
  <c r="CA47" i="17" s="1"/>
  <c r="CC47" i="17" s="1"/>
  <c r="AB56" i="17" s="1"/>
  <c r="AE56" i="17" s="1"/>
  <c r="AC47" i="17"/>
  <c r="AY24" i="17"/>
  <c r="CI24" i="17"/>
  <c r="CV24" i="17" s="1"/>
  <c r="CF43" i="17"/>
  <c r="CS43" i="17" s="1"/>
  <c r="CO43" i="17"/>
  <c r="DB43" i="17" s="1"/>
  <c r="CM21" i="17"/>
  <c r="CZ21" i="17" s="1"/>
  <c r="AC21" i="17"/>
  <c r="AD21" i="17" s="1"/>
  <c r="CJ21" i="17"/>
  <c r="CW21" i="17" s="1"/>
  <c r="CA21" i="17" s="1"/>
  <c r="CC21" i="17" s="1"/>
  <c r="AB22" i="17" s="1"/>
  <c r="AE22" i="17" s="1"/>
  <c r="CP21" i="17"/>
  <c r="DC21" i="17" s="1"/>
  <c r="CF21" i="17"/>
  <c r="CS21" i="17" s="1"/>
  <c r="CK21" i="17"/>
  <c r="CX21" i="17" s="1"/>
  <c r="CH21" i="17"/>
  <c r="CU21" i="17" s="1"/>
  <c r="CO21" i="17"/>
  <c r="DB21" i="17" s="1"/>
  <c r="AU21" i="17"/>
  <c r="AF21" i="17" s="1"/>
  <c r="CH61" i="17"/>
  <c r="CU61" i="17" s="1"/>
  <c r="CA61" i="17" s="1"/>
  <c r="CC61" i="17" s="1"/>
  <c r="AB70" i="17" s="1"/>
  <c r="AE70" i="17" s="1"/>
  <c r="CP61" i="17"/>
  <c r="DC61" i="17" s="1"/>
  <c r="CJ61" i="17"/>
  <c r="CW61" i="17" s="1"/>
  <c r="AC61" i="17"/>
  <c r="AU61" i="17"/>
  <c r="CO61" i="17"/>
  <c r="DB61" i="17" s="1"/>
  <c r="CM20" i="17"/>
  <c r="CZ20" i="17" s="1"/>
  <c r="AY20" i="17"/>
  <c r="AC20" i="17"/>
  <c r="AD64" i="17" s="1"/>
  <c r="CM60" i="17"/>
  <c r="CZ60" i="17" s="1"/>
  <c r="CF60" i="17"/>
  <c r="CS60" i="17" s="1"/>
  <c r="CK60" i="17"/>
  <c r="CX60" i="17" s="1"/>
  <c r="AT60" i="17"/>
  <c r="CH60" i="17"/>
  <c r="CU60" i="17" s="1"/>
  <c r="AC60" i="17"/>
  <c r="CG60" i="17"/>
  <c r="CT60" i="17" s="1"/>
  <c r="CA60" i="17" s="1"/>
  <c r="CC60" i="17" s="1"/>
  <c r="CN60" i="17"/>
  <c r="DA60" i="17" s="1"/>
  <c r="CH23" i="17"/>
  <c r="CU23" i="17" s="1"/>
  <c r="CJ39" i="17"/>
  <c r="CW39" i="17" s="1"/>
  <c r="CP42" i="17"/>
  <c r="DC42" i="17" s="1"/>
  <c r="CO23" i="17"/>
  <c r="DB23" i="17" s="1"/>
  <c r="CF64" i="17"/>
  <c r="CS64" i="17" s="1"/>
  <c r="CG39" i="17"/>
  <c r="CT39" i="17" s="1"/>
  <c r="CG21" i="17"/>
  <c r="CT21" i="17" s="1"/>
  <c r="CP68" i="17"/>
  <c r="DC68" i="17" s="1"/>
  <c r="CO25" i="17"/>
  <c r="DB25" i="17" s="1"/>
  <c r="CN23" i="17"/>
  <c r="DA23" i="17" s="1"/>
  <c r="CM28" i="17"/>
  <c r="CZ28" i="17" s="1"/>
  <c r="CH28" i="17"/>
  <c r="CU28" i="17" s="1"/>
  <c r="CO33" i="17"/>
  <c r="DB33" i="17" s="1"/>
  <c r="CN83" i="17"/>
  <c r="DA83" i="17" s="1"/>
  <c r="CG24" i="17"/>
  <c r="CT24" i="17" s="1"/>
  <c r="CA24" i="17" s="1"/>
  <c r="CC24" i="17" s="1"/>
  <c r="AB25" i="17" s="1"/>
  <c r="AE25" i="17" s="1"/>
  <c r="CL63" i="17"/>
  <c r="CY63" i="17" s="1"/>
  <c r="CL60" i="17"/>
  <c r="CY60" i="17" s="1"/>
  <c r="AX29" i="17"/>
  <c r="CG26" i="17"/>
  <c r="CT26" i="17" s="1"/>
  <c r="CM70" i="17"/>
  <c r="CZ70" i="17" s="1"/>
  <c r="CF26" i="17"/>
  <c r="CS26" i="17" s="1"/>
  <c r="CP27" i="17"/>
  <c r="DC27" i="17" s="1"/>
  <c r="CN43" i="17"/>
  <c r="DA43" i="17" s="1"/>
  <c r="CO64" i="17"/>
  <c r="DB64" i="17" s="1"/>
  <c r="CL21" i="17"/>
  <c r="CY21" i="17" s="1"/>
  <c r="CG30" i="17"/>
  <c r="CT30" i="17" s="1"/>
  <c r="CO52" i="17"/>
  <c r="DB52" i="17" s="1"/>
  <c r="CF65" i="17"/>
  <c r="CS65" i="17" s="1"/>
  <c r="CA65" i="17" s="1"/>
  <c r="CC65" i="17" s="1"/>
  <c r="AB74" i="17" s="1"/>
  <c r="AE74" i="17" s="1"/>
  <c r="CP60" i="17"/>
  <c r="DC60" i="17" s="1"/>
  <c r="CO62" i="17"/>
  <c r="DB62" i="17" s="1"/>
  <c r="CN34" i="17"/>
  <c r="DA34" i="17" s="1"/>
  <c r="CJ20" i="17"/>
  <c r="CW20" i="17" s="1"/>
  <c r="CH83" i="17"/>
  <c r="CU83" i="17" s="1"/>
  <c r="CA83" i="17" s="1"/>
  <c r="CC83" i="17" s="1"/>
  <c r="AB43" i="17" s="1"/>
  <c r="AE43" i="17" s="1"/>
  <c r="CJ60" i="17"/>
  <c r="CW60" i="17" s="1"/>
  <c r="CM34" i="17"/>
  <c r="CZ34" i="17" s="1"/>
  <c r="CG61" i="17"/>
  <c r="CT61" i="17" s="1"/>
  <c r="CJ81" i="17"/>
  <c r="CW81" i="17" s="1"/>
  <c r="CK53" i="17"/>
  <c r="CX53" i="17" s="1"/>
  <c r="CP63" i="17"/>
  <c r="DC63" i="17" s="1"/>
  <c r="CM63" i="17"/>
  <c r="CZ63" i="17" s="1"/>
  <c r="CK39" i="17"/>
  <c r="CX39" i="17" s="1"/>
  <c r="AU39" i="17"/>
  <c r="CM39" i="17"/>
  <c r="CZ39" i="17" s="1"/>
  <c r="AC39" i="17"/>
  <c r="CO39" i="17"/>
  <c r="DB39" i="17" s="1"/>
  <c r="CF39" i="17"/>
  <c r="CS39" i="17" s="1"/>
  <c r="CL39" i="17"/>
  <c r="CY39" i="17" s="1"/>
  <c r="CI39" i="17"/>
  <c r="CV39" i="17" s="1"/>
  <c r="CA39" i="17" s="1"/>
  <c r="CC39" i="17" s="1"/>
  <c r="CM29" i="17"/>
  <c r="CZ29" i="17" s="1"/>
  <c r="CO29" i="17"/>
  <c r="DB29" i="17" s="1"/>
  <c r="CN29" i="17"/>
  <c r="DA29" i="17" s="1"/>
  <c r="CK29" i="17"/>
  <c r="CX29" i="17" s="1"/>
  <c r="AV72" i="17"/>
  <c r="CI72" i="17"/>
  <c r="CV72" i="17" s="1"/>
  <c r="CG72" i="17"/>
  <c r="CT72" i="17" s="1"/>
  <c r="CM72" i="17"/>
  <c r="CZ72" i="17" s="1"/>
  <c r="CJ72" i="17"/>
  <c r="CW72" i="17" s="1"/>
  <c r="CK72" i="17"/>
  <c r="CX72" i="17" s="1"/>
  <c r="CN72" i="17"/>
  <c r="DA72" i="17" s="1"/>
  <c r="CP72" i="17"/>
  <c r="DC72" i="17" s="1"/>
  <c r="AC41" i="17"/>
  <c r="CI41" i="17"/>
  <c r="CV41" i="17" s="1"/>
  <c r="CM41" i="17"/>
  <c r="CZ41" i="17" s="1"/>
  <c r="CN41" i="17"/>
  <c r="DA41" i="17" s="1"/>
  <c r="AT41" i="17"/>
  <c r="AF41" i="17" s="1"/>
  <c r="CO41" i="17"/>
  <c r="DB41" i="17" s="1"/>
  <c r="CK41" i="17"/>
  <c r="CX41" i="17" s="1"/>
  <c r="CJ50" i="17"/>
  <c r="CW50" i="17" s="1"/>
  <c r="CL50" i="17"/>
  <c r="CY50" i="17" s="1"/>
  <c r="CK50" i="17"/>
  <c r="CX50" i="17" s="1"/>
  <c r="CO50" i="17"/>
  <c r="DB50" i="17" s="1"/>
  <c r="CH50" i="17"/>
  <c r="CU50" i="17" s="1"/>
  <c r="AC50" i="17"/>
  <c r="AD50" i="17" s="1"/>
  <c r="AT50" i="17"/>
  <c r="CF50" i="17"/>
  <c r="CS50" i="17" s="1"/>
  <c r="CM50" i="17"/>
  <c r="CZ50" i="17" s="1"/>
  <c r="CG50" i="17"/>
  <c r="CT50" i="17" s="1"/>
  <c r="AT85" i="17"/>
  <c r="CJ85" i="17"/>
  <c r="CW85" i="17" s="1"/>
  <c r="CI85" i="17"/>
  <c r="CV85" i="17" s="1"/>
  <c r="CF85" i="17"/>
  <c r="CS85" i="17" s="1"/>
  <c r="AC85" i="17"/>
  <c r="CH85" i="17"/>
  <c r="CU85" i="17" s="1"/>
  <c r="CM85" i="17"/>
  <c r="CZ85" i="17" s="1"/>
  <c r="CG85" i="17"/>
  <c r="CT85" i="17" s="1"/>
  <c r="CO85" i="17"/>
  <c r="DB85" i="17" s="1"/>
  <c r="CN85" i="17"/>
  <c r="DA85" i="17" s="1"/>
  <c r="CK85" i="17"/>
  <c r="CX85" i="17" s="1"/>
  <c r="CO58" i="17"/>
  <c r="DB58" i="17" s="1"/>
  <c r="CF58" i="17"/>
  <c r="CS58" i="17" s="1"/>
  <c r="CK58" i="17"/>
  <c r="CX58" i="17" s="1"/>
  <c r="CP58" i="17"/>
  <c r="DC58" i="17" s="1"/>
  <c r="AY58" i="17"/>
  <c r="CP37" i="17"/>
  <c r="DC37" i="17" s="1"/>
  <c r="CO63" i="17"/>
  <c r="DB63" i="17" s="1"/>
  <c r="CN70" i="17"/>
  <c r="DA70" i="17" s="1"/>
  <c r="CN81" i="17"/>
  <c r="DA81" i="17" s="1"/>
  <c r="CL52" i="17"/>
  <c r="CY52" i="17" s="1"/>
  <c r="CP30" i="17"/>
  <c r="DC30" i="17" s="1"/>
  <c r="CK52" i="17"/>
  <c r="CX52" i="17" s="1"/>
  <c r="CF20" i="17"/>
  <c r="CS20" i="17" s="1"/>
  <c r="CM81" i="17"/>
  <c r="CZ81" i="17" s="1"/>
  <c r="CL41" i="17"/>
  <c r="CY41" i="17" s="1"/>
  <c r="CF68" i="17"/>
  <c r="CS68" i="17" s="1"/>
  <c r="CI27" i="17"/>
  <c r="CV27" i="17" s="1"/>
  <c r="CF59" i="17"/>
  <c r="CS59" i="17" s="1"/>
  <c r="CF52" i="17"/>
  <c r="CS52" i="17" s="1"/>
  <c r="CG62" i="17"/>
  <c r="CT62" i="17" s="1"/>
  <c r="CL85" i="17"/>
  <c r="CY85" i="17" s="1"/>
  <c r="CN28" i="17"/>
  <c r="DA28" i="17" s="1"/>
  <c r="CP65" i="17"/>
  <c r="DC65" i="17" s="1"/>
  <c r="CK28" i="17"/>
  <c r="CX28" i="17" s="1"/>
  <c r="CA28" i="17" s="1"/>
  <c r="CC28" i="17" s="1"/>
  <c r="AB30" i="17" s="1"/>
  <c r="AE30" i="17" s="1"/>
  <c r="CG29" i="17"/>
  <c r="CT29" i="17" s="1"/>
  <c r="CA29" i="17" s="1"/>
  <c r="CC29" i="17" s="1"/>
  <c r="AB20" i="17" s="1"/>
  <c r="AE20" i="17" s="1"/>
  <c r="CK43" i="17"/>
  <c r="CX43" i="17" s="1"/>
  <c r="CN64" i="17"/>
  <c r="DA64" i="17" s="1"/>
  <c r="CN21" i="17"/>
  <c r="DA21" i="17" s="1"/>
  <c r="CO30" i="17"/>
  <c r="DB30" i="17" s="1"/>
  <c r="CN52" i="17"/>
  <c r="DA52" i="17" s="1"/>
  <c r="CF72" i="17"/>
  <c r="CS72" i="17" s="1"/>
  <c r="CA72" i="17" s="1"/>
  <c r="CC72" i="17" s="1"/>
  <c r="CP20" i="17"/>
  <c r="DC20" i="17" s="1"/>
  <c r="CP83" i="17"/>
  <c r="DC83" i="17" s="1"/>
  <c r="CL47" i="17"/>
  <c r="CY47" i="17" s="1"/>
  <c r="CM43" i="17"/>
  <c r="CZ43" i="17" s="1"/>
  <c r="CL42" i="17"/>
  <c r="CY42" i="17" s="1"/>
  <c r="CG37" i="17"/>
  <c r="CT37" i="17" s="1"/>
  <c r="AC76" i="17"/>
  <c r="AD76" i="17" s="1"/>
  <c r="CF62" i="17"/>
  <c r="CS62" i="17" s="1"/>
  <c r="CK26" i="17"/>
  <c r="CX26" i="17" s="1"/>
  <c r="CK34" i="17"/>
  <c r="CX34" i="17" s="1"/>
  <c r="CH39" i="17"/>
  <c r="CU39" i="17" s="1"/>
  <c r="CK61" i="17"/>
  <c r="CX61" i="17" s="1"/>
  <c r="CL29" i="17"/>
  <c r="CY29" i="17" s="1"/>
  <c r="CL37" i="17"/>
  <c r="CY37" i="17" s="1"/>
  <c r="AU63" i="17"/>
  <c r="CG57" i="17"/>
  <c r="CT57" i="17" s="1"/>
  <c r="CH57" i="17"/>
  <c r="CU57" i="17" s="1"/>
  <c r="CL57" i="17"/>
  <c r="CY57" i="17" s="1"/>
  <c r="AV32" i="17"/>
  <c r="CI32" i="17"/>
  <c r="CV32" i="17" s="1"/>
  <c r="CJ32" i="17"/>
  <c r="CW32" i="17" s="1"/>
  <c r="CH32" i="17"/>
  <c r="CU32" i="17" s="1"/>
  <c r="CJ55" i="17"/>
  <c r="CW55" i="17" s="1"/>
  <c r="AT55" i="17"/>
  <c r="AF55" i="17" s="1"/>
  <c r="AC55" i="17"/>
  <c r="AD55" i="17" s="1"/>
  <c r="AV85" i="17"/>
  <c r="AF85" i="17" s="1"/>
  <c r="AX42" i="17"/>
  <c r="CI51" i="17"/>
  <c r="CV51" i="17" s="1"/>
  <c r="CG51" i="17"/>
  <c r="CT51" i="17" s="1"/>
  <c r="CA51" i="17" s="1"/>
  <c r="CC51" i="17" s="1"/>
  <c r="CM51" i="17"/>
  <c r="CZ51" i="17" s="1"/>
  <c r="AU51" i="17"/>
  <c r="AV30" i="17"/>
  <c r="AF30" i="17" s="1"/>
  <c r="AC30" i="17"/>
  <c r="CM30" i="17"/>
  <c r="CZ30" i="17" s="1"/>
  <c r="CJ45" i="17"/>
  <c r="CW45" i="17" s="1"/>
  <c r="AT45" i="17"/>
  <c r="AC45" i="17"/>
  <c r="CL45" i="17"/>
  <c r="CY45" i="17" s="1"/>
  <c r="CK45" i="17"/>
  <c r="CX45" i="17" s="1"/>
  <c r="AT66" i="17"/>
  <c r="CI66" i="17"/>
  <c r="CV66" i="17" s="1"/>
  <c r="CH66" i="17"/>
  <c r="CU66" i="17" s="1"/>
  <c r="CK66" i="17"/>
  <c r="CX66" i="17" s="1"/>
  <c r="CJ73" i="17"/>
  <c r="CW73" i="17" s="1"/>
  <c r="CN73" i="17"/>
  <c r="DA73" i="17" s="1"/>
  <c r="AT73" i="17"/>
  <c r="CI73" i="17"/>
  <c r="CV73" i="17" s="1"/>
  <c r="CA73" i="17" s="1"/>
  <c r="CC73" i="17" s="1"/>
  <c r="CI31" i="17"/>
  <c r="CV31" i="17" s="1"/>
  <c r="CP26" i="17"/>
  <c r="DC26" i="17" s="1"/>
  <c r="CL22" i="17"/>
  <c r="CY22" i="17" s="1"/>
  <c r="CP32" i="17"/>
  <c r="DC32" i="17" s="1"/>
  <c r="CO78" i="17"/>
  <c r="DB78" i="17" s="1"/>
  <c r="CP45" i="17"/>
  <c r="DC45" i="17" s="1"/>
  <c r="CL53" i="17"/>
  <c r="CY53" i="17" s="1"/>
  <c r="CN30" i="17"/>
  <c r="DA30" i="17" s="1"/>
  <c r="CJ80" i="17"/>
  <c r="CW80" i="17" s="1"/>
  <c r="CO80" i="17"/>
  <c r="DB80" i="17" s="1"/>
  <c r="CO65" i="17"/>
  <c r="DB65" i="17" s="1"/>
  <c r="CN55" i="17"/>
  <c r="DA55" i="17" s="1"/>
  <c r="AC40" i="17"/>
  <c r="CO36" i="17"/>
  <c r="DB36" i="17" s="1"/>
  <c r="CG74" i="17"/>
  <c r="CT74" i="17" s="1"/>
  <c r="CO74" i="17"/>
  <c r="DB74" i="17" s="1"/>
  <c r="CI71" i="17"/>
  <c r="CV71" i="17" s="1"/>
  <c r="CO24" i="17"/>
  <c r="DB24" i="17" s="1"/>
  <c r="CP24" i="17"/>
  <c r="DC24" i="17" s="1"/>
  <c r="CF24" i="17"/>
  <c r="CS24" i="17" s="1"/>
  <c r="CN20" i="17"/>
  <c r="DA20" i="17" s="1"/>
  <c r="CJ22" i="17"/>
  <c r="CW22" i="17" s="1"/>
  <c r="CI57" i="17"/>
  <c r="CV57" i="17" s="1"/>
  <c r="CN42" i="17"/>
  <c r="DA42" i="17" s="1"/>
  <c r="CO28" i="17"/>
  <c r="DB28" i="17" s="1"/>
  <c r="CH54" i="17"/>
  <c r="CU54" i="17" s="1"/>
  <c r="CA54" i="17" s="1"/>
  <c r="CC54" i="17" s="1"/>
  <c r="CG67" i="17"/>
  <c r="CT67" i="17" s="1"/>
  <c r="CA67" i="17" s="1"/>
  <c r="CC67" i="17" s="1"/>
  <c r="AB76" i="17" s="1"/>
  <c r="AE76" i="17" s="1"/>
  <c r="AC73" i="17"/>
  <c r="CI80" i="17"/>
  <c r="CV80" i="17" s="1"/>
  <c r="CI67" i="17"/>
  <c r="CV67" i="17" s="1"/>
  <c r="AY78" i="17"/>
  <c r="AC22" i="17"/>
  <c r="CF57" i="17"/>
  <c r="CS57" i="17" s="1"/>
  <c r="CA57" i="17" s="1"/>
  <c r="CC57" i="17" s="1"/>
  <c r="CG69" i="17"/>
  <c r="CT69" i="17" s="1"/>
  <c r="CA69" i="17" s="1"/>
  <c r="CC69" i="17" s="1"/>
  <c r="CH69" i="17"/>
  <c r="CU69" i="17" s="1"/>
  <c r="AC67" i="17"/>
  <c r="AU67" i="17"/>
  <c r="CH67" i="17"/>
  <c r="CU67" i="17" s="1"/>
  <c r="CI34" i="17"/>
  <c r="CV34" i="17" s="1"/>
  <c r="CJ34" i="17"/>
  <c r="CW34" i="17" s="1"/>
  <c r="CH34" i="17"/>
  <c r="CU34" i="17" s="1"/>
  <c r="AC34" i="17"/>
  <c r="AD34" i="17" s="1"/>
  <c r="CG34" i="17"/>
  <c r="CT34" i="17" s="1"/>
  <c r="CL44" i="17"/>
  <c r="CY44" i="17" s="1"/>
  <c r="CH44" i="17"/>
  <c r="CU44" i="17" s="1"/>
  <c r="CG44" i="17"/>
  <c r="CT44" i="17" s="1"/>
  <c r="CA44" i="17" s="1"/>
  <c r="CC44" i="17" s="1"/>
  <c r="AB52" i="17" s="1"/>
  <c r="AE52" i="17" s="1"/>
  <c r="CI44" i="17"/>
  <c r="CV44" i="17" s="1"/>
  <c r="CN59" i="17"/>
  <c r="DA59" i="17" s="1"/>
  <c r="AC59" i="17"/>
  <c r="AD59" i="17" s="1"/>
  <c r="CJ59" i="17"/>
  <c r="CW59" i="17" s="1"/>
  <c r="CA59" i="17" s="1"/>
  <c r="CC59" i="17" s="1"/>
  <c r="AB68" i="17" s="1"/>
  <c r="AE68" i="17" s="1"/>
  <c r="CF23" i="17"/>
  <c r="CS23" i="17" s="1"/>
  <c r="CK23" i="17"/>
  <c r="CX23" i="17" s="1"/>
  <c r="CJ23" i="17"/>
  <c r="CW23" i="17" s="1"/>
  <c r="AT31" i="17"/>
  <c r="AF31" i="17" s="1"/>
  <c r="CK31" i="17"/>
  <c r="CX31" i="17" s="1"/>
  <c r="CG31" i="17"/>
  <c r="CT31" i="17" s="1"/>
  <c r="CK37" i="17"/>
  <c r="CX37" i="17" s="1"/>
  <c r="AT84" i="17"/>
  <c r="AF84" i="17" s="1"/>
  <c r="AC38" i="17"/>
  <c r="AD38" i="17" s="1"/>
  <c r="AT38" i="17"/>
  <c r="CH38" i="17"/>
  <c r="CU38" i="17" s="1"/>
  <c r="CG77" i="17"/>
  <c r="CT77" i="17" s="1"/>
  <c r="CI77" i="17"/>
  <c r="CV77" i="17" s="1"/>
  <c r="CH77" i="17"/>
  <c r="CU77" i="17" s="1"/>
  <c r="CM77" i="17"/>
  <c r="CZ77" i="17" s="1"/>
  <c r="CH72" i="17"/>
  <c r="CU72" i="17" s="1"/>
  <c r="AU28" i="17"/>
  <c r="AF28" i="17" s="1"/>
  <c r="CI28" i="17"/>
  <c r="CV28" i="17" s="1"/>
  <c r="CJ28" i="17"/>
  <c r="CW28" i="17" s="1"/>
  <c r="CK70" i="17"/>
  <c r="CX70" i="17" s="1"/>
  <c r="AT70" i="17"/>
  <c r="AC70" i="17"/>
  <c r="CI70" i="17"/>
  <c r="CV70" i="17" s="1"/>
  <c r="AU48" i="17"/>
  <c r="AF48" i="17" s="1"/>
  <c r="CJ48" i="17"/>
  <c r="CW48" i="17" s="1"/>
  <c r="CP48" i="17"/>
  <c r="DC48" i="17" s="1"/>
  <c r="CG48" i="17"/>
  <c r="CT48" i="17" s="1"/>
  <c r="CF48" i="17"/>
  <c r="CS48" i="17" s="1"/>
  <c r="CA48" i="17" s="1"/>
  <c r="CC48" i="17" s="1"/>
  <c r="CG28" i="17"/>
  <c r="CT28" i="17" s="1"/>
  <c r="CO66" i="17"/>
  <c r="DB66" i="17" s="1"/>
  <c r="CP22" i="17"/>
  <c r="DC22" i="17" s="1"/>
  <c r="CP54" i="17"/>
  <c r="DC54" i="17" s="1"/>
  <c r="CI45" i="17"/>
  <c r="CV45" i="17" s="1"/>
  <c r="CP53" i="17"/>
  <c r="DC53" i="17" s="1"/>
  <c r="CL30" i="17"/>
  <c r="CY30" i="17" s="1"/>
  <c r="CI40" i="17"/>
  <c r="CV40" i="17" s="1"/>
  <c r="CL80" i="17"/>
  <c r="CY80" i="17" s="1"/>
  <c r="CL65" i="17"/>
  <c r="CY65" i="17" s="1"/>
  <c r="CK55" i="17"/>
  <c r="CX55" i="17" s="1"/>
  <c r="CF36" i="17"/>
  <c r="CS36" i="17" s="1"/>
  <c r="CA36" i="17" s="1"/>
  <c r="CC36" i="17" s="1"/>
  <c r="AB40" i="17" s="1"/>
  <c r="AE40" i="17" s="1"/>
  <c r="CI36" i="17"/>
  <c r="CV36" i="17" s="1"/>
  <c r="CL74" i="17"/>
  <c r="CY74" i="17" s="1"/>
  <c r="CL71" i="17"/>
  <c r="CY71" i="17" s="1"/>
  <c r="CK24" i="17"/>
  <c r="CX24" i="17" s="1"/>
  <c r="CF70" i="17"/>
  <c r="CS70" i="17" s="1"/>
  <c r="CH45" i="17"/>
  <c r="CU45" i="17" s="1"/>
  <c r="CA45" i="17" s="1"/>
  <c r="CC45" i="17" s="1"/>
  <c r="CL32" i="17"/>
  <c r="CY32" i="17" s="1"/>
  <c r="CH24" i="17"/>
  <c r="CU24" i="17" s="1"/>
  <c r="CL73" i="17"/>
  <c r="CY73" i="17" s="1"/>
  <c r="CJ66" i="17"/>
  <c r="CW66" i="17" s="1"/>
  <c r="AC26" i="17"/>
  <c r="CL66" i="17"/>
  <c r="CY66" i="17" s="1"/>
  <c r="CM26" i="17"/>
  <c r="CZ26" i="17" s="1"/>
  <c r="CG70" i="17"/>
  <c r="CT70" i="17" s="1"/>
  <c r="CA70" i="17" s="1"/>
  <c r="CC70" i="17" s="1"/>
  <c r="AB50" i="17" s="1"/>
  <c r="AE50" i="17" s="1"/>
  <c r="AC24" i="17"/>
  <c r="AD24" i="17" s="1"/>
  <c r="CI46" i="17"/>
  <c r="CV46" i="17" s="1"/>
  <c r="CJ70" i="17"/>
  <c r="CW70" i="17" s="1"/>
  <c r="CI20" i="17"/>
  <c r="CV20" i="17" s="1"/>
  <c r="CJ57" i="17"/>
  <c r="CW57" i="17" s="1"/>
  <c r="CK54" i="17"/>
  <c r="CX54" i="17" s="1"/>
  <c r="AX20" i="17"/>
  <c r="CH30" i="17"/>
  <c r="CU30" i="17" s="1"/>
  <c r="AY22" i="17"/>
  <c r="CO20" i="17"/>
  <c r="DB20" i="17" s="1"/>
  <c r="AT20" i="17"/>
  <c r="AF20" i="17" s="1"/>
  <c r="CF29" i="17"/>
  <c r="CS29" i="17" s="1"/>
  <c r="AC29" i="17"/>
  <c r="CP29" i="17"/>
  <c r="DC29" i="17" s="1"/>
  <c r="CJ29" i="17"/>
  <c r="CW29" i="17" s="1"/>
  <c r="AC71" i="17"/>
  <c r="AD71" i="17" s="1"/>
  <c r="CM52" i="17"/>
  <c r="CZ52" i="17" s="1"/>
  <c r="CI52" i="17"/>
  <c r="CV52" i="17" s="1"/>
  <c r="AC46" i="17"/>
  <c r="AD46" i="17" s="1"/>
  <c r="CM46" i="17"/>
  <c r="CZ46" i="17" s="1"/>
  <c r="CO46" i="17"/>
  <c r="DB46" i="17" s="1"/>
  <c r="CK46" i="17"/>
  <c r="CX46" i="17" s="1"/>
  <c r="CJ75" i="17"/>
  <c r="CW75" i="17" s="1"/>
  <c r="CI75" i="17"/>
  <c r="CV75" i="17" s="1"/>
  <c r="CG75" i="17"/>
  <c r="CT75" i="17" s="1"/>
  <c r="CA75" i="17" s="1"/>
  <c r="CC75" i="17" s="1"/>
  <c r="AC82" i="17"/>
  <c r="AD82" i="17" s="1"/>
  <c r="CI82" i="17"/>
  <c r="CV82" i="17" s="1"/>
  <c r="CA82" i="17" s="1"/>
  <c r="CC82" i="17" s="1"/>
  <c r="AB36" i="17" s="1"/>
  <c r="AE36" i="17" s="1"/>
  <c r="AT82" i="17"/>
  <c r="CG82" i="17"/>
  <c r="CT82" i="17" s="1"/>
  <c r="CM82" i="17"/>
  <c r="CZ82" i="17" s="1"/>
  <c r="CF82" i="17"/>
  <c r="CS82" i="17" s="1"/>
  <c r="CO82" i="17"/>
  <c r="DB82" i="17" s="1"/>
  <c r="AC63" i="17"/>
  <c r="AD63" i="17" s="1"/>
  <c r="CG63" i="17"/>
  <c r="CT63" i="17" s="1"/>
  <c r="CF63" i="17"/>
  <c r="CS63" i="17" s="1"/>
  <c r="CA63" i="17" s="1"/>
  <c r="CC63" i="17" s="1"/>
  <c r="AB72" i="17" s="1"/>
  <c r="AE72" i="17" s="1"/>
  <c r="CJ63" i="17"/>
  <c r="CW63" i="17" s="1"/>
  <c r="CL84" i="17"/>
  <c r="CY84" i="17" s="1"/>
  <c r="CH84" i="17"/>
  <c r="CU84" i="17" s="1"/>
  <c r="CF84" i="17"/>
  <c r="CS84" i="17" s="1"/>
  <c r="CM84" i="17"/>
  <c r="CZ84" i="17" s="1"/>
  <c r="CJ24" i="17"/>
  <c r="CW24" i="17" s="1"/>
  <c r="CM24" i="17"/>
  <c r="CZ24" i="17" s="1"/>
  <c r="CH78" i="17"/>
  <c r="CU78" i="17" s="1"/>
  <c r="CA78" i="17" s="1"/>
  <c r="CC78" i="17" s="1"/>
  <c r="AB84" i="17" s="1"/>
  <c r="AE84" i="17" s="1"/>
  <c r="AC78" i="17"/>
  <c r="CM78" i="17"/>
  <c r="CZ78" i="17" s="1"/>
  <c r="CL78" i="17"/>
  <c r="CY78" i="17" s="1"/>
  <c r="CI58" i="17"/>
  <c r="CV58" i="17" s="1"/>
  <c r="CJ58" i="17"/>
  <c r="CW58" i="17" s="1"/>
  <c r="CL58" i="17"/>
  <c r="CY58" i="17" s="1"/>
  <c r="CG58" i="17"/>
  <c r="CT58" i="17" s="1"/>
  <c r="CA58" i="17" s="1"/>
  <c r="CC58" i="17" s="1"/>
  <c r="AT64" i="17"/>
  <c r="AF64" i="17" s="1"/>
  <c r="CL64" i="17"/>
  <c r="CY64" i="17" s="1"/>
  <c r="CF22" i="17"/>
  <c r="CS22" i="17" s="1"/>
  <c r="AU22" i="17"/>
  <c r="CG22" i="17"/>
  <c r="CT22" i="17" s="1"/>
  <c r="CI22" i="17"/>
  <c r="CV22" i="17" s="1"/>
  <c r="CA22" i="17" s="1"/>
  <c r="CC22" i="17" s="1"/>
  <c r="AB23" i="17" s="1"/>
  <c r="AE23" i="17" s="1"/>
  <c r="AT56" i="17"/>
  <c r="AF56" i="17" s="1"/>
  <c r="CM56" i="17"/>
  <c r="CZ56" i="17" s="1"/>
  <c r="CK56" i="17"/>
  <c r="CX56" i="17" s="1"/>
  <c r="CF56" i="17"/>
  <c r="CS56" i="17" s="1"/>
  <c r="CJ56" i="17"/>
  <c r="CW56" i="17" s="1"/>
  <c r="AC65" i="17"/>
  <c r="CI65" i="17"/>
  <c r="CV65" i="17" s="1"/>
  <c r="CO31" i="17"/>
  <c r="DB31" i="17" s="1"/>
  <c r="CP31" i="17"/>
  <c r="DC31" i="17" s="1"/>
  <c r="CO42" i="17"/>
  <c r="DB42" i="17" s="1"/>
  <c r="CO54" i="17"/>
  <c r="DB54" i="17" s="1"/>
  <c r="CP70" i="17"/>
  <c r="DC70" i="17" s="1"/>
  <c r="CN45" i="17"/>
  <c r="DA45" i="17" s="1"/>
  <c r="CN53" i="17"/>
  <c r="DA53" i="17" s="1"/>
  <c r="CJ30" i="17"/>
  <c r="CW30" i="17" s="1"/>
  <c r="CM40" i="17"/>
  <c r="CZ40" i="17" s="1"/>
  <c r="CH80" i="17"/>
  <c r="CU80" i="17" s="1"/>
  <c r="CA80" i="17" s="1"/>
  <c r="CC80" i="17" s="1"/>
  <c r="AB85" i="17" s="1"/>
  <c r="AE85" i="17" s="1"/>
  <c r="CG65" i="17"/>
  <c r="CT65" i="17" s="1"/>
  <c r="CF55" i="17"/>
  <c r="CS55" i="17" s="1"/>
  <c r="CA55" i="17" s="1"/>
  <c r="CC55" i="17" s="1"/>
  <c r="AB64" i="17" s="1"/>
  <c r="AE64" i="17" s="1"/>
  <c r="CG36" i="17"/>
  <c r="CT36" i="17" s="1"/>
  <c r="CJ74" i="17"/>
  <c r="CW74" i="17" s="1"/>
  <c r="CN46" i="17"/>
  <c r="DA46" i="17" s="1"/>
  <c r="CN24" i="17"/>
  <c r="DA24" i="17" s="1"/>
  <c r="CJ67" i="17"/>
  <c r="CW67" i="17" s="1"/>
  <c r="CM65" i="17"/>
  <c r="CZ65" i="17" s="1"/>
  <c r="CL48" i="17"/>
  <c r="CY48" i="17" s="1"/>
  <c r="CL70" i="17"/>
  <c r="CY70" i="17" s="1"/>
  <c r="CK51" i="17"/>
  <c r="CX51" i="17" s="1"/>
  <c r="CG73" i="17"/>
  <c r="CT73" i="17" s="1"/>
  <c r="CJ42" i="17"/>
  <c r="CW42" i="17" s="1"/>
  <c r="CM67" i="17"/>
  <c r="CZ67" i="17" s="1"/>
  <c r="CH48" i="17"/>
  <c r="CU48" i="17" s="1"/>
  <c r="CF66" i="17"/>
  <c r="CS66" i="17" s="1"/>
  <c r="CA66" i="17" s="1"/>
  <c r="CC66" i="17" s="1"/>
  <c r="AB75" i="17" s="1"/>
  <c r="AE75" i="17" s="1"/>
  <c r="CG46" i="17"/>
  <c r="CT46" i="17" s="1"/>
  <c r="CA46" i="17" s="1"/>
  <c r="CC46" i="17" s="1"/>
  <c r="CL46" i="17"/>
  <c r="CY46" i="17" s="1"/>
  <c r="CJ53" i="17"/>
  <c r="CW53" i="17" s="1"/>
  <c r="AF18" i="17"/>
  <c r="AT65" i="17"/>
  <c r="AT43" i="17"/>
  <c r="CH43" i="17"/>
  <c r="CU43" i="17" s="1"/>
  <c r="CA43" i="17" s="1"/>
  <c r="CC43" i="17" s="1"/>
  <c r="AB51" i="17" s="1"/>
  <c r="AE51" i="17" s="1"/>
  <c r="CJ43" i="17"/>
  <c r="CW43" i="17" s="1"/>
  <c r="AC43" i="17"/>
  <c r="AD43" i="17" s="1"/>
  <c r="CI43" i="17"/>
  <c r="CV43" i="17" s="1"/>
  <c r="CL43" i="17"/>
  <c r="CY43" i="17" s="1"/>
  <c r="CO35" i="17"/>
  <c r="DB35" i="17" s="1"/>
  <c r="CK35" i="17"/>
  <c r="CX35" i="17" s="1"/>
  <c r="AT26" i="17"/>
  <c r="CL26" i="17"/>
  <c r="CY26" i="17" s="1"/>
  <c r="CN26" i="17"/>
  <c r="DA26" i="17" s="1"/>
  <c r="CI26" i="17"/>
  <c r="CV26" i="17" s="1"/>
  <c r="CH26" i="17"/>
  <c r="CU26" i="17" s="1"/>
  <c r="CA26" i="17" s="1"/>
  <c r="CC26" i="17" s="1"/>
  <c r="AB28" i="17" s="1"/>
  <c r="AE28" i="17" s="1"/>
  <c r="CI62" i="17"/>
  <c r="CV62" i="17" s="1"/>
  <c r="AC62" i="17"/>
  <c r="CM62" i="17"/>
  <c r="CZ62" i="17" s="1"/>
  <c r="CM53" i="17"/>
  <c r="CZ53" i="17" s="1"/>
  <c r="AC53" i="17"/>
  <c r="AD53" i="17" s="1"/>
  <c r="CG53" i="17"/>
  <c r="CT53" i="17" s="1"/>
  <c r="CA53" i="17" s="1"/>
  <c r="CC53" i="17" s="1"/>
  <c r="AB62" i="17" s="1"/>
  <c r="AE62" i="17" s="1"/>
  <c r="CI33" i="17"/>
  <c r="CV33" i="17" s="1"/>
  <c r="AT33" i="17"/>
  <c r="AF33" i="17" s="1"/>
  <c r="CJ33" i="17"/>
  <c r="CW33" i="17" s="1"/>
  <c r="AC33" i="17"/>
  <c r="CM33" i="17"/>
  <c r="CZ33" i="17" s="1"/>
  <c r="CK33" i="17"/>
  <c r="CX33" i="17" s="1"/>
  <c r="AV38" i="17"/>
  <c r="AF38" i="17" s="1"/>
  <c r="CG79" i="17"/>
  <c r="CT79" i="17" s="1"/>
  <c r="AY79" i="17"/>
  <c r="CF79" i="17"/>
  <c r="CS79" i="17" s="1"/>
  <c r="CA79" i="17" s="1"/>
  <c r="CC79" i="17" s="1"/>
  <c r="AB39" i="17" s="1"/>
  <c r="AE39" i="17" s="1"/>
  <c r="CH42" i="17"/>
  <c r="CU42" i="17" s="1"/>
  <c r="CG42" i="17"/>
  <c r="CT42" i="17" s="1"/>
  <c r="CK42" i="17"/>
  <c r="CX42" i="17" s="1"/>
  <c r="CI42" i="17"/>
  <c r="CV42" i="17" s="1"/>
  <c r="AV64" i="17"/>
  <c r="AU75" i="17"/>
  <c r="AV34" i="17"/>
  <c r="AF34" i="17" s="1"/>
  <c r="AF99" i="17"/>
  <c r="AF17" i="17"/>
  <c r="AF32" i="17"/>
  <c r="AF86" i="17"/>
  <c r="AF16" i="17"/>
  <c r="AF45" i="17"/>
  <c r="AF111" i="17"/>
  <c r="AF80" i="17"/>
  <c r="AF35" i="17"/>
  <c r="AF51" i="17"/>
  <c r="AF46" i="17"/>
  <c r="AF101" i="17"/>
  <c r="AF87" i="17"/>
  <c r="AF43" i="17"/>
  <c r="AF12" i="17"/>
  <c r="AF94" i="17"/>
  <c r="AF58" i="17"/>
  <c r="AF82" i="17"/>
  <c r="AF97" i="17"/>
  <c r="AF122" i="17"/>
  <c r="AF79" i="17"/>
  <c r="AF9" i="17"/>
  <c r="AF98" i="17"/>
  <c r="AF40" i="17"/>
  <c r="AF123" i="17"/>
  <c r="AF44" i="17"/>
  <c r="AF108" i="17"/>
  <c r="AF42" i="17"/>
  <c r="AF15" i="17"/>
  <c r="AF67" i="17"/>
  <c r="AF120" i="17"/>
  <c r="AF54" i="17"/>
  <c r="AF53" i="17"/>
  <c r="AF89" i="17"/>
  <c r="AF47" i="17"/>
  <c r="AF14" i="17"/>
  <c r="AF117" i="17"/>
  <c r="AF25" i="17"/>
  <c r="AF60" i="17"/>
  <c r="AF52" i="17"/>
  <c r="AF69" i="17"/>
  <c r="AF10" i="17"/>
  <c r="AF110" i="17"/>
  <c r="AF19" i="17"/>
  <c r="AF72" i="17"/>
  <c r="AF65" i="17"/>
  <c r="AF50" i="17"/>
  <c r="AF61" i="17"/>
  <c r="AF109" i="17"/>
  <c r="AF78" i="17"/>
  <c r="AF114" i="17"/>
  <c r="AF7" i="17"/>
  <c r="AF93" i="17"/>
  <c r="AF113" i="17"/>
  <c r="AF90" i="17"/>
  <c r="AF66" i="17"/>
  <c r="AF102" i="17"/>
  <c r="AF92" i="17"/>
  <c r="AF88" i="17"/>
  <c r="AF74" i="17"/>
  <c r="AF8" i="17"/>
  <c r="AF121" i="17"/>
  <c r="AF71" i="17"/>
  <c r="AF119" i="17"/>
  <c r="AF91" i="17"/>
  <c r="AF116" i="17"/>
  <c r="AF73" i="17"/>
  <c r="AF23" i="17"/>
  <c r="AF118" i="17"/>
  <c r="AF63" i="17"/>
  <c r="AF100" i="17"/>
  <c r="AF11" i="17"/>
  <c r="AF105" i="17"/>
  <c r="AF13" i="17"/>
  <c r="AF24" i="17"/>
  <c r="AF62" i="17"/>
  <c r="AF70" i="17"/>
  <c r="AF96" i="17"/>
  <c r="CA111" i="17"/>
  <c r="CC111" i="17" s="1"/>
  <c r="AB111" i="17" s="1"/>
  <c r="AE111" i="17" s="1"/>
  <c r="AF75" i="17"/>
  <c r="AF124" i="17"/>
  <c r="AF81" i="17"/>
  <c r="AF125" i="17"/>
  <c r="AF37" i="17"/>
  <c r="AF59" i="17"/>
  <c r="AF95" i="17"/>
  <c r="AF39" i="17"/>
  <c r="AF6" i="17"/>
  <c r="AF107" i="17"/>
  <c r="AF103" i="17"/>
  <c r="AF36" i="17"/>
  <c r="AF29" i="17"/>
  <c r="AF104" i="17"/>
  <c r="CA108" i="17"/>
  <c r="CC108" i="17" s="1"/>
  <c r="AB108" i="17" s="1"/>
  <c r="AE108" i="17" s="1"/>
  <c r="AF49" i="17"/>
  <c r="CA124" i="17"/>
  <c r="CC124" i="17" s="1"/>
  <c r="AB124" i="17" s="1"/>
  <c r="AE124" i="17" s="1"/>
  <c r="CA98" i="17"/>
  <c r="CC98" i="17" s="1"/>
  <c r="AB98" i="17" s="1"/>
  <c r="AE98" i="17" s="1"/>
  <c r="CA93" i="17"/>
  <c r="CC93" i="17" s="1"/>
  <c r="AB93" i="17" s="1"/>
  <c r="AE93" i="17" s="1"/>
  <c r="CA100" i="17"/>
  <c r="CC100" i="17" s="1"/>
  <c r="AB100" i="17" s="1"/>
  <c r="AE100" i="17" s="1"/>
  <c r="CA85" i="17"/>
  <c r="CC85" i="17" s="1"/>
  <c r="CA123" i="17"/>
  <c r="CC123" i="17" s="1"/>
  <c r="AB123" i="17" s="1"/>
  <c r="AE123" i="17" s="1"/>
  <c r="CA77" i="17"/>
  <c r="CC77" i="17" s="1"/>
  <c r="AF112" i="17"/>
  <c r="CA121" i="17"/>
  <c r="CC121" i="17" s="1"/>
  <c r="AB121" i="17" s="1"/>
  <c r="AE121" i="17" s="1"/>
  <c r="CA27" i="17"/>
  <c r="CC27" i="17" s="1"/>
  <c r="AF106" i="17"/>
  <c r="CA106" i="17"/>
  <c r="CC106" i="17" s="1"/>
  <c r="AB106" i="17" s="1"/>
  <c r="AE106" i="17" s="1"/>
  <c r="AF22" i="17"/>
  <c r="CA102" i="17"/>
  <c r="CC102" i="17" s="1"/>
  <c r="AB102" i="17" s="1"/>
  <c r="AE102" i="17" s="1"/>
  <c r="CA56" i="17"/>
  <c r="CC56" i="17" s="1"/>
  <c r="AF115" i="17"/>
  <c r="CA11" i="17"/>
  <c r="CC11" i="17" s="1"/>
  <c r="AB11" i="17" s="1"/>
  <c r="AE11" i="17" s="1"/>
  <c r="CA105" i="17"/>
  <c r="CC105" i="17" s="1"/>
  <c r="AB105" i="17" s="1"/>
  <c r="AE105" i="17" s="1"/>
  <c r="CA88" i="17"/>
  <c r="CC88" i="17" s="1"/>
  <c r="AB88" i="17" s="1"/>
  <c r="AE88" i="17" s="1"/>
  <c r="AF83" i="17"/>
  <c r="CA62" i="17"/>
  <c r="CC62" i="17" s="1"/>
  <c r="AF26" i="17"/>
  <c r="CA99" i="17"/>
  <c r="CC99" i="17" s="1"/>
  <c r="AB99" i="17" s="1"/>
  <c r="AE99" i="17" s="1"/>
  <c r="CA84" i="17"/>
  <c r="CC84" i="17" s="1"/>
  <c r="CA122" i="17"/>
  <c r="CC122" i="17" s="1"/>
  <c r="AB122" i="17" s="1"/>
  <c r="AE122" i="17" s="1"/>
  <c r="CA90" i="17"/>
  <c r="CC90" i="17" s="1"/>
  <c r="AB90" i="17" s="1"/>
  <c r="AE90" i="17" s="1"/>
  <c r="CA112" i="17"/>
  <c r="CC112" i="17" s="1"/>
  <c r="AB112" i="17" s="1"/>
  <c r="AE112" i="17" s="1"/>
  <c r="CA117" i="17"/>
  <c r="CC117" i="17" s="1"/>
  <c r="AB117" i="17" s="1"/>
  <c r="AE117" i="17" s="1"/>
  <c r="CA113" i="17"/>
  <c r="CC113" i="17" s="1"/>
  <c r="AB113" i="17" s="1"/>
  <c r="AE113" i="17" s="1"/>
  <c r="CA6" i="17"/>
  <c r="CC6" i="17" s="1"/>
  <c r="AB6" i="17" s="1"/>
  <c r="AE6" i="17" s="1"/>
  <c r="CA87" i="17"/>
  <c r="CC87" i="17" s="1"/>
  <c r="AB87" i="17" s="1"/>
  <c r="AE87" i="17" s="1"/>
  <c r="CA42" i="17"/>
  <c r="CC42" i="17" s="1"/>
  <c r="CA91" i="17"/>
  <c r="CC91" i="17" s="1"/>
  <c r="AB91" i="17" s="1"/>
  <c r="AE91" i="17" s="1"/>
  <c r="CA120" i="17"/>
  <c r="CC120" i="17" s="1"/>
  <c r="AB120" i="17" s="1"/>
  <c r="AE120" i="17" s="1"/>
  <c r="CA95" i="17"/>
  <c r="CC95" i="17" s="1"/>
  <c r="AB95" i="17" s="1"/>
  <c r="AE95" i="17" s="1"/>
  <c r="CA125" i="17"/>
  <c r="CC125" i="17" s="1"/>
  <c r="AB125" i="17" s="1"/>
  <c r="AE125" i="17" s="1"/>
  <c r="CA119" i="17"/>
  <c r="CC119" i="17" s="1"/>
  <c r="AB119" i="17" s="1"/>
  <c r="AE119" i="17" s="1"/>
  <c r="CA96" i="17"/>
  <c r="CC96" i="17" s="1"/>
  <c r="AB96" i="17" s="1"/>
  <c r="AE96" i="17" s="1"/>
  <c r="CA101" i="17"/>
  <c r="CC101" i="17" s="1"/>
  <c r="AB101" i="17" s="1"/>
  <c r="AE101" i="17" s="1"/>
  <c r="CA116" i="17"/>
  <c r="CC116" i="17" s="1"/>
  <c r="AB116" i="17" s="1"/>
  <c r="AE116" i="17" s="1"/>
  <c r="CA92" i="17"/>
  <c r="CC92" i="17" s="1"/>
  <c r="AB92" i="17" s="1"/>
  <c r="AE92" i="17" s="1"/>
  <c r="CA50" i="17"/>
  <c r="CC50" i="17" s="1"/>
  <c r="CA34" i="17"/>
  <c r="CC34" i="17" s="1"/>
  <c r="CA14" i="17"/>
  <c r="CC14" i="17" s="1"/>
  <c r="AB14" i="17" s="1"/>
  <c r="AE14" i="17" s="1"/>
  <c r="CA18" i="17"/>
  <c r="CC18" i="17" s="1"/>
  <c r="AB18" i="17" s="1"/>
  <c r="AE18" i="17" s="1"/>
  <c r="CA30" i="17"/>
  <c r="CC30" i="17" s="1"/>
  <c r="CA103" i="17"/>
  <c r="CC103" i="17" s="1"/>
  <c r="AB103" i="17" s="1"/>
  <c r="AE103" i="17" s="1"/>
  <c r="CA89" i="17"/>
  <c r="CC89" i="17" s="1"/>
  <c r="AB89" i="17" s="1"/>
  <c r="AE89" i="17" s="1"/>
  <c r="CA31" i="17"/>
  <c r="CC31" i="17" s="1"/>
  <c r="AB32" i="17" s="1"/>
  <c r="AE32" i="17" s="1"/>
  <c r="CA115" i="17"/>
  <c r="CC115" i="17" s="1"/>
  <c r="AB115" i="17" s="1"/>
  <c r="AE115" i="17" s="1"/>
  <c r="CA12" i="17"/>
  <c r="CC12" i="17" s="1"/>
  <c r="AB12" i="17" s="1"/>
  <c r="AE12" i="17" s="1"/>
  <c r="CA110" i="17"/>
  <c r="CC110" i="17" s="1"/>
  <c r="AB110" i="17" s="1"/>
  <c r="AE110" i="17" s="1"/>
  <c r="CA13" i="17"/>
  <c r="CC13" i="17" s="1"/>
  <c r="AB13" i="17" s="1"/>
  <c r="AE13" i="17" s="1"/>
  <c r="CA25" i="17"/>
  <c r="CC25" i="17" s="1"/>
  <c r="CA104" i="17"/>
  <c r="CC104" i="17" s="1"/>
  <c r="AB104" i="17" s="1"/>
  <c r="AE104" i="17" s="1"/>
  <c r="CA107" i="17"/>
  <c r="CC107" i="17" s="1"/>
  <c r="AB107" i="17" s="1"/>
  <c r="AE107" i="17" s="1"/>
  <c r="CA40" i="17"/>
  <c r="CC40" i="17" s="1"/>
  <c r="CA114" i="17"/>
  <c r="CC114" i="17" s="1"/>
  <c r="AB114" i="17" s="1"/>
  <c r="AE114" i="17" s="1"/>
  <c r="CA15" i="17"/>
  <c r="CC15" i="17" s="1"/>
  <c r="AB15" i="17" s="1"/>
  <c r="AE15" i="17" s="1"/>
  <c r="CA17" i="17"/>
  <c r="CC17" i="17" s="1"/>
  <c r="AB17" i="17" s="1"/>
  <c r="AE17" i="17" s="1"/>
  <c r="CA86" i="17"/>
  <c r="CC86" i="17" s="1"/>
  <c r="AB86" i="17" s="1"/>
  <c r="AE86" i="17" s="1"/>
  <c r="AF77" i="17"/>
  <c r="CA118" i="17"/>
  <c r="CC118" i="17" s="1"/>
  <c r="AB118" i="17" s="1"/>
  <c r="AE118" i="17" s="1"/>
  <c r="CA94" i="17"/>
  <c r="CC94" i="17" s="1"/>
  <c r="AB94" i="17" s="1"/>
  <c r="AE94" i="17" s="1"/>
  <c r="AD67" i="17"/>
  <c r="CA49" i="17"/>
  <c r="CC49" i="17" s="1"/>
  <c r="CA9" i="17"/>
  <c r="CC9" i="17" s="1"/>
  <c r="AB9" i="17" s="1"/>
  <c r="AE9" i="17" s="1"/>
  <c r="CA68" i="17"/>
  <c r="CC68" i="17" s="1"/>
  <c r="AB77" i="17" s="1"/>
  <c r="AE77" i="17" s="1"/>
  <c r="AD30" i="17"/>
  <c r="CA10" i="17"/>
  <c r="CC10" i="17" s="1"/>
  <c r="AB10" i="17" s="1"/>
  <c r="AE10" i="17" s="1"/>
  <c r="CA23" i="17"/>
  <c r="CC23" i="17" s="1"/>
  <c r="CA97" i="17"/>
  <c r="CC97" i="17" s="1"/>
  <c r="AB97" i="17" s="1"/>
  <c r="AE97" i="17" s="1"/>
  <c r="CA109" i="17"/>
  <c r="CC109" i="17" s="1"/>
  <c r="AB109" i="17" s="1"/>
  <c r="AE109" i="17" s="1"/>
  <c r="AD44" i="17"/>
  <c r="CA7" i="17"/>
  <c r="CC7" i="17" s="1"/>
  <c r="AB7" i="17" s="1"/>
  <c r="AE7" i="17" s="1"/>
  <c r="AD86" i="17"/>
  <c r="AD89" i="17"/>
  <c r="AD23" i="17"/>
  <c r="AD9" i="17"/>
  <c r="AD14" i="17"/>
  <c r="AD106" i="17"/>
  <c r="AD92" i="17"/>
  <c r="AD119" i="17"/>
  <c r="CA8" i="17"/>
  <c r="CC8" i="17" s="1"/>
  <c r="AB8" i="17" s="1"/>
  <c r="AE8" i="17" s="1"/>
  <c r="CA32" i="17"/>
  <c r="CC32" i="17" s="1"/>
  <c r="CA41" i="17"/>
  <c r="CC41" i="17" s="1"/>
  <c r="AB49" i="17" s="1"/>
  <c r="AE49" i="17" s="1"/>
  <c r="AD85" i="17"/>
  <c r="CA19" i="17"/>
  <c r="CC19" i="17" s="1"/>
  <c r="AB19" i="17" s="1"/>
  <c r="AE19" i="17" s="1"/>
  <c r="CA16" i="17"/>
  <c r="CC16" i="17" s="1"/>
  <c r="AB16" i="17" s="1"/>
  <c r="AE16" i="17" s="1"/>
  <c r="AD33" i="17"/>
  <c r="CA71" i="17"/>
  <c r="CC71" i="17" s="1"/>
  <c r="AD6" i="17"/>
  <c r="CA38" i="17"/>
  <c r="CC38" i="17" s="1"/>
  <c r="CA74" i="17"/>
  <c r="CC74" i="17" s="1"/>
  <c r="AB107" i="21" l="1"/>
  <c r="AE107" i="21" s="1"/>
  <c r="AB111" i="21"/>
  <c r="AE111" i="21" s="1"/>
  <c r="AB47" i="21"/>
  <c r="AE47" i="21" s="1"/>
  <c r="AB26" i="21"/>
  <c r="AE26" i="21" s="1"/>
  <c r="AB128" i="21"/>
  <c r="AE128" i="21" s="1"/>
  <c r="AB69" i="21"/>
  <c r="AE69" i="21" s="1"/>
  <c r="AB22" i="21"/>
  <c r="AE22" i="21" s="1"/>
  <c r="AB43" i="21"/>
  <c r="AE43" i="21" s="1"/>
  <c r="AB84" i="21"/>
  <c r="AE84" i="21" s="1"/>
  <c r="AB83" i="21"/>
  <c r="AE83" i="21" s="1"/>
  <c r="AB91" i="21"/>
  <c r="AE91" i="21" s="1"/>
  <c r="AB50" i="21"/>
  <c r="AE50" i="21" s="1"/>
  <c r="AB74" i="21"/>
  <c r="AE74" i="21" s="1"/>
  <c r="AB14" i="21"/>
  <c r="AE14" i="21" s="1"/>
  <c r="AB66" i="21"/>
  <c r="AE66" i="21" s="1"/>
  <c r="AB63" i="21"/>
  <c r="AE63" i="21" s="1"/>
  <c r="AB116" i="21"/>
  <c r="AE116" i="21" s="1"/>
  <c r="AB105" i="21"/>
  <c r="AE105" i="21" s="1"/>
  <c r="AB95" i="21"/>
  <c r="AE95" i="21" s="1"/>
  <c r="AB108" i="21"/>
  <c r="AE108" i="21" s="1"/>
  <c r="AB62" i="21"/>
  <c r="AE62" i="21" s="1"/>
  <c r="AD128" i="21"/>
  <c r="AD44" i="21"/>
  <c r="AD118" i="21"/>
  <c r="AD17" i="21"/>
  <c r="AB19" i="21"/>
  <c r="AE19" i="21" s="1"/>
  <c r="AD94" i="21"/>
  <c r="AD104" i="21"/>
  <c r="AB99" i="21"/>
  <c r="AE99" i="21" s="1"/>
  <c r="AD131" i="21"/>
  <c r="AD45" i="21"/>
  <c r="AD12" i="21"/>
  <c r="AD51" i="21"/>
  <c r="AB49" i="21"/>
  <c r="AE49" i="21" s="1"/>
  <c r="AD18" i="21"/>
  <c r="AB65" i="21"/>
  <c r="AE65" i="21" s="1"/>
  <c r="AD132" i="21"/>
  <c r="AD61" i="21"/>
  <c r="AB59" i="21"/>
  <c r="AE59" i="21" s="1"/>
  <c r="AD16" i="21"/>
  <c r="AD10" i="21"/>
  <c r="AD41" i="21"/>
  <c r="AD38" i="21"/>
  <c r="AF116" i="21"/>
  <c r="AF108" i="21"/>
  <c r="AD72" i="21"/>
  <c r="AD28" i="21"/>
  <c r="AD53" i="21"/>
  <c r="AD75" i="21"/>
  <c r="AD124" i="21"/>
  <c r="AD117" i="21"/>
  <c r="AD119" i="21"/>
  <c r="AD110" i="21"/>
  <c r="AD25" i="21"/>
  <c r="AB110" i="21"/>
  <c r="AE110" i="21" s="1"/>
  <c r="AB20" i="21"/>
  <c r="AE20" i="21" s="1"/>
  <c r="AD135" i="21"/>
  <c r="AD77" i="21"/>
  <c r="AD111" i="21"/>
  <c r="AD106" i="21"/>
  <c r="AD81" i="21"/>
  <c r="AD52" i="21"/>
  <c r="AD56" i="21"/>
  <c r="AD37" i="21"/>
  <c r="AB88" i="21"/>
  <c r="AE88" i="21" s="1"/>
  <c r="AF42" i="21"/>
  <c r="AF14" i="21"/>
  <c r="AB18" i="21"/>
  <c r="AE18" i="21" s="1"/>
  <c r="AD27" i="21"/>
  <c r="AD32" i="21"/>
  <c r="AB87" i="21"/>
  <c r="AE87" i="21" s="1"/>
  <c r="AB92" i="21"/>
  <c r="AE92" i="21" s="1"/>
  <c r="AD112" i="21"/>
  <c r="AD108" i="21"/>
  <c r="AD121" i="21"/>
  <c r="AD7" i="21"/>
  <c r="AD126" i="21"/>
  <c r="AD11" i="21"/>
  <c r="AD102" i="21"/>
  <c r="AB60" i="21"/>
  <c r="AE60" i="21" s="1"/>
  <c r="AD70" i="21"/>
  <c r="AD62" i="21"/>
  <c r="AB71" i="21"/>
  <c r="AE71" i="21" s="1"/>
  <c r="AD107" i="21"/>
  <c r="AD31" i="21"/>
  <c r="AB117" i="21"/>
  <c r="AE117" i="21" s="1"/>
  <c r="AD15" i="21"/>
  <c r="AB23" i="21"/>
  <c r="AE23" i="21" s="1"/>
  <c r="AD50" i="21"/>
  <c r="AB51" i="21"/>
  <c r="AE51" i="21" s="1"/>
  <c r="AD114" i="21"/>
  <c r="AD57" i="21"/>
  <c r="AB90" i="21"/>
  <c r="AE90" i="21" s="1"/>
  <c r="AD105" i="21"/>
  <c r="AD92" i="21"/>
  <c r="AD83" i="21"/>
  <c r="AD30" i="21"/>
  <c r="AD120" i="21"/>
  <c r="AD74" i="21"/>
  <c r="AD6" i="21"/>
  <c r="AD63" i="21"/>
  <c r="AD125" i="21"/>
  <c r="AD115" i="21"/>
  <c r="AB98" i="21"/>
  <c r="AE98" i="21" s="1"/>
  <c r="AD84" i="21"/>
  <c r="AD85" i="21"/>
  <c r="AD33" i="21"/>
  <c r="AD35" i="21"/>
  <c r="AD96" i="21"/>
  <c r="AD76" i="21"/>
  <c r="AD67" i="21"/>
  <c r="AD130" i="21"/>
  <c r="AD48" i="21"/>
  <c r="AD58" i="21"/>
  <c r="AD36" i="21"/>
  <c r="AD47" i="21"/>
  <c r="AD21" i="21"/>
  <c r="AB109" i="21"/>
  <c r="AE109" i="21" s="1"/>
  <c r="AF75" i="21"/>
  <c r="AD68" i="21"/>
  <c r="AD20" i="21"/>
  <c r="AD64" i="21"/>
  <c r="AD29" i="21"/>
  <c r="AD133" i="21"/>
  <c r="AD73" i="21"/>
  <c r="AD66" i="21"/>
  <c r="AD22" i="21"/>
  <c r="AD127" i="21"/>
  <c r="AD9" i="21"/>
  <c r="AD8" i="21"/>
  <c r="AD71" i="21"/>
  <c r="AD34" i="21"/>
  <c r="AB93" i="21"/>
  <c r="AE93" i="21" s="1"/>
  <c r="AF85" i="21"/>
  <c r="AF83" i="21"/>
  <c r="AF73" i="21"/>
  <c r="AD93" i="21"/>
  <c r="AB67" i="21"/>
  <c r="AE67" i="21" s="1"/>
  <c r="AB114" i="21"/>
  <c r="AE114" i="21" s="1"/>
  <c r="AD98" i="21"/>
  <c r="AB75" i="21"/>
  <c r="AE75" i="21" s="1"/>
  <c r="AB54" i="21"/>
  <c r="AE54" i="21" s="1"/>
  <c r="AB126" i="21"/>
  <c r="AE126" i="21" s="1"/>
  <c r="AB45" i="21"/>
  <c r="AE45" i="21" s="1"/>
  <c r="AB129" i="21"/>
  <c r="AE129" i="21" s="1"/>
  <c r="AB16" i="21"/>
  <c r="AE16" i="21" s="1"/>
  <c r="AD13" i="21"/>
  <c r="AD55" i="21"/>
  <c r="AD103" i="21"/>
  <c r="AD101" i="21"/>
  <c r="AD82" i="21"/>
  <c r="AD100" i="21"/>
  <c r="AD40" i="21"/>
  <c r="AD86" i="21"/>
  <c r="AD39" i="21"/>
  <c r="AD14" i="21"/>
  <c r="AD134" i="21"/>
  <c r="AB80" i="21"/>
  <c r="AE80" i="21" s="1"/>
  <c r="AD65" i="21"/>
  <c r="AB35" i="17"/>
  <c r="AE35" i="17" s="1"/>
  <c r="AB55" i="17"/>
  <c r="AE55" i="17" s="1"/>
  <c r="AB63" i="17"/>
  <c r="AE63" i="17" s="1"/>
  <c r="AB46" i="17"/>
  <c r="AE46" i="17" s="1"/>
  <c r="AB82" i="17"/>
  <c r="AE82" i="17" s="1"/>
  <c r="AB66" i="17"/>
  <c r="AE66" i="17" s="1"/>
  <c r="AB21" i="17"/>
  <c r="AE21" i="17" s="1"/>
  <c r="AB54" i="17"/>
  <c r="AE54" i="17" s="1"/>
  <c r="AB80" i="17"/>
  <c r="AE80" i="17" s="1"/>
  <c r="AB61" i="17"/>
  <c r="AE61" i="17" s="1"/>
  <c r="AB67" i="17"/>
  <c r="AE67" i="17" s="1"/>
  <c r="AB57" i="17"/>
  <c r="AE57" i="17" s="1"/>
  <c r="AB60" i="17"/>
  <c r="AE60" i="17" s="1"/>
  <c r="AB78" i="17"/>
  <c r="AE78" i="17" s="1"/>
  <c r="AB53" i="17"/>
  <c r="AE53" i="17" s="1"/>
  <c r="AB69" i="17"/>
  <c r="AE69" i="17" s="1"/>
  <c r="AB24" i="17"/>
  <c r="AE24" i="17" s="1"/>
  <c r="AB26" i="17"/>
  <c r="AE26" i="17" s="1"/>
  <c r="AB31" i="17"/>
  <c r="AE31" i="17" s="1"/>
  <c r="AB65" i="17"/>
  <c r="AE65" i="17" s="1"/>
  <c r="AD115" i="17"/>
  <c r="AD105" i="17"/>
  <c r="AD110" i="17"/>
  <c r="AD54" i="17"/>
  <c r="AD117" i="17"/>
  <c r="AD18" i="17"/>
  <c r="AD80" i="17"/>
  <c r="AD19" i="17"/>
  <c r="AD10" i="17"/>
  <c r="AD20" i="17"/>
  <c r="AD116" i="17"/>
  <c r="AD98" i="17"/>
  <c r="AD49" i="17"/>
  <c r="AD102" i="17"/>
  <c r="AD73" i="17"/>
  <c r="AB83" i="17"/>
  <c r="AE83" i="17" s="1"/>
  <c r="AB81" i="17"/>
  <c r="AE81" i="17" s="1"/>
  <c r="AD95" i="17"/>
  <c r="AD15" i="17"/>
  <c r="AD114" i="17"/>
  <c r="AD75" i="17"/>
  <c r="AD7" i="17"/>
  <c r="AD87" i="17"/>
  <c r="AD69" i="17"/>
  <c r="AD120" i="17"/>
  <c r="AD91" i="17"/>
  <c r="AD123" i="17"/>
  <c r="AB58" i="17"/>
  <c r="AE58" i="17" s="1"/>
  <c r="AB48" i="17"/>
  <c r="AE48" i="17" s="1"/>
  <c r="AB47" i="17"/>
  <c r="AE47" i="17" s="1"/>
  <c r="AD45" i="17"/>
  <c r="AD25" i="17"/>
  <c r="AD39" i="17"/>
  <c r="AD101" i="17"/>
  <c r="AB59" i="17"/>
  <c r="AE59" i="17" s="1"/>
  <c r="AD29" i="17"/>
  <c r="AD32" i="17"/>
  <c r="AD62" i="17"/>
  <c r="AD90" i="17"/>
  <c r="AD58" i="17"/>
  <c r="AD103" i="17"/>
  <c r="AD113" i="17"/>
  <c r="AD111" i="17"/>
  <c r="AD68" i="17"/>
  <c r="AD79" i="17"/>
  <c r="AD17" i="17"/>
  <c r="AD48" i="17"/>
  <c r="AD84" i="17"/>
  <c r="AD125" i="17"/>
  <c r="AD99" i="17"/>
  <c r="AD26" i="17"/>
  <c r="AB44" i="17"/>
  <c r="AE44" i="17" s="1"/>
  <c r="AD57" i="17"/>
  <c r="AD27" i="17"/>
  <c r="AD42" i="17"/>
  <c r="AD104" i="17"/>
  <c r="AD47" i="17"/>
  <c r="AD41" i="17"/>
  <c r="AD88" i="17"/>
  <c r="AD124" i="17"/>
  <c r="AD51" i="17"/>
  <c r="AD94" i="17"/>
  <c r="AD13" i="17"/>
  <c r="AD100" i="17"/>
  <c r="AD40" i="17"/>
  <c r="AD16" i="17"/>
  <c r="AB37" i="17"/>
  <c r="AE37" i="17" s="1"/>
  <c r="AB29" i="17"/>
  <c r="AE29" i="17" s="1"/>
  <c r="AB79" i="17"/>
  <c r="AE79" i="17" s="1"/>
  <c r="AB33" i="17"/>
  <c r="AE33" i="17" s="1"/>
  <c r="AD107" i="17"/>
  <c r="AD37" i="17"/>
  <c r="AD112" i="17"/>
  <c r="AD118" i="17"/>
  <c r="AB27" i="17"/>
  <c r="AE27" i="17" s="1"/>
  <c r="AB71" i="17"/>
  <c r="AE71" i="17" s="1"/>
  <c r="AD28" i="17"/>
  <c r="AD11" i="17"/>
  <c r="AD36" i="17"/>
  <c r="AD78" i="17"/>
  <c r="AD74" i="17"/>
  <c r="AD60" i="17"/>
  <c r="AB45" i="17"/>
  <c r="AE45" i="17" s="1"/>
  <c r="AD56" i="17"/>
  <c r="AD109" i="17"/>
  <c r="AD61" i="17"/>
  <c r="AD96" i="17"/>
  <c r="AD81" i="17"/>
  <c r="AD70" i="17"/>
  <c r="AD8" i="17"/>
  <c r="AD35" i="17"/>
  <c r="AD93" i="17"/>
  <c r="AD22" i="17"/>
  <c r="AD65" i="17"/>
  <c r="AD121" i="17"/>
  <c r="AD77" i="17"/>
  <c r="AD12" i="17"/>
  <c r="AD108" i="17"/>
  <c r="AD31" i="17"/>
  <c r="AD72" i="17"/>
  <c r="AD66" i="17"/>
  <c r="AD122" i="17"/>
  <c r="AD97" i="17"/>
</calcChain>
</file>

<file path=xl/sharedStrings.xml><?xml version="1.0" encoding="utf-8"?>
<sst xmlns="http://schemas.openxmlformats.org/spreadsheetml/2006/main" count="2493" uniqueCount="611">
  <si>
    <t>Points</t>
  </si>
  <si>
    <t>Position</t>
  </si>
  <si>
    <t>NA</t>
  </si>
  <si>
    <t>Name</t>
  </si>
  <si>
    <t>Score</t>
  </si>
  <si>
    <t>Ranking</t>
  </si>
  <si>
    <t>Fly Count</t>
  </si>
  <si>
    <t>Points System Used In Scoring SOTY</t>
  </si>
  <si>
    <t>Brisbane ASG</t>
  </si>
  <si>
    <t>Tie Break</t>
  </si>
  <si>
    <t>1. Fly count from "Best four scores"</t>
  </si>
  <si>
    <t>2. Highest combined score from "Best four scores"</t>
  </si>
  <si>
    <t>3. Highest single event score from "Best four scores"</t>
  </si>
  <si>
    <t>BRT Federal Cup</t>
  </si>
  <si>
    <t>Wagga</t>
  </si>
  <si>
    <t>Procal Melbourne Pt1</t>
  </si>
  <si>
    <t>Wagga2</t>
  </si>
  <si>
    <t>Procal Canberra</t>
  </si>
  <si>
    <t>Neisika Melbourne</t>
  </si>
  <si>
    <t>Brisbane Madden</t>
  </si>
  <si>
    <t>Best 4 Events</t>
  </si>
  <si>
    <t>Canberra</t>
  </si>
  <si>
    <t>Melbourne</t>
  </si>
  <si>
    <t>Townsville</t>
  </si>
  <si>
    <t>B Bay</t>
  </si>
  <si>
    <t>Brisbane</t>
  </si>
  <si>
    <t>Scores</t>
  </si>
  <si>
    <t>Highest with matching scores</t>
  </si>
  <si>
    <t>points</t>
  </si>
  <si>
    <t>R</t>
  </si>
  <si>
    <t>Score (4)</t>
  </si>
  <si>
    <t>Points (4)</t>
  </si>
  <si>
    <t>Stuart</t>
  </si>
  <si>
    <t>Elliott</t>
  </si>
  <si>
    <t>Trotter</t>
  </si>
  <si>
    <t>Annie</t>
  </si>
  <si>
    <t>Michael</t>
  </si>
  <si>
    <t>Les</t>
  </si>
  <si>
    <t>Fraser</t>
  </si>
  <si>
    <t>David</t>
  </si>
  <si>
    <t>Groves</t>
  </si>
  <si>
    <t>Barry</t>
  </si>
  <si>
    <t>Tucker</t>
  </si>
  <si>
    <t>Alex</t>
  </si>
  <si>
    <t>Chryss</t>
  </si>
  <si>
    <t>Peter</t>
  </si>
  <si>
    <t>Van Meurs</t>
  </si>
  <si>
    <t>Paul</t>
  </si>
  <si>
    <t>Read</t>
  </si>
  <si>
    <t>Ian</t>
  </si>
  <si>
    <t>Dave</t>
  </si>
  <si>
    <t>John</t>
  </si>
  <si>
    <t>Sean</t>
  </si>
  <si>
    <t>Patricia</t>
  </si>
  <si>
    <t>Bernard</t>
  </si>
  <si>
    <t>Tim</t>
  </si>
  <si>
    <t>Pavey</t>
  </si>
  <si>
    <t>Rob</t>
  </si>
  <si>
    <t>White</t>
  </si>
  <si>
    <t>Glen</t>
  </si>
  <si>
    <t>Aarsen</t>
  </si>
  <si>
    <t>Grant</t>
  </si>
  <si>
    <t>Deehan</t>
  </si>
  <si>
    <t>Lee-Ann</t>
  </si>
  <si>
    <t>Van meurs</t>
  </si>
  <si>
    <t>Tyson</t>
  </si>
  <si>
    <t>Karl</t>
  </si>
  <si>
    <t>Keuhn</t>
  </si>
  <si>
    <t>Robert</t>
  </si>
  <si>
    <t>Ambrose</t>
  </si>
  <si>
    <t>McCarthy</t>
  </si>
  <si>
    <t>Chris</t>
  </si>
  <si>
    <t>Rigby</t>
  </si>
  <si>
    <t>Fasitsas</t>
  </si>
  <si>
    <t>Jim</t>
  </si>
  <si>
    <t>Ron</t>
  </si>
  <si>
    <t>Parkes</t>
  </si>
  <si>
    <t>Cameron</t>
  </si>
  <si>
    <t>Smith</t>
  </si>
  <si>
    <t>Andrew</t>
  </si>
  <si>
    <t>Bob</t>
  </si>
  <si>
    <t>Dean</t>
  </si>
  <si>
    <t>Thrower</t>
  </si>
  <si>
    <t>Bending</t>
  </si>
  <si>
    <t>James</t>
  </si>
  <si>
    <t>Butts</t>
  </si>
  <si>
    <t>Ken</t>
  </si>
  <si>
    <t>Malcolm</t>
  </si>
  <si>
    <t>Wright</t>
  </si>
  <si>
    <t>Mark</t>
  </si>
  <si>
    <t>Max</t>
  </si>
  <si>
    <t>Coady</t>
  </si>
  <si>
    <t>Mike</t>
  </si>
  <si>
    <t>Wittick</t>
  </si>
  <si>
    <t>McDonald</t>
  </si>
  <si>
    <t>Eager</t>
  </si>
  <si>
    <t>Russel</t>
  </si>
  <si>
    <t>Le Maitre</t>
  </si>
  <si>
    <t>Shane</t>
  </si>
  <si>
    <t>Anthony</t>
  </si>
  <si>
    <t>Hall</t>
  </si>
  <si>
    <t>Easton</t>
  </si>
  <si>
    <t>Bell</t>
  </si>
  <si>
    <t>Jaegen</t>
  </si>
  <si>
    <t>Peet</t>
  </si>
  <si>
    <t>Seaman</t>
  </si>
  <si>
    <t>McQuire</t>
  </si>
  <si>
    <t>Mick</t>
  </si>
  <si>
    <t>Greg</t>
  </si>
  <si>
    <t>Chapman</t>
  </si>
  <si>
    <t>Riley</t>
  </si>
  <si>
    <t>Mariette</t>
  </si>
  <si>
    <t>Rick</t>
  </si>
  <si>
    <t>Collins</t>
  </si>
  <si>
    <t>Titterton</t>
  </si>
  <si>
    <t>Varley</t>
  </si>
  <si>
    <t>Lavaring</t>
  </si>
  <si>
    <t>Kuehn</t>
  </si>
  <si>
    <t>O'Sullivan</t>
  </si>
  <si>
    <t>Burbridge</t>
  </si>
  <si>
    <t>Russ</t>
  </si>
  <si>
    <t>Stone</t>
  </si>
  <si>
    <t>Lyall</t>
  </si>
  <si>
    <t>Neil</t>
  </si>
  <si>
    <t>Hooper</t>
  </si>
  <si>
    <t>Alan</t>
  </si>
  <si>
    <t>Brad</t>
  </si>
  <si>
    <t>Jack</t>
  </si>
  <si>
    <t>Lipko</t>
  </si>
  <si>
    <t>Nick</t>
  </si>
  <si>
    <t>Aagren</t>
  </si>
  <si>
    <t>Russell</t>
  </si>
  <si>
    <t>Glenn</t>
  </si>
  <si>
    <t>Randal</t>
  </si>
  <si>
    <t>Haberman</t>
  </si>
  <si>
    <t>Clayton</t>
  </si>
  <si>
    <t>Hogno</t>
  </si>
  <si>
    <t>Melgaard</t>
  </si>
  <si>
    <t>Gooley</t>
  </si>
  <si>
    <t>Alf</t>
  </si>
  <si>
    <t>Guglienino</t>
  </si>
  <si>
    <t>Ashley</t>
  </si>
  <si>
    <t>Habberman</t>
  </si>
  <si>
    <t>Latter</t>
  </si>
  <si>
    <t>Dowling</t>
  </si>
  <si>
    <t>Tracey</t>
  </si>
  <si>
    <t>Merriman</t>
  </si>
  <si>
    <t>Stephen</t>
  </si>
  <si>
    <t>Pelin</t>
  </si>
  <si>
    <t>Qualification</t>
  </si>
  <si>
    <t>Matt</t>
  </si>
  <si>
    <t>Paroz</t>
  </si>
  <si>
    <t>Kevin</t>
  </si>
  <si>
    <t>Sloan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</si>
  <si>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</si>
  <si>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</si>
  <si>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</si>
  <si>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</si>
  <si>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</si>
  <si>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</si>
  <si>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</si>
  <si>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</si>
  <si>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Total Score</t>
  </si>
  <si>
    <t>Match Top 4</t>
  </si>
  <si>
    <t>SSAA 500m Fly Shoot</t>
  </si>
  <si>
    <t>Cowal</t>
  </si>
  <si>
    <t>Kiera</t>
  </si>
  <si>
    <t>Warren</t>
  </si>
  <si>
    <t>Hanlon</t>
  </si>
  <si>
    <t>Krebs</t>
  </si>
  <si>
    <t>Qualification for SOTY</t>
  </si>
  <si>
    <t>Attendance to 3 different ranges</t>
  </si>
  <si>
    <t>Goulden</t>
  </si>
  <si>
    <t>Davies</t>
  </si>
  <si>
    <t>Rod</t>
  </si>
  <si>
    <t>Tony</t>
  </si>
  <si>
    <t>Souter</t>
  </si>
  <si>
    <t>Tyler</t>
  </si>
  <si>
    <t>Stefan</t>
  </si>
  <si>
    <t>Karlsson</t>
  </si>
  <si>
    <t>Vince</t>
  </si>
  <si>
    <t>Vaina</t>
  </si>
  <si>
    <t>Stan</t>
  </si>
  <si>
    <t>Elser</t>
  </si>
  <si>
    <t>B Bay Feb</t>
  </si>
  <si>
    <t>Beynon</t>
  </si>
  <si>
    <t>Heinz</t>
  </si>
  <si>
    <t>Himmelberger</t>
  </si>
  <si>
    <t>Detail</t>
  </si>
  <si>
    <t>Bench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</si>
  <si>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</si>
  <si>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</si>
  <si>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</si>
  <si>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</si>
  <si>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</si>
  <si>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</si>
  <si>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</si>
  <si>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</si>
  <si>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</si>
  <si>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</si>
  <si>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</si>
  <si>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</si>
  <si>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Count</t>
  </si>
  <si>
    <t>O/All</t>
  </si>
  <si>
    <t>LG</t>
  </si>
  <si>
    <t>Michael Bell</t>
  </si>
  <si>
    <t>Anthony Hall</t>
  </si>
  <si>
    <t>L</t>
  </si>
  <si>
    <t>Bob Wright</t>
  </si>
  <si>
    <t>Nick Aagren</t>
  </si>
  <si>
    <t>Barry Tucker</t>
  </si>
  <si>
    <t>Pete van Meurs</t>
  </si>
  <si>
    <t>Les Fraser</t>
  </si>
  <si>
    <t>John McQuire</t>
  </si>
  <si>
    <t>Brad Gooley</t>
  </si>
  <si>
    <t>Peter Varley</t>
  </si>
  <si>
    <t>Tim Pavey</t>
  </si>
  <si>
    <t>Warren Hanlon</t>
  </si>
  <si>
    <t>Ron O'Sullivan</t>
  </si>
  <si>
    <t>Max Coady</t>
  </si>
  <si>
    <t>Heinz Himmelberger</t>
  </si>
  <si>
    <t/>
  </si>
  <si>
    <t>Small Group</t>
  </si>
  <si>
    <t>Best target</t>
  </si>
  <si>
    <t>500m Fly Ranked Leader Board</t>
  </si>
  <si>
    <t>HG</t>
  </si>
  <si>
    <t>Paul Krebs</t>
  </si>
  <si>
    <t>Amanda</t>
  </si>
  <si>
    <t>Jodi</t>
  </si>
  <si>
    <t>Keith</t>
  </si>
  <si>
    <t>Dowell</t>
  </si>
  <si>
    <t>Luke</t>
  </si>
  <si>
    <t>Easter</t>
  </si>
  <si>
    <t>Malcom</t>
  </si>
  <si>
    <t>Siddarth</t>
  </si>
  <si>
    <t>Kukreti</t>
  </si>
  <si>
    <t>McNamara</t>
  </si>
  <si>
    <t>Darren</t>
  </si>
  <si>
    <t>Tyson Trotter</t>
  </si>
  <si>
    <t>Lee-Anne van Meurs</t>
  </si>
  <si>
    <t>Luke Easter</t>
  </si>
  <si>
    <t>B Bay June</t>
  </si>
  <si>
    <t>Neil Hooper</t>
  </si>
  <si>
    <t>Glenn Aarsen</t>
  </si>
  <si>
    <t>Steve Ball</t>
  </si>
  <si>
    <t>Cameron Starr</t>
  </si>
  <si>
    <t>Starr</t>
  </si>
  <si>
    <t>Steve</t>
  </si>
  <si>
    <t>Ball</t>
  </si>
  <si>
    <t>Merryman</t>
  </si>
  <si>
    <t>Brazier</t>
  </si>
  <si>
    <t>Lindsay</t>
  </si>
  <si>
    <t>Horsfall</t>
  </si>
  <si>
    <t>Brandon</t>
  </si>
  <si>
    <t>Guglemino</t>
  </si>
  <si>
    <t>Callum</t>
  </si>
  <si>
    <t>Nocente</t>
  </si>
  <si>
    <t>Diana</t>
  </si>
  <si>
    <t>Melham</t>
  </si>
  <si>
    <t>Lewis</t>
  </si>
  <si>
    <t>Kelley</t>
  </si>
  <si>
    <t>Best 4 results</t>
  </si>
  <si>
    <t>Venue</t>
  </si>
  <si>
    <t>Date</t>
  </si>
  <si>
    <t>Course of fire</t>
  </si>
  <si>
    <t>South Coast Championships - Batemans Bay</t>
  </si>
  <si>
    <t>500 &amp; 300m</t>
  </si>
  <si>
    <t>500m</t>
  </si>
  <si>
    <t>300-500</t>
  </si>
  <si>
    <t>Little River Victoria</t>
  </si>
  <si>
    <t>500-300</t>
  </si>
  <si>
    <t>NSW champ Batemans Bay</t>
  </si>
  <si>
    <t>500-200m</t>
  </si>
  <si>
    <t>Brisbane "Harry Madden Fly"</t>
  </si>
  <si>
    <t>Qualification Data</t>
  </si>
  <si>
    <t>Deane</t>
  </si>
  <si>
    <t>Jodie</t>
  </si>
  <si>
    <t>Travis</t>
  </si>
  <si>
    <t>Rafer</t>
  </si>
  <si>
    <t>Geoghegan</t>
  </si>
  <si>
    <t>XX</t>
  </si>
  <si>
    <t>XY</t>
  </si>
  <si>
    <t>Eamon</t>
  </si>
  <si>
    <t>Herbert</t>
  </si>
  <si>
    <t>Golinski</t>
  </si>
  <si>
    <t>Mcauley</t>
  </si>
  <si>
    <t>YY</t>
  </si>
  <si>
    <t>YZ</t>
  </si>
  <si>
    <t>Reynolds</t>
  </si>
  <si>
    <t>Barnes</t>
  </si>
  <si>
    <t>Daniel</t>
  </si>
  <si>
    <t>Eiser</t>
  </si>
  <si>
    <t>Fairbain</t>
  </si>
  <si>
    <t>Thompson</t>
  </si>
  <si>
    <t>Ted</t>
  </si>
  <si>
    <t>Donaldson</t>
  </si>
  <si>
    <t>Odgers</t>
  </si>
  <si>
    <t>Damien</t>
  </si>
  <si>
    <t>Birgan</t>
  </si>
  <si>
    <t>Jackson</t>
  </si>
  <si>
    <t>Tom</t>
  </si>
  <si>
    <t>McCormick</t>
  </si>
  <si>
    <t>February 7 &amp; 8th 2015</t>
  </si>
  <si>
    <t>BRT - FLY Nationals Canberra</t>
  </si>
  <si>
    <t> 7th March 2015</t>
  </si>
  <si>
    <t>Blue heeler Wagga Wagga</t>
  </si>
  <si>
    <t> 28th &amp; 29th March 2015</t>
  </si>
  <si>
    <t>2rd &amp; 3th May 2015</t>
  </si>
  <si>
    <t> 27st &amp; 28th June 2015</t>
  </si>
  <si>
    <t> 29 &amp; 30th August 2015</t>
  </si>
  <si>
    <t>Pro Cal Cup FlyCanberra</t>
  </si>
  <si>
    <t> 26th September 2015</t>
  </si>
  <si>
    <t>Little River Victoria- "Nesika Cup" </t>
  </si>
  <si>
    <t>6th &amp; 7th November 2015</t>
  </si>
  <si>
    <t>300 - 500M</t>
  </si>
  <si>
    <t>Monday 16th November 2015</t>
  </si>
  <si>
    <t>2015 Calendar of events for 500m Registered Shooter Of The Year Fly Shoots</t>
  </si>
  <si>
    <t>February 2015 "Procal Trading" South Coast Championships - 500m &amp; 300m Fly Shoot</t>
  </si>
  <si>
    <t>Peter Merriman</t>
  </si>
  <si>
    <t>Greg Chapman</t>
  </si>
  <si>
    <t>Brian Taylor</t>
  </si>
  <si>
    <t>Lindsay Horsfall</t>
  </si>
  <si>
    <t>Steven Monck</t>
  </si>
  <si>
    <t>Tyler Chapman (Jnr)</t>
  </si>
  <si>
    <t>1.79"</t>
  </si>
  <si>
    <t>Russell Le Maitre</t>
  </si>
  <si>
    <t>Blake Savage</t>
  </si>
  <si>
    <t>1.39"</t>
  </si>
  <si>
    <t>Brian</t>
  </si>
  <si>
    <t>Taylor</t>
  </si>
  <si>
    <t>Steven</t>
  </si>
  <si>
    <t>Monck</t>
  </si>
  <si>
    <t>Blake</t>
  </si>
  <si>
    <t>Savage</t>
  </si>
  <si>
    <t>BRT Federal Cup 500m Fly -March 2015</t>
  </si>
  <si>
    <t>500M Fly "Light Gun" Leader Board</t>
  </si>
  <si>
    <t>Nick Aagren L</t>
  </si>
  <si>
    <t>y</t>
  </si>
  <si>
    <t>Bob Wright L</t>
  </si>
  <si>
    <t>Les Fraser L</t>
  </si>
  <si>
    <t>Peter Merriman L</t>
  </si>
  <si>
    <t>Tyson Trotter L</t>
  </si>
  <si>
    <t>Grant Groves L</t>
  </si>
  <si>
    <t>Anthony Hall L</t>
  </si>
  <si>
    <t>Brad Gooley L</t>
  </si>
  <si>
    <t>Brian Taylor L</t>
  </si>
  <si>
    <t>Chris Goulden L</t>
  </si>
  <si>
    <t>Russ Stone L</t>
  </si>
  <si>
    <t>Mick Bell L</t>
  </si>
  <si>
    <t>Stephen Pelin L</t>
  </si>
  <si>
    <t>Barry Tucker L</t>
  </si>
  <si>
    <t>Vince Vaina L</t>
  </si>
  <si>
    <t>Daniel Taylor L</t>
  </si>
  <si>
    <t>Tim Pavey L</t>
  </si>
  <si>
    <t>Mick Burbidge L</t>
  </si>
  <si>
    <t>Mick Easton L</t>
  </si>
  <si>
    <t>Tracy Deehan L</t>
  </si>
  <si>
    <t>John McQuire L</t>
  </si>
  <si>
    <t>Luke Easter L</t>
  </si>
  <si>
    <t>Lindsay Horsfall L</t>
  </si>
  <si>
    <t>Peter Varley l</t>
  </si>
  <si>
    <t>Malcolm Wright L</t>
  </si>
  <si>
    <t>Shane Dowling L</t>
  </si>
  <si>
    <t>James Titterton L</t>
  </si>
  <si>
    <t>Ron O’Sullivan L</t>
  </si>
  <si>
    <t>Warren Hanlon L</t>
  </si>
  <si>
    <t>Sean Little L</t>
  </si>
  <si>
    <t>Ian Latter L</t>
  </si>
  <si>
    <t>John Vaina L</t>
  </si>
  <si>
    <t>Kirra Deehan L</t>
  </si>
  <si>
    <t>Cameron Starr L</t>
  </si>
  <si>
    <t>John Lavaring L</t>
  </si>
  <si>
    <t>Eamon Herbert L</t>
  </si>
  <si>
    <t>Amanda Smith L</t>
  </si>
  <si>
    <t>Colin Prest L</t>
  </si>
  <si>
    <t>Jack Lipko L</t>
  </si>
  <si>
    <t>Ray Charlton L</t>
  </si>
  <si>
    <t>-</t>
  </si>
  <si>
    <t>Barry Tucket</t>
  </si>
  <si>
    <t>500M Fly "Heavy Gun" Leader Board</t>
  </si>
  <si>
    <t>Mick Bell H</t>
  </si>
  <si>
    <t>Nick Aagren H</t>
  </si>
  <si>
    <t>Tyson Trotter H</t>
  </si>
  <si>
    <t>Dave Waters H</t>
  </si>
  <si>
    <t>Barry Tucker H</t>
  </si>
  <si>
    <t>Anthony Hall H</t>
  </si>
  <si>
    <t>Tim Pavey H</t>
  </si>
  <si>
    <t>Dave Groves H</t>
  </si>
  <si>
    <t>Annie Elliott H</t>
  </si>
  <si>
    <t>Les Fraser H</t>
  </si>
  <si>
    <t>Russell LeMaitre H</t>
  </si>
  <si>
    <t>Paul Deehan H</t>
  </si>
  <si>
    <t>Glen McCarthy H</t>
  </si>
  <si>
    <t>John McQuire H</t>
  </si>
  <si>
    <t>Keith Dowell H</t>
  </si>
  <si>
    <t>Robert Bernard H</t>
  </si>
  <si>
    <t>Stan Golinski H</t>
  </si>
  <si>
    <t>Stuart Elliott H</t>
  </si>
  <si>
    <t>Vince Vaina H</t>
  </si>
  <si>
    <t>Chris Goulden H</t>
  </si>
  <si>
    <t>Paul Krebs H</t>
  </si>
  <si>
    <t>Peter McDonald H</t>
  </si>
  <si>
    <t>Mark Smith H</t>
  </si>
  <si>
    <t>Luke Easter H</t>
  </si>
  <si>
    <t>Sean Little H</t>
  </si>
  <si>
    <t>John Vaina H</t>
  </si>
  <si>
    <t>Hans Hoitink H</t>
  </si>
  <si>
    <t>Keith Dowell</t>
  </si>
  <si>
    <t>Colin</t>
  </si>
  <si>
    <t>Prest</t>
  </si>
  <si>
    <t>Ray</t>
  </si>
  <si>
    <t>Charlton</t>
  </si>
  <si>
    <t>Waters</t>
  </si>
  <si>
    <t>Hans</t>
  </si>
  <si>
    <t>Hoitink</t>
  </si>
  <si>
    <t>Little</t>
  </si>
  <si>
    <t>Reed</t>
  </si>
  <si>
    <t>Halloran</t>
  </si>
  <si>
    <t>Hayley</t>
  </si>
  <si>
    <t>Gilchrist</t>
  </si>
  <si>
    <t>Crain</t>
  </si>
  <si>
    <t>Brett</t>
  </si>
  <si>
    <t>Sloane</t>
  </si>
  <si>
    <t>Passlow</t>
  </si>
  <si>
    <t>WAGGA WAGGA SSAA 2015 RIVERINA FLY CHAMPIONSHIP</t>
  </si>
  <si>
    <t>500m FLY Ranked Leader Board</t>
  </si>
  <si>
    <t>Grant Groves</t>
  </si>
  <si>
    <t>PvM</t>
  </si>
  <si>
    <t>Randal Haberman</t>
  </si>
  <si>
    <t>Paul Deehan</t>
  </si>
  <si>
    <t>Tyler Chapman (J)</t>
  </si>
  <si>
    <t>Mick Reed</t>
  </si>
  <si>
    <t>Rob Halloran</t>
  </si>
  <si>
    <t>LvM</t>
  </si>
  <si>
    <t>Hayley Riley (J)</t>
  </si>
  <si>
    <t>Paul Gilchrist</t>
  </si>
  <si>
    <t>Brett Crain</t>
  </si>
  <si>
    <t>Kevin Sloane</t>
  </si>
  <si>
    <t>Clayton Hogno</t>
  </si>
  <si>
    <t>Bob Riley</t>
  </si>
  <si>
    <t>Paul Passlow</t>
  </si>
  <si>
    <t>Paul Read</t>
  </si>
  <si>
    <t>Russell LeMaitre</t>
  </si>
  <si>
    <t>Paul Crebs</t>
  </si>
  <si>
    <t>1.969"</t>
  </si>
  <si>
    <t>NSW FLY Championships 27-28th June 2015 - SSAA Batemans Bay</t>
  </si>
  <si>
    <t>500m Light Gun Leaderboard</t>
  </si>
  <si>
    <t>Vince Vaina</t>
  </si>
  <si>
    <t>Deanne Thrower</t>
  </si>
  <si>
    <t>Sean Ambrose</t>
  </si>
  <si>
    <t>John Lavaring</t>
  </si>
  <si>
    <t>Ken Melgaard</t>
  </si>
  <si>
    <t>Daniel Taylor</t>
  </si>
  <si>
    <t>Glenn Seaman</t>
  </si>
  <si>
    <t>Ian Armstrong</t>
  </si>
  <si>
    <t>John Vaina</t>
  </si>
  <si>
    <t>Gary Barron</t>
  </si>
  <si>
    <t>Jack Lipko</t>
  </si>
  <si>
    <t>Glen Aarsen</t>
  </si>
  <si>
    <t>Best Target</t>
  </si>
  <si>
    <t>500m Heavy Gun Leaderboard</t>
  </si>
  <si>
    <t>Rob Eager</t>
  </si>
  <si>
    <t>Dave Groves</t>
  </si>
  <si>
    <t>Lindsay Horsefall</t>
  </si>
  <si>
    <t>Jim Lyall</t>
  </si>
  <si>
    <t>Robert Bernard</t>
  </si>
  <si>
    <t>Ian Lampl</t>
  </si>
  <si>
    <t>36mm</t>
  </si>
  <si>
    <t>Lampl</t>
  </si>
  <si>
    <t>Horsefall</t>
  </si>
  <si>
    <t>Gary</t>
  </si>
  <si>
    <t>Barron</t>
  </si>
  <si>
    <t>Armstrong</t>
  </si>
  <si>
    <t>Kira Deehan J</t>
  </si>
  <si>
    <t>Alf Guglemino</t>
  </si>
  <si>
    <t>Brandon Guglemino J</t>
  </si>
  <si>
    <t>Rod Davies</t>
  </si>
  <si>
    <t>Pete Van Meurs</t>
  </si>
  <si>
    <t>Ashley Habermann</t>
  </si>
  <si>
    <t>Randall Habermann</t>
  </si>
  <si>
    <t>Rob Valeri</t>
  </si>
  <si>
    <t>Lee-Anne Van Meurs</t>
  </si>
  <si>
    <t>Tracey Deehan</t>
  </si>
  <si>
    <t>Tyler Chapman J</t>
  </si>
  <si>
    <t>Jemma Habermann J</t>
  </si>
  <si>
    <t>Ryan Mitchell J</t>
  </si>
  <si>
    <t>Gavin Power</t>
  </si>
  <si>
    <t>0.968"</t>
  </si>
  <si>
    <t>Lewis Reynolds</t>
  </si>
  <si>
    <t>1.266"</t>
  </si>
  <si>
    <t>Gavin</t>
  </si>
  <si>
    <t>Powers</t>
  </si>
  <si>
    <t>Jemma</t>
  </si>
  <si>
    <t>Ryan</t>
  </si>
  <si>
    <t>Mitchell</t>
  </si>
  <si>
    <t>Valeri</t>
  </si>
  <si>
    <t>Procal Cup - Little River Range</t>
  </si>
  <si>
    <t>500m Fly Shoot May 2015</t>
  </si>
  <si>
    <t xml:space="preserve">Total </t>
  </si>
  <si>
    <t xml:space="preserve"> L</t>
  </si>
  <si>
    <t xml:space="preserve"> Nick Aagren</t>
  </si>
  <si>
    <t>Darren McNamara</t>
  </si>
  <si>
    <t>Ron Barwise</t>
  </si>
  <si>
    <t>1.822"</t>
  </si>
  <si>
    <t>L/R</t>
  </si>
  <si>
    <t>Mike Wittick</t>
  </si>
  <si>
    <t>1.923"</t>
  </si>
  <si>
    <t>Barwise</t>
  </si>
  <si>
    <t>Procal CUP ACT Fly March 2015</t>
  </si>
  <si>
    <t>500M Fly Ranked Leader Board</t>
  </si>
  <si>
    <t>Deane Thrower L</t>
  </si>
  <si>
    <t>Matt Paroz L</t>
  </si>
  <si>
    <t>Les Fraser L *</t>
  </si>
  <si>
    <t>Sean Ambrose L</t>
  </si>
  <si>
    <t>Grant Groves L *</t>
  </si>
  <si>
    <t>Robert Valeri L</t>
  </si>
  <si>
    <t>Keith Dowell L</t>
  </si>
  <si>
    <t>Nick Aagren L *</t>
  </si>
  <si>
    <t>Michael Bell L *</t>
  </si>
  <si>
    <t>Anthony Hall L *</t>
  </si>
  <si>
    <t>Barry Tucker L *</t>
  </si>
  <si>
    <t>Jodie Travis L</t>
  </si>
  <si>
    <t>Lee Ann Van Meurs L *</t>
  </si>
  <si>
    <t>Peter Van Meurs L *</t>
  </si>
  <si>
    <t>Luke Easter L *</t>
  </si>
  <si>
    <t>Geoff Hansen L</t>
  </si>
  <si>
    <t>Jeff Gen L</t>
  </si>
  <si>
    <t>Sid Kuhkreti L</t>
  </si>
  <si>
    <t>Mike Burbidge L</t>
  </si>
  <si>
    <t>John McQuire L *</t>
  </si>
  <si>
    <t>Max Coady L</t>
  </si>
  <si>
    <t>Glen Aarsen L *</t>
  </si>
  <si>
    <t>Mark Lovell L</t>
  </si>
  <si>
    <t>Matt Parroz</t>
  </si>
  <si>
    <t>1.775"</t>
  </si>
  <si>
    <t>Les Fraser H *</t>
  </si>
  <si>
    <t>Michael Bell H *</t>
  </si>
  <si>
    <t>Glen Aarsen H *</t>
  </si>
  <si>
    <t>Peter Van Meurs H *</t>
  </si>
  <si>
    <t>Phil de la Rue H</t>
  </si>
  <si>
    <t>Nick Aagren H *</t>
  </si>
  <si>
    <t>Ben Ferrara H</t>
  </si>
  <si>
    <t>Barry Tucker H *</t>
  </si>
  <si>
    <t>Paul Deehan H *</t>
  </si>
  <si>
    <t>Malcolm Wright H</t>
  </si>
  <si>
    <t>John McQuire H *</t>
  </si>
  <si>
    <t>Lee Ann Van Meurs H *</t>
  </si>
  <si>
    <t>Grant Groves H *</t>
  </si>
  <si>
    <t>Robert Valeri H</t>
  </si>
  <si>
    <t>Jim Lyall H</t>
  </si>
  <si>
    <t>Russell Le Maitre H</t>
  </si>
  <si>
    <t>Rob Eager H</t>
  </si>
  <si>
    <t>Jacko Bending H</t>
  </si>
  <si>
    <t>Anthony Hall H *</t>
  </si>
  <si>
    <t>Luke Easter H *</t>
  </si>
  <si>
    <t>Jeff Gen H</t>
  </si>
  <si>
    <t>Ron Parkes H</t>
  </si>
  <si>
    <t>Ben</t>
  </si>
  <si>
    <t>Ferrara</t>
  </si>
  <si>
    <t>Jeff</t>
  </si>
  <si>
    <t>Gen</t>
  </si>
  <si>
    <t>Phil</t>
  </si>
  <si>
    <t>de la Rue</t>
  </si>
  <si>
    <t>Geoff</t>
  </si>
  <si>
    <t>Hanson</t>
  </si>
  <si>
    <t>Lovell</t>
  </si>
  <si>
    <t>match9</t>
  </si>
  <si>
    <t>match10</t>
  </si>
  <si>
    <t>match11</t>
  </si>
  <si>
    <t>Match Btm 7</t>
  </si>
  <si>
    <t>Nesika Cup  2015 500 M Fly Shoot - 7th November 2015</t>
  </si>
  <si>
    <t>Ranked Leader Board</t>
  </si>
  <si>
    <t>Scott Seddon</t>
  </si>
  <si>
    <t>Andrew Fox</t>
  </si>
  <si>
    <t>1.720"</t>
  </si>
  <si>
    <t>Scott</t>
  </si>
  <si>
    <t>Seddon</t>
  </si>
  <si>
    <t>2015 Heavy Gun SOTY</t>
  </si>
  <si>
    <t>2015 Light Gun SOTY</t>
  </si>
  <si>
    <t>Fox</t>
  </si>
  <si>
    <t>QLD State Championship SSAA - Harry Madden Fly 2015</t>
  </si>
  <si>
    <t xml:space="preserve">Vince Vaina </t>
  </si>
  <si>
    <t xml:space="preserve">Mathew Stone </t>
  </si>
  <si>
    <t>Ian Mowart</t>
  </si>
  <si>
    <t xml:space="preserve">Andy Odgers </t>
  </si>
  <si>
    <t>Braithen Adnams</t>
  </si>
  <si>
    <t xml:space="preserve">Andrew Barnes </t>
  </si>
  <si>
    <t>Tom McCormick</t>
  </si>
  <si>
    <t xml:space="preserve">Geoff Hansen </t>
  </si>
  <si>
    <t>Lindsay Schneider</t>
  </si>
  <si>
    <t xml:space="preserve">Marc Thompson </t>
  </si>
  <si>
    <t xml:space="preserve">Robert Jackson </t>
  </si>
  <si>
    <t>Stan Buckley</t>
  </si>
  <si>
    <t>Alan Esler</t>
  </si>
  <si>
    <t>1.525"</t>
  </si>
  <si>
    <t>Mathew Stone</t>
  </si>
  <si>
    <t>Anthony Berry</t>
  </si>
  <si>
    <t xml:space="preserve">Ted Donaldson </t>
  </si>
  <si>
    <t>Robert White</t>
  </si>
  <si>
    <t>Zoltan Gabor</t>
  </si>
  <si>
    <t xml:space="preserve">Karl Kueun </t>
  </si>
  <si>
    <t>Berry</t>
  </si>
  <si>
    <t>Andy</t>
  </si>
  <si>
    <t>Zoltan</t>
  </si>
  <si>
    <t>Gabor</t>
  </si>
  <si>
    <t>Schneider</t>
  </si>
  <si>
    <t>Mathew</t>
  </si>
  <si>
    <t>Mowart</t>
  </si>
  <si>
    <t>Braithen</t>
  </si>
  <si>
    <t>Adnams</t>
  </si>
  <si>
    <t>Buckley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</si>
</sst>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0"/>
      <color theme="3"/>
      <name val="Arial"/>
      <family val="2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rgb="FF333333"/>
      <name val="Open Sans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ont="1" applyBorder="1" applyAlignment="1"/>
    <xf numFmtId="0" fontId="0" fillId="0" borderId="1" xfId="0" applyNumberFormat="1" applyFill="1" applyBorder="1"/>
    <xf numFmtId="0" fontId="0" fillId="0" borderId="0" xfId="0" applyFill="1"/>
    <xf numFmtId="0" fontId="0" fillId="0" borderId="0" xfId="0" applyFont="1"/>
    <xf numFmtId="0" fontId="1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6" xfId="0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4" borderId="6" xfId="0" applyFont="1" applyFill="1" applyBorder="1"/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/>
    <xf numFmtId="0" fontId="2" fillId="0" borderId="6" xfId="0" applyFont="1" applyFill="1" applyBorder="1"/>
    <xf numFmtId="0" fontId="0" fillId="0" borderId="0" xfId="0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Protection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0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9" xfId="0" applyFont="1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18" xfId="0" applyFont="1" applyBorder="1"/>
    <xf numFmtId="0" fontId="0" fillId="0" borderId="17" xfId="0" applyFill="1" applyBorder="1" applyAlignment="1">
      <alignment vertical="center"/>
    </xf>
    <xf numFmtId="0" fontId="0" fillId="0" borderId="17" xfId="0" applyNumberFormat="1" applyFill="1" applyBorder="1"/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1" fillId="5" borderId="0" xfId="0" applyFont="1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7" fillId="0" borderId="0" xfId="0" applyFont="1"/>
    <xf numFmtId="2" fontId="0" fillId="0" borderId="1" xfId="0" applyNumberForma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1" fillId="0" borderId="0" xfId="0" applyFont="1" applyBorder="1"/>
    <xf numFmtId="0" fontId="10" fillId="0" borderId="20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15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22" fillId="0" borderId="31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2" fillId="0" borderId="32" xfId="0" applyFont="1" applyBorder="1" applyAlignment="1" applyProtection="1">
      <alignment horizontal="center"/>
    </xf>
    <xf numFmtId="0" fontId="22" fillId="0" borderId="33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center"/>
    </xf>
    <xf numFmtId="0" fontId="24" fillId="0" borderId="34" xfId="0" applyFont="1" applyBorder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1" fontId="27" fillId="0" borderId="0" xfId="0" applyNumberFormat="1" applyFont="1" applyBorder="1" applyAlignment="1" applyProtection="1">
      <alignment horizontal="center"/>
    </xf>
    <xf numFmtId="2" fontId="18" fillId="0" borderId="11" xfId="0" applyNumberFormat="1" applyFont="1" applyBorder="1" applyAlignment="1" applyProtection="1">
      <alignment horizontal="center"/>
    </xf>
    <xf numFmtId="2" fontId="26" fillId="0" borderId="11" xfId="0" applyNumberFormat="1" applyFont="1" applyBorder="1" applyAlignment="1" applyProtection="1">
      <alignment horizontal="center"/>
    </xf>
    <xf numFmtId="0" fontId="8" fillId="6" borderId="35" xfId="1" applyBorder="1" applyAlignment="1" applyProtection="1">
      <alignment horizontal="center"/>
    </xf>
    <xf numFmtId="0" fontId="9" fillId="7" borderId="36" xfId="2" applyBorder="1" applyAlignment="1" applyProtection="1">
      <alignment horizontal="center"/>
    </xf>
    <xf numFmtId="0" fontId="26" fillId="0" borderId="7" xfId="0" applyFont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0" fontId="23" fillId="0" borderId="20" xfId="0" applyFont="1" applyBorder="1" applyAlignment="1" applyProtection="1">
      <alignment horizontal="center"/>
    </xf>
    <xf numFmtId="0" fontId="24" fillId="0" borderId="20" xfId="0" applyFont="1" applyBorder="1" applyAlignment="1" applyProtection="1">
      <alignment horizontal="left"/>
    </xf>
    <xf numFmtId="0" fontId="24" fillId="0" borderId="20" xfId="0" applyFont="1" applyBorder="1" applyAlignment="1" applyProtection="1">
      <alignment horizontal="center"/>
    </xf>
    <xf numFmtId="0" fontId="24" fillId="0" borderId="27" xfId="0" applyFont="1" applyBorder="1" applyAlignment="1" applyProtection="1">
      <alignment horizontal="center"/>
    </xf>
    <xf numFmtId="2" fontId="26" fillId="0" borderId="20" xfId="0" applyNumberFormat="1" applyFont="1" applyBorder="1" applyAlignment="1" applyProtection="1">
      <alignment horizontal="center"/>
    </xf>
    <xf numFmtId="1" fontId="27" fillId="0" borderId="20" xfId="0" applyNumberFormat="1" applyFont="1" applyBorder="1" applyAlignment="1" applyProtection="1">
      <alignment horizontal="center"/>
    </xf>
    <xf numFmtId="2" fontId="18" fillId="0" borderId="38" xfId="0" applyNumberFormat="1" applyFont="1" applyBorder="1" applyAlignment="1" applyProtection="1">
      <alignment horizontal="center"/>
    </xf>
    <xf numFmtId="2" fontId="26" fillId="0" borderId="38" xfId="0" applyNumberFormat="1" applyFont="1" applyBorder="1" applyAlignment="1" applyProtection="1">
      <alignment horizontal="center"/>
    </xf>
    <xf numFmtId="0" fontId="8" fillId="6" borderId="42" xfId="1" applyBorder="1" applyAlignment="1" applyProtection="1">
      <alignment horizontal="center"/>
    </xf>
    <xf numFmtId="0" fontId="9" fillId="7" borderId="43" xfId="2" applyBorder="1" applyAlignment="1" applyProtection="1">
      <alignment horizontal="center"/>
    </xf>
    <xf numFmtId="0" fontId="26" fillId="0" borderId="3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0" xfId="0" applyBorder="1" applyProtection="1"/>
    <xf numFmtId="0" fontId="28" fillId="0" borderId="2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0" xfId="0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2" fontId="26" fillId="0" borderId="40" xfId="0" applyNumberFormat="1" applyFont="1" applyBorder="1" applyAlignment="1" applyProtection="1">
      <alignment horizontal="center"/>
    </xf>
    <xf numFmtId="2" fontId="26" fillId="0" borderId="41" xfId="0" applyNumberFormat="1" applyFont="1" applyBorder="1" applyAlignment="1" applyProtection="1">
      <alignment horizontal="center"/>
    </xf>
    <xf numFmtId="2" fontId="26" fillId="0" borderId="44" xfId="0" applyNumberFormat="1" applyFont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4" borderId="6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textRotation="9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3" xfId="0" applyBorder="1" applyProtection="1"/>
    <xf numFmtId="0" fontId="0" fillId="0" borderId="22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26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30" fillId="0" borderId="45" xfId="0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0" xfId="0" applyFont="1" applyBorder="1" applyAlignment="1">
      <alignment horizontal="left" vertical="center" wrapText="1"/>
    </xf>
    <xf numFmtId="0" fontId="28" fillId="0" borderId="23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2" fontId="18" fillId="0" borderId="27" xfId="0" applyNumberFormat="1" applyFont="1" applyBorder="1" applyAlignment="1" applyProtection="1">
      <alignment horizontal="center"/>
    </xf>
    <xf numFmtId="0" fontId="26" fillId="0" borderId="27" xfId="0" applyFont="1" applyBorder="1" applyProtection="1"/>
    <xf numFmtId="0" fontId="31" fillId="6" borderId="30" xfId="1" applyFont="1" applyBorder="1" applyAlignment="1" applyProtection="1">
      <alignment horizontal="center"/>
    </xf>
    <xf numFmtId="0" fontId="32" fillId="7" borderId="39" xfId="2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7" fillId="0" borderId="3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47" xfId="0" applyBorder="1" applyProtection="1"/>
    <xf numFmtId="0" fontId="28" fillId="0" borderId="47" xfId="0" applyFont="1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/>
    </xf>
    <xf numFmtId="0" fontId="36" fillId="0" borderId="0" xfId="0" applyFont="1" applyBorder="1" applyProtection="1"/>
    <xf numFmtId="0" fontId="0" fillId="0" borderId="1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/>
    </xf>
    <xf numFmtId="0" fontId="28" fillId="0" borderId="20" xfId="0" applyFont="1" applyBorder="1" applyAlignment="1" applyProtection="1">
      <alignment horizontal="left"/>
    </xf>
    <xf numFmtId="0" fontId="0" fillId="0" borderId="0" xfId="0" applyFont="1" applyProtection="1"/>
    <xf numFmtId="0" fontId="10" fillId="0" borderId="0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5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Border="1"/>
    <xf numFmtId="0" fontId="24" fillId="0" borderId="34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8" fillId="6" borderId="35" xfId="1" applyBorder="1" applyAlignment="1">
      <alignment horizontal="center"/>
    </xf>
    <xf numFmtId="0" fontId="9" fillId="7" borderId="36" xfId="2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" fontId="26" fillId="0" borderId="20" xfId="0" applyNumberFormat="1" applyFont="1" applyBorder="1" applyAlignment="1">
      <alignment horizontal="center"/>
    </xf>
    <xf numFmtId="0" fontId="0" fillId="0" borderId="30" xfId="0" applyBorder="1"/>
    <xf numFmtId="0" fontId="13" fillId="0" borderId="25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0" fillId="0" borderId="44" xfId="0" applyBorder="1"/>
    <xf numFmtId="0" fontId="26" fillId="0" borderId="48" xfId="0" applyFont="1" applyBorder="1" applyProtection="1"/>
    <xf numFmtId="0" fontId="26" fillId="0" borderId="39" xfId="0" applyFont="1" applyBorder="1" applyAlignment="1" applyProtection="1">
      <alignment horizont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/>
    </xf>
    <xf numFmtId="0" fontId="24" fillId="0" borderId="21" xfId="0" applyFont="1" applyFill="1" applyBorder="1" applyAlignment="1" applyProtection="1">
      <alignment horizontal="left"/>
    </xf>
    <xf numFmtId="0" fontId="0" fillId="0" borderId="22" xfId="0" applyBorder="1" applyProtection="1"/>
    <xf numFmtId="0" fontId="24" fillId="0" borderId="37" xfId="0" applyFont="1" applyFill="1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23" xfId="0" applyBorder="1" applyAlignment="1" applyProtection="1"/>
    <xf numFmtId="0" fontId="0" fillId="0" borderId="30" xfId="0" applyBorder="1" applyProtection="1"/>
    <xf numFmtId="0" fontId="13" fillId="0" borderId="25" xfId="0" applyFont="1" applyBorder="1" applyAlignment="1" applyProtection="1"/>
    <xf numFmtId="0" fontId="19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3">
    <cellStyle name="Bad" xfId="1" builtinId="27"/>
    <cellStyle name="Neutral" xfId="2" builtinId="28"/>
    <cellStyle name="Normal" xfId="0" builtinId="0"/>
  </cellStyles>
  <dxfs count="65"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862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81" sqref="E81"/>
    </sheetView>
  </sheetViews>
  <sheetFormatPr defaultRowHeight="15"/>
  <cols>
    <col min="1" max="1" width="4.7109375" customWidth="1"/>
    <col min="2" max="2" width="11.85546875" customWidth="1"/>
    <col min="3" max="3" width="12.28515625" bestFit="1" customWidth="1"/>
    <col min="4" max="23" width="9.140625" customWidth="1"/>
    <col min="29" max="29" width="9.140625" customWidth="1"/>
    <col min="30" max="31" width="9.140625" style="3" customWidth="1"/>
    <col min="32" max="32" width="12.5703125" style="3" bestFit="1" customWidth="1"/>
    <col min="38" max="38" width="12.5703125" bestFit="1" customWidth="1"/>
    <col min="39" max="39" width="12.5703125" customWidth="1"/>
    <col min="46" max="52" width="9.140625" customWidth="1"/>
    <col min="77" max="77" width="10.7109375" bestFit="1" customWidth="1"/>
    <col min="78" max="78" width="4.5703125" customWidth="1"/>
    <col min="79" max="79" width="12.140625" bestFit="1" customWidth="1"/>
    <col min="80" max="80" width="4.5703125" customWidth="1"/>
    <col min="81" max="81" width="11.85546875" bestFit="1" customWidth="1"/>
  </cols>
  <sheetData>
    <row r="1" spans="1:107" ht="31.5">
      <c r="A1" s="2" t="s">
        <v>164</v>
      </c>
      <c r="AT1" s="38" t="s">
        <v>274</v>
      </c>
      <c r="AU1" s="39"/>
      <c r="AV1" s="39"/>
      <c r="AW1" s="39"/>
      <c r="AX1" s="39"/>
      <c r="AY1" s="39"/>
      <c r="AZ1" s="36"/>
      <c r="BA1" s="28" t="s">
        <v>0</v>
      </c>
      <c r="BB1" s="24"/>
      <c r="BC1" s="24"/>
      <c r="BD1" s="24"/>
      <c r="BE1" s="24"/>
      <c r="BF1" s="24"/>
      <c r="BG1" s="24"/>
      <c r="BH1" s="24"/>
      <c r="BI1" s="24"/>
      <c r="BJ1" s="24"/>
      <c r="BK1" s="25"/>
      <c r="BM1" s="31" t="s">
        <v>26</v>
      </c>
      <c r="BN1" s="32"/>
      <c r="BO1" s="32"/>
      <c r="BP1" s="32"/>
      <c r="BQ1" s="32"/>
      <c r="BR1" s="32"/>
      <c r="BS1" s="32"/>
      <c r="BT1" s="32"/>
      <c r="BU1" s="32"/>
      <c r="BV1" s="32"/>
      <c r="BW1" s="33"/>
    </row>
    <row r="2" spans="1:107" ht="31.5">
      <c r="A2" s="2" t="s">
        <v>577</v>
      </c>
      <c r="AT2" s="40" t="s">
        <v>27</v>
      </c>
      <c r="AU2" s="39"/>
      <c r="AV2" s="39"/>
      <c r="AW2" s="39"/>
      <c r="AX2" s="39"/>
      <c r="AY2" s="39"/>
      <c r="AZ2" s="36"/>
      <c r="BA2" s="27"/>
      <c r="BB2" s="24"/>
      <c r="BC2" s="24"/>
      <c r="BD2" s="24"/>
      <c r="BE2" s="24"/>
      <c r="BF2" s="24"/>
      <c r="BG2" s="24"/>
      <c r="BH2" s="24"/>
      <c r="BI2" s="24"/>
      <c r="BJ2" s="24"/>
      <c r="BK2" s="25"/>
      <c r="BM2" s="81"/>
      <c r="BN2" s="32"/>
      <c r="BO2" s="32"/>
      <c r="BP2" s="32"/>
      <c r="BQ2" s="32"/>
      <c r="BR2" s="32"/>
      <c r="BS2" s="32"/>
      <c r="BT2" s="32"/>
      <c r="BU2" s="32"/>
      <c r="BV2" s="32"/>
      <c r="BW2" s="33"/>
    </row>
    <row r="3" spans="1:107">
      <c r="D3" s="1"/>
      <c r="F3" s="1"/>
      <c r="G3" s="1"/>
      <c r="H3" s="5"/>
      <c r="J3" s="4"/>
      <c r="K3" s="1"/>
      <c r="N3" s="1"/>
      <c r="O3" s="1"/>
      <c r="P3" s="1"/>
      <c r="Q3" s="1"/>
      <c r="R3" s="1"/>
      <c r="S3" s="1"/>
      <c r="T3" s="1"/>
      <c r="U3" s="1"/>
      <c r="V3" s="5"/>
      <c r="X3" s="4"/>
      <c r="Y3" s="1"/>
      <c r="AT3" s="40"/>
      <c r="AU3" s="39"/>
      <c r="AV3" s="39"/>
      <c r="AW3" s="39"/>
      <c r="AX3" s="39"/>
      <c r="AY3" s="39"/>
      <c r="AZ3" s="36"/>
      <c r="BA3" s="27"/>
      <c r="BB3" s="24"/>
      <c r="BC3" s="24"/>
      <c r="BD3" s="24"/>
      <c r="BE3" s="24"/>
      <c r="BF3" s="24"/>
      <c r="BG3" s="24"/>
      <c r="BH3" s="24"/>
      <c r="BI3" s="24"/>
      <c r="BJ3" s="24"/>
      <c r="BK3" s="25"/>
      <c r="BM3" s="81"/>
      <c r="BN3" s="32"/>
      <c r="BO3" s="32"/>
      <c r="BP3" s="32"/>
      <c r="BQ3" s="32"/>
      <c r="BR3" s="32"/>
      <c r="BS3" s="32"/>
      <c r="BT3" s="32"/>
      <c r="BU3" s="32"/>
      <c r="BV3" s="32"/>
      <c r="BW3" s="33"/>
    </row>
    <row r="4" spans="1:107" s="1" customFormat="1" ht="41.25" customHeight="1">
      <c r="A4" s="45"/>
      <c r="B4" s="46"/>
      <c r="C4" s="46"/>
      <c r="D4" s="45" t="s">
        <v>184</v>
      </c>
      <c r="E4" s="47"/>
      <c r="F4" s="45" t="s">
        <v>13</v>
      </c>
      <c r="G4" s="47"/>
      <c r="H4" s="45" t="s">
        <v>14</v>
      </c>
      <c r="I4" s="47"/>
      <c r="J4" s="45" t="s">
        <v>15</v>
      </c>
      <c r="K4" s="47"/>
      <c r="L4" s="45" t="s">
        <v>241</v>
      </c>
      <c r="M4" s="47"/>
      <c r="N4" s="45" t="s">
        <v>8</v>
      </c>
      <c r="O4" s="47"/>
      <c r="P4" s="45" t="s">
        <v>16</v>
      </c>
      <c r="Q4" s="47"/>
      <c r="R4" s="45" t="s">
        <v>17</v>
      </c>
      <c r="S4" s="47"/>
      <c r="T4" s="45"/>
      <c r="U4" s="47"/>
      <c r="V4" s="45" t="s">
        <v>18</v>
      </c>
      <c r="W4" s="47"/>
      <c r="X4" s="45" t="s">
        <v>19</v>
      </c>
      <c r="Y4" s="47"/>
      <c r="Z4" s="45" t="s">
        <v>23</v>
      </c>
      <c r="AA4" s="47"/>
      <c r="AB4" s="45" t="s">
        <v>20</v>
      </c>
      <c r="AC4" s="47"/>
      <c r="AD4" s="48"/>
      <c r="AE4" s="49"/>
      <c r="AF4" s="75"/>
      <c r="AT4" s="41" t="s">
        <v>21</v>
      </c>
      <c r="AU4" s="42" t="s">
        <v>14</v>
      </c>
      <c r="AV4" s="42" t="s">
        <v>22</v>
      </c>
      <c r="AW4" s="42" t="s">
        <v>23</v>
      </c>
      <c r="AX4" s="42" t="s">
        <v>24</v>
      </c>
      <c r="AY4" s="42" t="s">
        <v>25</v>
      </c>
      <c r="AZ4" s="37"/>
      <c r="BA4" s="84" t="s">
        <v>21</v>
      </c>
      <c r="BB4" s="85" t="s">
        <v>21</v>
      </c>
      <c r="BC4" s="84" t="s">
        <v>14</v>
      </c>
      <c r="BD4" s="85" t="s">
        <v>14</v>
      </c>
      <c r="BE4" s="84" t="s">
        <v>22</v>
      </c>
      <c r="BF4" s="85" t="s">
        <v>22</v>
      </c>
      <c r="BG4" s="84" t="s">
        <v>23</v>
      </c>
      <c r="BH4" s="84" t="s">
        <v>24</v>
      </c>
      <c r="BI4" s="85" t="s">
        <v>24</v>
      </c>
      <c r="BJ4" s="84" t="s">
        <v>25</v>
      </c>
      <c r="BK4" s="85" t="s">
        <v>25</v>
      </c>
      <c r="BM4" s="155" t="s">
        <v>21</v>
      </c>
      <c r="BN4" s="156" t="s">
        <v>21</v>
      </c>
      <c r="BO4" s="155" t="s">
        <v>14</v>
      </c>
      <c r="BP4" s="156" t="s">
        <v>14</v>
      </c>
      <c r="BQ4" s="155" t="s">
        <v>22</v>
      </c>
      <c r="BR4" s="156" t="s">
        <v>22</v>
      </c>
      <c r="BS4" s="155" t="s">
        <v>23</v>
      </c>
      <c r="BT4" s="155" t="s">
        <v>24</v>
      </c>
      <c r="BU4" s="156" t="s">
        <v>24</v>
      </c>
      <c r="BV4" s="155" t="s">
        <v>25</v>
      </c>
      <c r="BW4" s="156" t="s">
        <v>25</v>
      </c>
    </row>
    <row r="5" spans="1:107" s="1" customFormat="1">
      <c r="A5" s="50"/>
      <c r="B5" s="51" t="s">
        <v>3</v>
      </c>
      <c r="C5" s="51"/>
      <c r="D5" s="50" t="s">
        <v>4</v>
      </c>
      <c r="E5" s="52" t="s">
        <v>0</v>
      </c>
      <c r="F5" s="50" t="s">
        <v>4</v>
      </c>
      <c r="G5" s="52" t="s">
        <v>0</v>
      </c>
      <c r="H5" s="50" t="s">
        <v>4</v>
      </c>
      <c r="I5" s="52" t="s">
        <v>0</v>
      </c>
      <c r="J5" s="50" t="s">
        <v>4</v>
      </c>
      <c r="K5" s="52" t="s">
        <v>0</v>
      </c>
      <c r="L5" s="50" t="s">
        <v>4</v>
      </c>
      <c r="M5" s="52" t="s">
        <v>0</v>
      </c>
      <c r="N5" s="50" t="s">
        <v>4</v>
      </c>
      <c r="O5" s="52" t="s">
        <v>0</v>
      </c>
      <c r="P5" s="50" t="s">
        <v>4</v>
      </c>
      <c r="Q5" s="52" t="s">
        <v>0</v>
      </c>
      <c r="R5" s="50" t="s">
        <v>4</v>
      </c>
      <c r="S5" s="52" t="s">
        <v>0</v>
      </c>
      <c r="T5" s="50" t="s">
        <v>4</v>
      </c>
      <c r="U5" s="52" t="s">
        <v>0</v>
      </c>
      <c r="V5" s="50" t="s">
        <v>4</v>
      </c>
      <c r="W5" s="52" t="s">
        <v>0</v>
      </c>
      <c r="X5" s="50" t="s">
        <v>4</v>
      </c>
      <c r="Y5" s="52" t="s">
        <v>0</v>
      </c>
      <c r="Z5" s="50" t="s">
        <v>4</v>
      </c>
      <c r="AA5" s="52" t="s">
        <v>0</v>
      </c>
      <c r="AB5" s="50" t="s">
        <v>4</v>
      </c>
      <c r="AC5" s="52" t="s">
        <v>31</v>
      </c>
      <c r="AD5" s="53" t="s">
        <v>5</v>
      </c>
      <c r="AE5" s="52" t="s">
        <v>6</v>
      </c>
      <c r="AF5" s="80" t="s">
        <v>149</v>
      </c>
      <c r="AT5" s="41" t="s">
        <v>28</v>
      </c>
      <c r="AU5" s="41" t="s">
        <v>28</v>
      </c>
      <c r="AV5" s="41" t="s">
        <v>28</v>
      </c>
      <c r="AW5" s="41" t="s">
        <v>28</v>
      </c>
      <c r="AX5" s="41" t="s">
        <v>28</v>
      </c>
      <c r="AY5" s="41" t="s">
        <v>28</v>
      </c>
      <c r="AZ5" s="37"/>
      <c r="BA5" s="22">
        <v>1</v>
      </c>
      <c r="BB5" s="26">
        <v>2</v>
      </c>
      <c r="BC5" s="22">
        <v>1</v>
      </c>
      <c r="BD5" s="26">
        <v>2</v>
      </c>
      <c r="BE5" s="22">
        <v>1</v>
      </c>
      <c r="BF5" s="26">
        <v>2</v>
      </c>
      <c r="BG5" s="22">
        <v>1</v>
      </c>
      <c r="BH5" s="22">
        <v>1</v>
      </c>
      <c r="BI5" s="26">
        <v>2</v>
      </c>
      <c r="BJ5" s="22">
        <v>1</v>
      </c>
      <c r="BK5" s="26">
        <v>2</v>
      </c>
      <c r="BM5" s="34">
        <v>1</v>
      </c>
      <c r="BN5" s="35">
        <v>2</v>
      </c>
      <c r="BO5" s="34">
        <v>1</v>
      </c>
      <c r="BP5" s="35">
        <v>2</v>
      </c>
      <c r="BQ5" s="34">
        <v>1</v>
      </c>
      <c r="BR5" s="35">
        <v>2</v>
      </c>
      <c r="BS5" s="34">
        <v>1</v>
      </c>
      <c r="BT5" s="34">
        <v>1</v>
      </c>
      <c r="BU5" s="35">
        <v>2</v>
      </c>
      <c r="BV5" s="34">
        <v>1</v>
      </c>
      <c r="BW5" s="35">
        <v>2</v>
      </c>
      <c r="BY5" s="1" t="s">
        <v>162</v>
      </c>
      <c r="CA5" s="1" t="s">
        <v>569</v>
      </c>
      <c r="CC5" s="1" t="s">
        <v>163</v>
      </c>
      <c r="CF5" s="1" t="s">
        <v>154</v>
      </c>
      <c r="CG5" s="1" t="s">
        <v>155</v>
      </c>
      <c r="CH5" s="1" t="s">
        <v>156</v>
      </c>
      <c r="CI5" s="1" t="s">
        <v>157</v>
      </c>
      <c r="CJ5" s="1" t="s">
        <v>158</v>
      </c>
      <c r="CK5" s="1" t="s">
        <v>159</v>
      </c>
      <c r="CL5" s="1" t="s">
        <v>160</v>
      </c>
      <c r="CM5" s="1" t="s">
        <v>161</v>
      </c>
      <c r="CN5" s="1" t="s">
        <v>566</v>
      </c>
      <c r="CO5" s="1" t="s">
        <v>567</v>
      </c>
      <c r="CP5" s="1" t="s">
        <v>568</v>
      </c>
      <c r="CS5" s="1" t="s">
        <v>154</v>
      </c>
      <c r="CT5" s="1" t="s">
        <v>155</v>
      </c>
      <c r="CU5" s="1" t="s">
        <v>156</v>
      </c>
      <c r="CV5" s="1" t="s">
        <v>157</v>
      </c>
      <c r="CW5" s="1" t="s">
        <v>158</v>
      </c>
      <c r="CX5" s="1" t="s">
        <v>159</v>
      </c>
      <c r="CY5" s="1" t="s">
        <v>160</v>
      </c>
      <c r="CZ5" s="1" t="s">
        <v>161</v>
      </c>
      <c r="DA5" s="1" t="s">
        <v>566</v>
      </c>
      <c r="DB5" s="1" t="s">
        <v>567</v>
      </c>
      <c r="DC5" s="1" t="s">
        <v>568</v>
      </c>
    </row>
    <row r="6" spans="1:107" s="7" customFormat="1" ht="20.100000000000001" customHeight="1">
      <c r="A6" s="151">
        <v>1</v>
      </c>
      <c r="B6" s="250" t="s">
        <v>129</v>
      </c>
      <c r="C6" s="251" t="s">
        <v>130</v>
      </c>
      <c r="D6" s="54">
        <v>232.02</v>
      </c>
      <c r="E6" s="56">
        <f>LOOKUP((IF(D6&gt;0,(RANK(D6,D$6:D$125,0)),"NA")),'Points System'!$A$4:$A$154,'Points System'!$B$4:$B$154)</f>
        <v>100</v>
      </c>
      <c r="F6" s="77">
        <v>227.04</v>
      </c>
      <c r="G6" s="56">
        <f>LOOKUP((IF(F6&gt;0,(RANK(F6,F$6:F$125,0)),"NA")),'Points System'!$A$4:$A$154,'Points System'!$B$4:$B$154)</f>
        <v>95</v>
      </c>
      <c r="H6" s="54">
        <v>201</v>
      </c>
      <c r="I6" s="56">
        <f>LOOKUP((IF(H6&gt;0,(RANK(H6,H$6:H$125,0)),"NA")),'Points System'!$A$4:$A$154,'Points System'!$B$4:$B$154)</f>
        <v>70</v>
      </c>
      <c r="J6" s="54">
        <v>229.03</v>
      </c>
      <c r="K6" s="56">
        <f>LOOKUP((IF(J6&gt;0,(RANK(J6,J$6:J$125,0)),"NA")),'Points System'!$A$4:$A$154,'Points System'!$B$4:$B$154)</f>
        <v>100</v>
      </c>
      <c r="L6" s="54">
        <v>271.07</v>
      </c>
      <c r="M6" s="56">
        <f>LOOKUP((IF(L6&gt;0,(RANK(L6,L$6:L$125,0)),"NA")),'Points System'!$A$4:$A$154,'Points System'!$B$4:$B$154)</f>
        <v>100</v>
      </c>
      <c r="N6" s="54"/>
      <c r="O6" s="56">
        <f>LOOKUP((IF(N6&gt;0,(RANK(N6,N$6:N$125,0)),"NA")),'Points System'!$A$4:$A$154,'Points System'!$B$4:$B$154)</f>
        <v>0</v>
      </c>
      <c r="P6" s="77">
        <v>254.02</v>
      </c>
      <c r="Q6" s="56">
        <f>LOOKUP((IF(P6&gt;0,(RANK(P6,P$6:P$125,0)),"NA")),'Points System'!$A$4:$A$154,'Points System'!$B$4:$B$154)</f>
        <v>95</v>
      </c>
      <c r="R6" s="54">
        <v>215.01</v>
      </c>
      <c r="S6" s="56">
        <f>LOOKUP((IF(R6&gt;0,(RANK(R6,R$6:R$125,0)),"NA")),'Points System'!$A$4:$A$154,'Points System'!$B$4:$B$154)</f>
        <v>73</v>
      </c>
      <c r="T6" s="54"/>
      <c r="U6" s="56">
        <f>LOOKUP((IF(T6&gt;0,(RANK(T6,T$6:T$125,0)),"NA")),'Points System'!$A$4:$A$154,'Points System'!$B$4:$B$154)</f>
        <v>0</v>
      </c>
      <c r="V6" s="54">
        <v>189.02</v>
      </c>
      <c r="W6" s="56">
        <f>LOOKUP((IF(V6&gt;0,(RANK(V6,V$6:V$125,0)),"NA")),'Points System'!$A$4:$A$154,'Points System'!$B$4:$B$154)</f>
        <v>90</v>
      </c>
      <c r="X6" s="54"/>
      <c r="Y6" s="56">
        <f>LOOKUP((IF(X6&gt;0,(RANK(X6,X$6:X$125,0)),"NA")),'Points System'!$A$4:$A$154,'Points System'!$B$4:$B$154)</f>
        <v>0</v>
      </c>
      <c r="Z6" s="77"/>
      <c r="AA6" s="56">
        <f>LOOKUP((IF(Z6&gt;0,(RANK(Z6,Z$6:Z$125,0)),"NA")),'Points System'!$A$4:$A$154,'Points System'!$B$4:$B$154)</f>
        <v>0</v>
      </c>
      <c r="AB6" s="77">
        <f>CC6</f>
        <v>986.13999999999987</v>
      </c>
      <c r="AC6" s="10">
        <f>SUM((LARGE((BA6:BK6),1))+(LARGE((BA6:BK6),2))+(LARGE((BA6:BK6),3)+(LARGE((BA6:BK6),4))))</f>
        <v>395</v>
      </c>
      <c r="AD6" s="58">
        <f>RANK(AC6,$AC$6:$AC$125,0)</f>
        <v>1</v>
      </c>
      <c r="AE6" s="252">
        <f>(AB6-(ROUNDDOWN(AB6,0)))*100</f>
        <v>13.999999999987267</v>
      </c>
      <c r="AF6" s="76" t="str">
        <f>IF((COUNTIF(AT6:AY6,"&gt;0"))&gt;2,"Y","N")</f>
        <v>Y</v>
      </c>
      <c r="AT6" s="23">
        <f t="shared" ref="AT6:AT69" si="0">LARGE(BA6:BB6,1)</f>
        <v>95</v>
      </c>
      <c r="AU6" s="23">
        <f t="shared" ref="AU6:AU69" si="1">LARGE(BC6:BD6,1)</f>
        <v>95</v>
      </c>
      <c r="AV6" s="23">
        <f t="shared" ref="AV6:AV69" si="2">LARGE(BE6:BF6,1)</f>
        <v>100</v>
      </c>
      <c r="AW6" s="23">
        <f t="shared" ref="AW6:AW37" si="3">LARGE(BG6:BG6,1)</f>
        <v>0</v>
      </c>
      <c r="AX6" s="23">
        <f t="shared" ref="AX6:AX69" si="4">LARGE(BH6:BI6,1)</f>
        <v>100</v>
      </c>
      <c r="AY6" s="23">
        <f t="shared" ref="AY6:AY69" si="5">LARGE(BJ6:BK6,1)</f>
        <v>0</v>
      </c>
      <c r="BA6" s="82">
        <f>G6</f>
        <v>95</v>
      </c>
      <c r="BB6" s="83">
        <f t="shared" ref="BB6:BB37" si="6">S6</f>
        <v>73</v>
      </c>
      <c r="BC6" s="82">
        <f>I6</f>
        <v>70</v>
      </c>
      <c r="BD6" s="83">
        <f t="shared" ref="BD6:BD37" si="7">Q6</f>
        <v>95</v>
      </c>
      <c r="BE6" s="82">
        <f>K6</f>
        <v>100</v>
      </c>
      <c r="BF6" s="83">
        <f t="shared" ref="BF6:BF37" si="8">W6</f>
        <v>90</v>
      </c>
      <c r="BG6" s="82">
        <f>AA6</f>
        <v>0</v>
      </c>
      <c r="BH6" s="82">
        <f t="shared" ref="BH6:BH37" si="9">E6</f>
        <v>100</v>
      </c>
      <c r="BI6" s="83">
        <f t="shared" ref="BI6:BI37" si="10">M6</f>
        <v>100</v>
      </c>
      <c r="BJ6" s="82">
        <f t="shared" ref="BJ6:BJ37" si="11">O6</f>
        <v>0</v>
      </c>
      <c r="BK6" s="83">
        <f t="shared" ref="BK6:BK37" si="12">Y6</f>
        <v>0</v>
      </c>
      <c r="BM6" s="82">
        <f t="shared" ref="BM6:BM37" si="13">F6</f>
        <v>227.04</v>
      </c>
      <c r="BN6" s="83">
        <f t="shared" ref="BN6:BN37" si="14">R6</f>
        <v>215.01</v>
      </c>
      <c r="BO6" s="82">
        <f t="shared" ref="BO6:BO37" si="15">H6</f>
        <v>201</v>
      </c>
      <c r="BP6" s="83">
        <f t="shared" ref="BP6:BP37" si="16">P6</f>
        <v>254.02</v>
      </c>
      <c r="BQ6" s="82">
        <f t="shared" ref="BQ6:BQ37" si="17">J6</f>
        <v>229.03</v>
      </c>
      <c r="BR6" s="83">
        <f t="shared" ref="BR6:BR37" si="18">V6</f>
        <v>189.02</v>
      </c>
      <c r="BS6" s="82">
        <f t="shared" ref="BS6:BS37" si="19">Z6</f>
        <v>0</v>
      </c>
      <c r="BT6" s="82">
        <f t="shared" ref="BT6:BT37" si="20">D6</f>
        <v>232.02</v>
      </c>
      <c r="BU6" s="83">
        <f t="shared" ref="BU6:BU37" si="21">L6</f>
        <v>271.07</v>
      </c>
      <c r="BV6" s="82">
        <f t="shared" ref="BV6:BV37" si="22">N6</f>
        <v>0</v>
      </c>
      <c r="BW6" s="83">
        <f t="shared" ref="BW6:BW37" si="23">X6</f>
        <v>0</v>
      </c>
      <c r="BY6" s="7">
        <f t="shared" ref="BY6:BY37" si="24">SUM(BM6:BW6)</f>
        <v>1818.2099999999998</v>
      </c>
      <c r="CA6" s="7">
        <f>SUM(CS6:CY6)</f>
        <v>832.06999999999994</v>
      </c>
      <c r="CC6" s="7">
        <f t="shared" ref="CC6:CC69" si="25">BY6-CA6</f>
        <v>986.13999999999987</v>
      </c>
      <c r="CF6" s="7">
        <f t="shared" ref="CF6:CF37" si="26">MATCH((SMALL(BA6:BK6,1)),BA6:BK6,0)</f>
        <v>7</v>
      </c>
      <c r="CG6" s="7">
        <f t="shared" ref="CG6:CG37" si="27">MATCH((SMALL(BA6:BK6,2)),BA6:BK6,0)</f>
        <v>7</v>
      </c>
      <c r="CH6" s="7">
        <f t="shared" ref="CH6:CH37" si="28">MATCH((SMALL(BA6:BK6,3)),BA6:BK6,0)</f>
        <v>7</v>
      </c>
      <c r="CI6" s="7">
        <f t="shared" ref="CI6:CI37" si="29">MATCH((SMALL(BA6:BK6,4)),BA6:BK6,0)</f>
        <v>3</v>
      </c>
      <c r="CJ6" s="7">
        <f t="shared" ref="CJ6:CJ37" si="30">MATCH((SMALL(BA6:BK6,5)),BA6:BK6,0)</f>
        <v>2</v>
      </c>
      <c r="CK6" s="7">
        <f t="shared" ref="CK6:CK37" si="31">MATCH((SMALL(BA6:BK6,6)),BA6:BK6,0)</f>
        <v>6</v>
      </c>
      <c r="CL6" s="7">
        <f>MATCH((SMALL($BA6:$BK6,7)),$BA6:$BK6,0)</f>
        <v>1</v>
      </c>
      <c r="CM6" s="7">
        <f>MATCH((SMALL($BA6:$BK6,8)),$BA6:$BK6,0)</f>
        <v>1</v>
      </c>
      <c r="CN6" s="7">
        <f>MATCH((SMALL($BA6:$BK6,9)),$BA6:$BK6,0)</f>
        <v>5</v>
      </c>
      <c r="CO6" s="7">
        <f>MATCH((SMALL($BA6:$BK6,10)),$BA6:$BK6,0)</f>
        <v>5</v>
      </c>
      <c r="CP6" s="7">
        <f>MATCH((SMALL($BA6:$BK6,11)),$BA6:$BK6,0)</f>
        <v>5</v>
      </c>
      <c r="CS6" s="7">
        <f t="shared" ref="CS6:DC6" si="32">INDEX($BM6:$BW6,CF6)</f>
        <v>0</v>
      </c>
      <c r="CT6" s="7">
        <f t="shared" si="32"/>
        <v>0</v>
      </c>
      <c r="CU6" s="7">
        <f t="shared" si="32"/>
        <v>0</v>
      </c>
      <c r="CV6" s="7">
        <f t="shared" si="32"/>
        <v>201</v>
      </c>
      <c r="CW6" s="7">
        <f t="shared" si="32"/>
        <v>215.01</v>
      </c>
      <c r="CX6" s="7">
        <f t="shared" si="32"/>
        <v>189.02</v>
      </c>
      <c r="CY6" s="7">
        <f t="shared" si="32"/>
        <v>227.04</v>
      </c>
      <c r="CZ6" s="7">
        <f t="shared" si="32"/>
        <v>227.04</v>
      </c>
      <c r="DA6" s="7">
        <f t="shared" si="32"/>
        <v>229.03</v>
      </c>
      <c r="DB6" s="7">
        <f t="shared" si="32"/>
        <v>229.03</v>
      </c>
      <c r="DC6" s="7">
        <f t="shared" si="32"/>
        <v>229.03</v>
      </c>
    </row>
    <row r="7" spans="1:107" s="7" customFormat="1" ht="20.100000000000001" customHeight="1">
      <c r="A7" s="59">
        <v>2</v>
      </c>
      <c r="B7" s="253" t="s">
        <v>36</v>
      </c>
      <c r="C7" s="254" t="s">
        <v>102</v>
      </c>
      <c r="D7" s="9">
        <v>230.01</v>
      </c>
      <c r="E7" s="10">
        <f>LOOKUP((IF(D7&gt;0,(RANK(D7,D$6:D$125,0)),"NA")),'Points System'!$A$4:$A$154,'Points System'!$B$4:$B$154)</f>
        <v>95</v>
      </c>
      <c r="F7" s="78">
        <v>244.02</v>
      </c>
      <c r="G7" s="16">
        <f>LOOKUP((IF(F7&gt;0,(RANK(F7,F$6:F$125,0)),"NA")),'Points System'!$A$4:$A$154,'Points System'!$B$4:$B$154)</f>
        <v>100</v>
      </c>
      <c r="H7" s="9"/>
      <c r="I7" s="16">
        <f>LOOKUP((IF(H7&gt;0,(RANK(H7,H$6:H$125,0)),"NA")),'Points System'!$A$4:$A$154,'Points System'!$B$4:$B$154)</f>
        <v>0</v>
      </c>
      <c r="J7" s="9">
        <v>192</v>
      </c>
      <c r="K7" s="16">
        <f>LOOKUP((IF(J7&gt;0,(RANK(J7,J$6:J$125,0)),"NA")),'Points System'!$A$4:$A$154,'Points System'!$B$4:$B$154)</f>
        <v>81</v>
      </c>
      <c r="L7" s="9"/>
      <c r="M7" s="16">
        <f>LOOKUP((IF(L7&gt;0,(RANK(L7,L$6:L$125,0)),"NA")),'Points System'!$A$4:$A$154,'Points System'!$B$4:$B$154)</f>
        <v>0</v>
      </c>
      <c r="N7" s="9"/>
      <c r="O7" s="16">
        <f>LOOKUP((IF(N7&gt;0,(RANK(N7,N$6:N$125,0)),"NA")),'Points System'!$A$4:$A$154,'Points System'!$B$4:$B$154)</f>
        <v>0</v>
      </c>
      <c r="P7" s="9">
        <v>248.05</v>
      </c>
      <c r="Q7" s="16">
        <f>LOOKUP((IF(P7&gt;0,(RANK(P7,P$6:P$125,0)),"NA")),'Points System'!$A$4:$A$154,'Points System'!$B$4:$B$154)</f>
        <v>90</v>
      </c>
      <c r="R7" s="9">
        <v>230</v>
      </c>
      <c r="S7" s="16">
        <f>LOOKUP((IF(R7&gt;0,(RANK(R7,R$6:R$125,0)),"NA")),'Points System'!$A$4:$A$154,'Points System'!$B$4:$B$154)</f>
        <v>95</v>
      </c>
      <c r="T7" s="9"/>
      <c r="U7" s="16">
        <f>LOOKUP((IF(T7&gt;0,(RANK(T7,T$6:T$125,0)),"NA")),'Points System'!$A$4:$A$154,'Points System'!$B$4:$B$154)</f>
        <v>0</v>
      </c>
      <c r="V7" s="9">
        <v>195.03</v>
      </c>
      <c r="W7" s="16">
        <f>LOOKUP((IF(V7&gt;0,(RANK(V7,V$6:V$125,0)),"NA")),'Points System'!$A$4:$A$154,'Points System'!$B$4:$B$154)</f>
        <v>95</v>
      </c>
      <c r="X7" s="9"/>
      <c r="Y7" s="16">
        <f>LOOKUP((IF(X7&gt;0,(RANK(X7,X$6:X$125,0)),"NA")),'Points System'!$A$4:$A$154,'Points System'!$B$4:$B$154)</f>
        <v>0</v>
      </c>
      <c r="Z7" s="78"/>
      <c r="AA7" s="16">
        <f>LOOKUP((IF(Z7&gt;0,(RANK(Z7,Z$6:Z$125,0)),"NA")),'Points System'!$A$4:$A$154,'Points System'!$B$4:$B$154)</f>
        <v>0</v>
      </c>
      <c r="AB7" s="78">
        <f>CC7</f>
        <v>899.06</v>
      </c>
      <c r="AC7" s="10">
        <f>SUM((LARGE((BA7:BK7),1))+(LARGE((BA7:BK7),2))+(LARGE((BA7:BK7),3)+(LARGE((BA7:BK7),4))))</f>
        <v>385</v>
      </c>
      <c r="AD7" s="12">
        <f>RANK(AC7,$AC$6:$AC$125,0)</f>
        <v>2</v>
      </c>
      <c r="AE7" s="88">
        <f>(AB7-(ROUNDDOWN(AB7,0)))*100</f>
        <v>5.999999999994543</v>
      </c>
      <c r="AF7" s="76" t="str">
        <f>IF((COUNTIF(AT7:AY7,"&gt;0"))&gt;2,"Y","N")</f>
        <v>Y</v>
      </c>
      <c r="AT7" s="23">
        <f t="shared" si="0"/>
        <v>100</v>
      </c>
      <c r="AU7" s="23">
        <f t="shared" si="1"/>
        <v>90</v>
      </c>
      <c r="AV7" s="23">
        <f t="shared" si="2"/>
        <v>95</v>
      </c>
      <c r="AW7" s="23">
        <f t="shared" si="3"/>
        <v>0</v>
      </c>
      <c r="AX7" s="23">
        <f t="shared" si="4"/>
        <v>95</v>
      </c>
      <c r="AY7" s="23">
        <f t="shared" si="5"/>
        <v>0</v>
      </c>
      <c r="BA7" s="82">
        <f t="shared" ref="BA7:BA70" si="33">G7</f>
        <v>100</v>
      </c>
      <c r="BB7" s="83">
        <f t="shared" si="6"/>
        <v>95</v>
      </c>
      <c r="BC7" s="82">
        <f t="shared" ref="BC7:BC70" si="34">I7</f>
        <v>0</v>
      </c>
      <c r="BD7" s="83">
        <f t="shared" si="7"/>
        <v>90</v>
      </c>
      <c r="BE7" s="82">
        <f t="shared" ref="BE7:BE70" si="35">K7</f>
        <v>81</v>
      </c>
      <c r="BF7" s="83">
        <f t="shared" si="8"/>
        <v>95</v>
      </c>
      <c r="BG7" s="82">
        <f t="shared" ref="BG7:BG70" si="36">AA7</f>
        <v>0</v>
      </c>
      <c r="BH7" s="82">
        <f t="shared" si="9"/>
        <v>95</v>
      </c>
      <c r="BI7" s="83">
        <f t="shared" si="10"/>
        <v>0</v>
      </c>
      <c r="BJ7" s="82">
        <f t="shared" si="11"/>
        <v>0</v>
      </c>
      <c r="BK7" s="83">
        <f t="shared" si="12"/>
        <v>0</v>
      </c>
      <c r="BM7" s="82">
        <f t="shared" si="13"/>
        <v>244.02</v>
      </c>
      <c r="BN7" s="83">
        <f t="shared" si="14"/>
        <v>230</v>
      </c>
      <c r="BO7" s="82">
        <f t="shared" si="15"/>
        <v>0</v>
      </c>
      <c r="BP7" s="83">
        <f t="shared" si="16"/>
        <v>248.05</v>
      </c>
      <c r="BQ7" s="82">
        <f t="shared" si="17"/>
        <v>192</v>
      </c>
      <c r="BR7" s="83">
        <f t="shared" si="18"/>
        <v>195.03</v>
      </c>
      <c r="BS7" s="82">
        <f t="shared" si="19"/>
        <v>0</v>
      </c>
      <c r="BT7" s="82">
        <f t="shared" si="20"/>
        <v>230.01</v>
      </c>
      <c r="BU7" s="83">
        <f t="shared" si="21"/>
        <v>0</v>
      </c>
      <c r="BV7" s="82">
        <f t="shared" si="22"/>
        <v>0</v>
      </c>
      <c r="BW7" s="83">
        <f t="shared" si="23"/>
        <v>0</v>
      </c>
      <c r="BY7" s="7">
        <f t="shared" si="24"/>
        <v>1339.11</v>
      </c>
      <c r="CA7" s="7">
        <f t="shared" ref="CA7:CA70" si="37">SUM(CS7:CY7)</f>
        <v>440.05</v>
      </c>
      <c r="CC7" s="7">
        <f t="shared" si="25"/>
        <v>899.06</v>
      </c>
      <c r="CF7" s="7">
        <f t="shared" si="26"/>
        <v>3</v>
      </c>
      <c r="CG7" s="7">
        <f t="shared" si="27"/>
        <v>3</v>
      </c>
      <c r="CH7" s="7">
        <f t="shared" si="28"/>
        <v>3</v>
      </c>
      <c r="CI7" s="7">
        <f t="shared" si="29"/>
        <v>3</v>
      </c>
      <c r="CJ7" s="7">
        <f t="shared" si="30"/>
        <v>3</v>
      </c>
      <c r="CK7" s="7">
        <f t="shared" si="31"/>
        <v>5</v>
      </c>
      <c r="CL7" s="7">
        <f t="shared" ref="CL7:CL38" si="38">MATCH((SMALL(BA7:BK7,7)),BA7:BK7,0)</f>
        <v>4</v>
      </c>
      <c r="CM7" s="7">
        <f t="shared" ref="CM7:CM38" si="39">MATCH((SMALL(BA7:BK7,8)),BA7:BK7,0)</f>
        <v>2</v>
      </c>
      <c r="CN7" s="7">
        <f t="shared" ref="CN7:CN70" si="40">MATCH((SMALL($BA7:$BK7,9)),$BA7:$BK7,0)</f>
        <v>2</v>
      </c>
      <c r="CO7" s="7">
        <f t="shared" ref="CO7:CO70" si="41">MATCH((SMALL($BA7:$BK7,10)),$BA7:$BK7,0)</f>
        <v>2</v>
      </c>
      <c r="CP7" s="7">
        <f t="shared" ref="CP7:CP70" si="42">MATCH((SMALL($BA7:$BK7,11)),$BA7:$BK7,0)</f>
        <v>1</v>
      </c>
      <c r="CS7" s="7">
        <f t="shared" ref="CS7:CS70" si="43">INDEX($BM7:$BW7,CF7)</f>
        <v>0</v>
      </c>
      <c r="CT7" s="7">
        <f t="shared" ref="CT7:CT70" si="44">INDEX($BM7:$BW7,CG7)</f>
        <v>0</v>
      </c>
      <c r="CU7" s="7">
        <f t="shared" ref="CU7:CU70" si="45">INDEX($BM7:$BW7,CH7)</f>
        <v>0</v>
      </c>
      <c r="CV7" s="7">
        <f t="shared" ref="CV7:CV70" si="46">INDEX($BM7:$BW7,CI7)</f>
        <v>0</v>
      </c>
      <c r="CW7" s="7">
        <f t="shared" ref="CW7:CW70" si="47">INDEX($BM7:$BW7,CJ7)</f>
        <v>0</v>
      </c>
      <c r="CX7" s="7">
        <f t="shared" ref="CX7:CX70" si="48">INDEX($BM7:$BW7,CK7)</f>
        <v>192</v>
      </c>
      <c r="CY7" s="7">
        <f t="shared" ref="CY7:CY70" si="49">INDEX($BM7:$BW7,CL7)</f>
        <v>248.05</v>
      </c>
      <c r="CZ7" s="7">
        <f t="shared" ref="CZ7:CZ70" si="50">INDEX($BM7:$BW7,CM7)</f>
        <v>230</v>
      </c>
      <c r="DA7" s="7">
        <f t="shared" ref="DA7:DA70" si="51">INDEX($BM7:$BW7,CN7)</f>
        <v>230</v>
      </c>
      <c r="DB7" s="7">
        <f t="shared" ref="DB7:DB70" si="52">INDEX($BM7:$BW7,CO7)</f>
        <v>230</v>
      </c>
      <c r="DC7" s="7">
        <f t="shared" ref="DC7:DC70" si="53">INDEX($BM7:$BW7,CP7)</f>
        <v>244.02</v>
      </c>
    </row>
    <row r="8" spans="1:107" s="7" customFormat="1" ht="20.100000000000001" customHeight="1">
      <c r="A8" s="59">
        <v>3</v>
      </c>
      <c r="B8" s="253" t="s">
        <v>65</v>
      </c>
      <c r="C8" s="254" t="s">
        <v>34</v>
      </c>
      <c r="D8" s="9">
        <v>214</v>
      </c>
      <c r="E8" s="29">
        <f>LOOKUP((IF(D8&gt;0,(RANK(D8,D$6:D$125,0)),"NA")),'Points System'!$A$4:$A$154,'Points System'!$B$4:$B$154)</f>
        <v>85</v>
      </c>
      <c r="F8" s="9">
        <v>218.01</v>
      </c>
      <c r="G8" s="30">
        <f>LOOKUP((IF(F8&gt;0,(RANK(F8,F$6:F$125,0)),"NA")),'Points System'!$A$4:$A$154,'Points System'!$B$4:$B$154)</f>
        <v>90</v>
      </c>
      <c r="H8" s="9">
        <v>236.02</v>
      </c>
      <c r="I8" s="30">
        <f>LOOKUP((IF(H8&gt;0,(RANK(H8,H$6:H$125,0)),"NA")),'Points System'!$A$4:$A$154,'Points System'!$B$4:$B$154)</f>
        <v>95</v>
      </c>
      <c r="J8" s="9">
        <v>190.02</v>
      </c>
      <c r="K8" s="30">
        <f>LOOKUP((IF(J8&gt;0,(RANK(J8,J$6:J$125,0)),"NA")),'Points System'!$A$4:$A$154,'Points System'!$B$4:$B$154)</f>
        <v>77</v>
      </c>
      <c r="L8" s="9">
        <v>247.01</v>
      </c>
      <c r="M8" s="30">
        <f>LOOKUP((IF(L8&gt;0,(RANK(L8,L$6:L$125,0)),"NA")),'Points System'!$A$4:$A$154,'Points System'!$B$4:$B$154)</f>
        <v>90</v>
      </c>
      <c r="N8" s="9"/>
      <c r="O8" s="30">
        <f>LOOKUP((IF(N8&gt;0,(RANK(N8,N$6:N$125,0)),"NA")),'Points System'!$A$4:$A$154,'Points System'!$B$4:$B$154)</f>
        <v>0</v>
      </c>
      <c r="P8" s="9">
        <v>201</v>
      </c>
      <c r="Q8" s="30">
        <f>LOOKUP((IF(P8&gt;0,(RANK(P8,P$6:P$125,0)),"NA")),'Points System'!$A$4:$A$154,'Points System'!$B$4:$B$154)</f>
        <v>56</v>
      </c>
      <c r="R8" s="9"/>
      <c r="S8" s="30">
        <f>LOOKUP((IF(R8&gt;0,(RANK(R8,R$6:R$125,0)),"NA")),'Points System'!$A$4:$A$154,'Points System'!$B$4:$B$154)</f>
        <v>0</v>
      </c>
      <c r="T8" s="9"/>
      <c r="U8" s="30">
        <f>LOOKUP((IF(T8&gt;0,(RANK(T8,T$6:T$125,0)),"NA")),'Points System'!$A$4:$A$154,'Points System'!$B$4:$B$154)</f>
        <v>0</v>
      </c>
      <c r="V8" s="9">
        <v>199</v>
      </c>
      <c r="W8" s="30">
        <f>LOOKUP((IF(V8&gt;0,(RANK(V8,V$6:V$125,0)),"NA")),'Points System'!$A$4:$A$154,'Points System'!$B$4:$B$154)</f>
        <v>100</v>
      </c>
      <c r="X8" s="9"/>
      <c r="Y8" s="16">
        <f>LOOKUP((IF(X8&gt;0,(RANK(X8,X$6:X$125,0)),"NA")),'Points System'!$A$4:$A$154,'Points System'!$B$4:$B$154)</f>
        <v>0</v>
      </c>
      <c r="Z8" s="9"/>
      <c r="AA8" s="16">
        <f>LOOKUP((IF(Z8&gt;0,(RANK(Z8,Z$6:Z$125,0)),"NA")),'Points System'!$A$4:$A$154,'Points System'!$B$4:$B$154)</f>
        <v>0</v>
      </c>
      <c r="AB8" s="78">
        <f>CC8</f>
        <v>900.04</v>
      </c>
      <c r="AC8" s="10">
        <f>SUM((LARGE((BA8:BK8),1))+(LARGE((BA8:BK8),2))+(LARGE((BA8:BK8),3)+(LARGE((BA8:BK8),4))))</f>
        <v>375</v>
      </c>
      <c r="AD8" s="12">
        <f>RANK(AC8,$AC$6:$AC$125,0)</f>
        <v>3</v>
      </c>
      <c r="AE8" s="88">
        <f>(AB8-(ROUNDDOWN(AB8,0)))*100</f>
        <v>3.999999999996362</v>
      </c>
      <c r="AF8" s="76" t="str">
        <f>IF((COUNTIF(AT8:AY8,"&gt;0"))&gt;2,"Y","N")</f>
        <v>Y</v>
      </c>
      <c r="AT8" s="23">
        <f t="shared" si="0"/>
        <v>90</v>
      </c>
      <c r="AU8" s="23">
        <f t="shared" si="1"/>
        <v>95</v>
      </c>
      <c r="AV8" s="23">
        <f t="shared" si="2"/>
        <v>100</v>
      </c>
      <c r="AW8" s="23">
        <f t="shared" si="3"/>
        <v>0</v>
      </c>
      <c r="AX8" s="23">
        <f t="shared" si="4"/>
        <v>90</v>
      </c>
      <c r="AY8" s="23">
        <f t="shared" si="5"/>
        <v>0</v>
      </c>
      <c r="BA8" s="82">
        <f t="shared" si="33"/>
        <v>90</v>
      </c>
      <c r="BB8" s="83">
        <f t="shared" si="6"/>
        <v>0</v>
      </c>
      <c r="BC8" s="82">
        <f t="shared" si="34"/>
        <v>95</v>
      </c>
      <c r="BD8" s="83">
        <f t="shared" si="7"/>
        <v>56</v>
      </c>
      <c r="BE8" s="82">
        <f t="shared" si="35"/>
        <v>77</v>
      </c>
      <c r="BF8" s="83">
        <f t="shared" si="8"/>
        <v>100</v>
      </c>
      <c r="BG8" s="82">
        <f t="shared" si="36"/>
        <v>0</v>
      </c>
      <c r="BH8" s="82">
        <f t="shared" si="9"/>
        <v>85</v>
      </c>
      <c r="BI8" s="83">
        <f t="shared" si="10"/>
        <v>90</v>
      </c>
      <c r="BJ8" s="82">
        <f t="shared" si="11"/>
        <v>0</v>
      </c>
      <c r="BK8" s="83">
        <f t="shared" si="12"/>
        <v>0</v>
      </c>
      <c r="BM8" s="82">
        <f t="shared" si="13"/>
        <v>218.01</v>
      </c>
      <c r="BN8" s="83">
        <f t="shared" si="14"/>
        <v>0</v>
      </c>
      <c r="BO8" s="82">
        <f t="shared" si="15"/>
        <v>236.02</v>
      </c>
      <c r="BP8" s="83">
        <f t="shared" si="16"/>
        <v>201</v>
      </c>
      <c r="BQ8" s="82">
        <f t="shared" si="17"/>
        <v>190.02</v>
      </c>
      <c r="BR8" s="83">
        <f t="shared" si="18"/>
        <v>199</v>
      </c>
      <c r="BS8" s="82">
        <f t="shared" si="19"/>
        <v>0</v>
      </c>
      <c r="BT8" s="82">
        <f t="shared" si="20"/>
        <v>214</v>
      </c>
      <c r="BU8" s="83">
        <f t="shared" si="21"/>
        <v>247.01</v>
      </c>
      <c r="BV8" s="82">
        <f t="shared" si="22"/>
        <v>0</v>
      </c>
      <c r="BW8" s="83">
        <f t="shared" si="23"/>
        <v>0</v>
      </c>
      <c r="BY8" s="7">
        <f t="shared" si="24"/>
        <v>1505.06</v>
      </c>
      <c r="CA8" s="7">
        <f t="shared" si="37"/>
        <v>605.02</v>
      </c>
      <c r="CC8" s="7">
        <f t="shared" si="25"/>
        <v>900.04</v>
      </c>
      <c r="CF8" s="7">
        <f t="shared" si="26"/>
        <v>2</v>
      </c>
      <c r="CG8" s="7">
        <f t="shared" si="27"/>
        <v>2</v>
      </c>
      <c r="CH8" s="7">
        <f t="shared" si="28"/>
        <v>2</v>
      </c>
      <c r="CI8" s="7">
        <f t="shared" si="29"/>
        <v>2</v>
      </c>
      <c r="CJ8" s="7">
        <f t="shared" si="30"/>
        <v>4</v>
      </c>
      <c r="CK8" s="7">
        <f t="shared" si="31"/>
        <v>5</v>
      </c>
      <c r="CL8" s="7">
        <f t="shared" si="38"/>
        <v>8</v>
      </c>
      <c r="CM8" s="7">
        <f t="shared" si="39"/>
        <v>1</v>
      </c>
      <c r="CN8" s="7">
        <f t="shared" si="40"/>
        <v>1</v>
      </c>
      <c r="CO8" s="7">
        <f t="shared" si="41"/>
        <v>3</v>
      </c>
      <c r="CP8" s="7">
        <f t="shared" si="42"/>
        <v>6</v>
      </c>
      <c r="CS8" s="7">
        <f t="shared" si="43"/>
        <v>0</v>
      </c>
      <c r="CT8" s="7">
        <f t="shared" si="44"/>
        <v>0</v>
      </c>
      <c r="CU8" s="7">
        <f t="shared" si="45"/>
        <v>0</v>
      </c>
      <c r="CV8" s="7">
        <f t="shared" si="46"/>
        <v>0</v>
      </c>
      <c r="CW8" s="7">
        <f t="shared" si="47"/>
        <v>201</v>
      </c>
      <c r="CX8" s="7">
        <f t="shared" si="48"/>
        <v>190.02</v>
      </c>
      <c r="CY8" s="7">
        <f t="shared" si="49"/>
        <v>214</v>
      </c>
      <c r="CZ8" s="7">
        <f t="shared" si="50"/>
        <v>218.01</v>
      </c>
      <c r="DA8" s="7">
        <f t="shared" si="51"/>
        <v>218.01</v>
      </c>
      <c r="DB8" s="7">
        <f t="shared" si="52"/>
        <v>236.02</v>
      </c>
      <c r="DC8" s="7">
        <f t="shared" si="53"/>
        <v>199</v>
      </c>
    </row>
    <row r="9" spans="1:107" s="7" customFormat="1" ht="20.100000000000001" customHeight="1">
      <c r="A9" s="59">
        <v>4</v>
      </c>
      <c r="B9" s="253" t="s">
        <v>96</v>
      </c>
      <c r="C9" s="254" t="s">
        <v>97</v>
      </c>
      <c r="D9" s="9">
        <v>210.02</v>
      </c>
      <c r="E9" s="29">
        <f>LOOKUP((IF(D9&gt;0,(RANK(D9,D$6:D$125,0)),"NA")),'Points System'!$A$4:$A$154,'Points System'!$B$4:$B$154)</f>
        <v>81</v>
      </c>
      <c r="F9" s="9">
        <v>177.02</v>
      </c>
      <c r="G9" s="30">
        <f>LOOKUP((IF(F9&gt;0,(RANK(F9,F$6:F$125,0)),"NA")),'Points System'!$A$4:$A$154,'Points System'!$B$4:$B$154)</f>
        <v>62</v>
      </c>
      <c r="H9" s="9">
        <v>197</v>
      </c>
      <c r="I9" s="30">
        <f>LOOKUP((IF(H9&gt;0,(RANK(H9,H$6:H$125,0)),"NA")),'Points System'!$A$4:$A$154,'Points System'!$B$4:$B$154)</f>
        <v>67</v>
      </c>
      <c r="J9" s="9">
        <v>204.01</v>
      </c>
      <c r="K9" s="30">
        <f>LOOKUP((IF(J9&gt;0,(RANK(J9,J$6:J$125,0)),"NA")),'Points System'!$A$4:$A$154,'Points System'!$B$4:$B$154)</f>
        <v>85</v>
      </c>
      <c r="L9" s="9">
        <v>235.01</v>
      </c>
      <c r="M9" s="30">
        <f>LOOKUP((IF(L9&gt;0,(RANK(L9,L$6:L$125,0)),"NA")),'Points System'!$A$4:$A$154,'Points System'!$B$4:$B$154)</f>
        <v>77</v>
      </c>
      <c r="N9" s="9"/>
      <c r="O9" s="30">
        <f>LOOKUP((IF(N9&gt;0,(RANK(N9,N$6:N$125,0)),"NA")),'Points System'!$A$4:$A$154,'Points System'!$B$4:$B$154)</f>
        <v>0</v>
      </c>
      <c r="P9" s="9">
        <v>259.02999999999997</v>
      </c>
      <c r="Q9" s="30">
        <f>LOOKUP((IF(P9&gt;0,(RANK(P9,P$6:P$125,0)),"NA")),'Points System'!$A$4:$A$154,'Points System'!$B$4:$B$154)</f>
        <v>100</v>
      </c>
      <c r="R9" s="9">
        <v>189.02</v>
      </c>
      <c r="S9" s="30">
        <f>LOOKUP((IF(R9&gt;0,(RANK(R9,R$6:R$125,0)),"NA")),'Points System'!$A$4:$A$154,'Points System'!$B$4:$B$154)</f>
        <v>51</v>
      </c>
      <c r="T9" s="9"/>
      <c r="U9" s="30">
        <f>LOOKUP((IF(T9&gt;0,(RANK(T9,T$6:T$125,0)),"NA")),'Points System'!$A$4:$A$154,'Points System'!$B$4:$B$154)</f>
        <v>0</v>
      </c>
      <c r="V9" s="9"/>
      <c r="W9" s="30">
        <f>LOOKUP((IF(V9&gt;0,(RANK(V9,V$6:V$125,0)),"NA")),'Points System'!$A$4:$A$154,'Points System'!$B$4:$B$154)</f>
        <v>0</v>
      </c>
      <c r="X9" s="9"/>
      <c r="Y9" s="16">
        <f>LOOKUP((IF(X9&gt;0,(RANK(X9,X$6:X$125,0)),"NA")),'Points System'!$A$4:$A$154,'Points System'!$B$4:$B$154)</f>
        <v>0</v>
      </c>
      <c r="Z9" s="9"/>
      <c r="AA9" s="16">
        <f>LOOKUP((IF(Z9&gt;0,(RANK(Z9,Z$6:Z$125,0)),"NA")),'Points System'!$A$4:$A$154,'Points System'!$B$4:$B$154)</f>
        <v>0</v>
      </c>
      <c r="AB9" s="78">
        <f>CC9</f>
        <v>908.06999999999994</v>
      </c>
      <c r="AC9" s="10">
        <f>SUM((LARGE((BA9:BK9),1))+(LARGE((BA9:BK9),2))+(LARGE((BA9:BK9),3)+(LARGE((BA9:BK9),4))))</f>
        <v>343</v>
      </c>
      <c r="AD9" s="12">
        <f>RANK(AC9,$AC$6:$AC$125,0)</f>
        <v>4</v>
      </c>
      <c r="AE9" s="88">
        <f>(AB9-(ROUNDDOWN(AB9,0)))*100</f>
        <v>6.9999999999936335</v>
      </c>
      <c r="AF9" s="76" t="str">
        <f>IF((COUNTIF(AT9:AY9,"&gt;0"))&gt;2,"Y","N")</f>
        <v>Y</v>
      </c>
      <c r="AT9" s="23">
        <f t="shared" si="0"/>
        <v>62</v>
      </c>
      <c r="AU9" s="23">
        <f t="shared" si="1"/>
        <v>100</v>
      </c>
      <c r="AV9" s="23">
        <f t="shared" si="2"/>
        <v>85</v>
      </c>
      <c r="AW9" s="23">
        <f t="shared" si="3"/>
        <v>0</v>
      </c>
      <c r="AX9" s="23">
        <f t="shared" si="4"/>
        <v>81</v>
      </c>
      <c r="AY9" s="23">
        <f t="shared" si="5"/>
        <v>0</v>
      </c>
      <c r="BA9" s="82">
        <f t="shared" si="33"/>
        <v>62</v>
      </c>
      <c r="BB9" s="83">
        <f t="shared" si="6"/>
        <v>51</v>
      </c>
      <c r="BC9" s="82">
        <f t="shared" si="34"/>
        <v>67</v>
      </c>
      <c r="BD9" s="83">
        <f t="shared" si="7"/>
        <v>100</v>
      </c>
      <c r="BE9" s="82">
        <f t="shared" si="35"/>
        <v>85</v>
      </c>
      <c r="BF9" s="83">
        <f t="shared" si="8"/>
        <v>0</v>
      </c>
      <c r="BG9" s="82">
        <f t="shared" si="36"/>
        <v>0</v>
      </c>
      <c r="BH9" s="82">
        <f t="shared" si="9"/>
        <v>81</v>
      </c>
      <c r="BI9" s="83">
        <f t="shared" si="10"/>
        <v>77</v>
      </c>
      <c r="BJ9" s="82">
        <f t="shared" si="11"/>
        <v>0</v>
      </c>
      <c r="BK9" s="83">
        <f t="shared" si="12"/>
        <v>0</v>
      </c>
      <c r="BM9" s="82">
        <f t="shared" si="13"/>
        <v>177.02</v>
      </c>
      <c r="BN9" s="83">
        <f t="shared" si="14"/>
        <v>189.02</v>
      </c>
      <c r="BO9" s="82">
        <f t="shared" si="15"/>
        <v>197</v>
      </c>
      <c r="BP9" s="83">
        <f t="shared" si="16"/>
        <v>259.02999999999997</v>
      </c>
      <c r="BQ9" s="82">
        <f t="shared" si="17"/>
        <v>204.01</v>
      </c>
      <c r="BR9" s="83">
        <f t="shared" si="18"/>
        <v>0</v>
      </c>
      <c r="BS9" s="82">
        <f t="shared" si="19"/>
        <v>0</v>
      </c>
      <c r="BT9" s="82">
        <f t="shared" si="20"/>
        <v>210.02</v>
      </c>
      <c r="BU9" s="83">
        <f t="shared" si="21"/>
        <v>235.01</v>
      </c>
      <c r="BV9" s="82">
        <f t="shared" si="22"/>
        <v>0</v>
      </c>
      <c r="BW9" s="83">
        <f t="shared" si="23"/>
        <v>0</v>
      </c>
      <c r="BY9" s="7">
        <f t="shared" si="24"/>
        <v>1471.11</v>
      </c>
      <c r="CA9" s="7">
        <f t="shared" si="37"/>
        <v>563.04</v>
      </c>
      <c r="CC9" s="7">
        <f t="shared" si="25"/>
        <v>908.06999999999994</v>
      </c>
      <c r="CF9" s="7">
        <f t="shared" si="26"/>
        <v>6</v>
      </c>
      <c r="CG9" s="7">
        <f t="shared" si="27"/>
        <v>6</v>
      </c>
      <c r="CH9" s="7">
        <f t="shared" si="28"/>
        <v>6</v>
      </c>
      <c r="CI9" s="7">
        <f t="shared" si="29"/>
        <v>6</v>
      </c>
      <c r="CJ9" s="7">
        <f t="shared" si="30"/>
        <v>2</v>
      </c>
      <c r="CK9" s="7">
        <f t="shared" si="31"/>
        <v>1</v>
      </c>
      <c r="CL9" s="7">
        <f t="shared" si="38"/>
        <v>3</v>
      </c>
      <c r="CM9" s="7">
        <f t="shared" si="39"/>
        <v>9</v>
      </c>
      <c r="CN9" s="7">
        <f t="shared" si="40"/>
        <v>8</v>
      </c>
      <c r="CO9" s="7">
        <f t="shared" si="41"/>
        <v>5</v>
      </c>
      <c r="CP9" s="7">
        <f t="shared" si="42"/>
        <v>4</v>
      </c>
      <c r="CS9" s="7">
        <f t="shared" si="43"/>
        <v>0</v>
      </c>
      <c r="CT9" s="7">
        <f t="shared" si="44"/>
        <v>0</v>
      </c>
      <c r="CU9" s="7">
        <f t="shared" si="45"/>
        <v>0</v>
      </c>
      <c r="CV9" s="7">
        <f t="shared" si="46"/>
        <v>0</v>
      </c>
      <c r="CW9" s="7">
        <f t="shared" si="47"/>
        <v>189.02</v>
      </c>
      <c r="CX9" s="7">
        <f t="shared" si="48"/>
        <v>177.02</v>
      </c>
      <c r="CY9" s="7">
        <f t="shared" si="49"/>
        <v>197</v>
      </c>
      <c r="CZ9" s="7">
        <f t="shared" si="50"/>
        <v>235.01</v>
      </c>
      <c r="DA9" s="7">
        <f t="shared" si="51"/>
        <v>210.02</v>
      </c>
      <c r="DB9" s="7">
        <f t="shared" si="52"/>
        <v>204.01</v>
      </c>
      <c r="DC9" s="7">
        <f t="shared" si="53"/>
        <v>259.02999999999997</v>
      </c>
    </row>
    <row r="10" spans="1:107" s="7" customFormat="1" ht="20.100000000000001" customHeight="1">
      <c r="A10" s="59">
        <v>5</v>
      </c>
      <c r="B10" s="253" t="s">
        <v>45</v>
      </c>
      <c r="C10" s="254" t="s">
        <v>46</v>
      </c>
      <c r="D10" s="9">
        <v>222.03</v>
      </c>
      <c r="E10" s="10">
        <f>LOOKUP((IF(D10&gt;0,(RANK(D10,D$6:D$125,0)),"NA")),'Points System'!$A$4:$A$154,'Points System'!$B$4:$B$154)</f>
        <v>90</v>
      </c>
      <c r="F10" s="9"/>
      <c r="G10" s="16">
        <f>LOOKUP((IF(F10&gt;0,(RANK(F10,F$6:F$125,0)),"NA")),'Points System'!$A$4:$A$154,'Points System'!$B$4:$B$154)</f>
        <v>0</v>
      </c>
      <c r="H10" s="9">
        <v>205.01</v>
      </c>
      <c r="I10" s="16">
        <f>LOOKUP((IF(H10&gt;0,(RANK(H10,H$6:H$125,0)),"NA")),'Points System'!$A$4:$A$154,'Points System'!$B$4:$B$154)</f>
        <v>73</v>
      </c>
      <c r="J10" s="9">
        <v>159.01</v>
      </c>
      <c r="K10" s="16">
        <f>LOOKUP((IF(J10&gt;0,(RANK(J10,J$6:J$125,0)),"NA")),'Points System'!$A$4:$A$154,'Points System'!$B$4:$B$154)</f>
        <v>64</v>
      </c>
      <c r="L10" s="9">
        <v>263.05</v>
      </c>
      <c r="M10" s="16">
        <f>LOOKUP((IF(L10&gt;0,(RANK(L10,L$6:L$125,0)),"NA")),'Points System'!$A$4:$A$154,'Points System'!$B$4:$B$154)</f>
        <v>95</v>
      </c>
      <c r="N10" s="9"/>
      <c r="O10" s="16">
        <f>LOOKUP((IF(N10&gt;0,(RANK(N10,N$6:N$125,0)),"NA")),'Points System'!$A$4:$A$154,'Points System'!$B$4:$B$154)</f>
        <v>0</v>
      </c>
      <c r="P10" s="9">
        <v>226.02</v>
      </c>
      <c r="Q10" s="16">
        <f>LOOKUP((IF(P10&gt;0,(RANK(P10,P$6:P$125,0)),"NA")),'Points System'!$A$4:$A$154,'Points System'!$B$4:$B$154)</f>
        <v>67</v>
      </c>
      <c r="R10" s="9">
        <v>225.03</v>
      </c>
      <c r="S10" s="16">
        <f>LOOKUP((IF(R10&gt;0,(RANK(R10,R$6:R$125,0)),"NA")),'Points System'!$A$4:$A$154,'Points System'!$B$4:$B$154)</f>
        <v>81</v>
      </c>
      <c r="T10" s="9"/>
      <c r="U10" s="16">
        <f>LOOKUP((IF(T10&gt;0,(RANK(T10,T$6:T$125,0)),"NA")),'Points System'!$A$4:$A$154,'Points System'!$B$4:$B$154)</f>
        <v>0</v>
      </c>
      <c r="V10" s="9">
        <v>135</v>
      </c>
      <c r="W10" s="16">
        <f>LOOKUP((IF(V10&gt;0,(RANK(V10,V$6:V$125,0)),"NA")),'Points System'!$A$4:$A$154,'Points System'!$B$4:$B$154)</f>
        <v>67</v>
      </c>
      <c r="X10" s="9"/>
      <c r="Y10" s="16">
        <f>LOOKUP((IF(X10&gt;0,(RANK(X10,X$6:X$125,0)),"NA")),'Points System'!$A$4:$A$154,'Points System'!$B$4:$B$154)</f>
        <v>0</v>
      </c>
      <c r="Z10" s="9"/>
      <c r="AA10" s="16">
        <f>LOOKUP((IF(Z10&gt;0,(RANK(Z10,Z$6:Z$125,0)),"NA")),'Points System'!$A$4:$A$154,'Points System'!$B$4:$B$154)</f>
        <v>0</v>
      </c>
      <c r="AB10" s="78">
        <f>CC10</f>
        <v>824.09999999999991</v>
      </c>
      <c r="AC10" s="10">
        <f>SUM((LARGE((BA10:BK10),1))+(LARGE((BA10:BK10),2))+(LARGE((BA10:BK10),3)+(LARGE((BA10:BK10),4))))</f>
        <v>339</v>
      </c>
      <c r="AD10" s="12">
        <f>RANK(AC10,$AC$6:$AC$125,0)</f>
        <v>5</v>
      </c>
      <c r="AE10" s="88">
        <f>(AB10-(ROUNDDOWN(AB10,0)))*100</f>
        <v>9.9999999999909051</v>
      </c>
      <c r="AF10" s="76" t="str">
        <f>IF((COUNTIF(AT10:AY10,"&gt;0"))&gt;2,"Y","N")</f>
        <v>Y</v>
      </c>
      <c r="AT10" s="23">
        <f t="shared" si="0"/>
        <v>81</v>
      </c>
      <c r="AU10" s="23">
        <f t="shared" si="1"/>
        <v>73</v>
      </c>
      <c r="AV10" s="23">
        <f t="shared" si="2"/>
        <v>67</v>
      </c>
      <c r="AW10" s="23">
        <f t="shared" si="3"/>
        <v>0</v>
      </c>
      <c r="AX10" s="23">
        <f t="shared" si="4"/>
        <v>95</v>
      </c>
      <c r="AY10" s="23">
        <f t="shared" si="5"/>
        <v>0</v>
      </c>
      <c r="BA10" s="82">
        <f t="shared" si="33"/>
        <v>0</v>
      </c>
      <c r="BB10" s="83">
        <f t="shared" si="6"/>
        <v>81</v>
      </c>
      <c r="BC10" s="82">
        <f t="shared" si="34"/>
        <v>73</v>
      </c>
      <c r="BD10" s="83">
        <f t="shared" si="7"/>
        <v>67</v>
      </c>
      <c r="BE10" s="82">
        <f t="shared" si="35"/>
        <v>64</v>
      </c>
      <c r="BF10" s="83">
        <f t="shared" si="8"/>
        <v>67</v>
      </c>
      <c r="BG10" s="82">
        <f t="shared" si="36"/>
        <v>0</v>
      </c>
      <c r="BH10" s="82">
        <f t="shared" si="9"/>
        <v>90</v>
      </c>
      <c r="BI10" s="83">
        <f t="shared" si="10"/>
        <v>95</v>
      </c>
      <c r="BJ10" s="82">
        <f t="shared" si="11"/>
        <v>0</v>
      </c>
      <c r="BK10" s="83">
        <f t="shared" si="12"/>
        <v>0</v>
      </c>
      <c r="BM10" s="82">
        <f t="shared" si="13"/>
        <v>0</v>
      </c>
      <c r="BN10" s="83">
        <f t="shared" si="14"/>
        <v>225.03</v>
      </c>
      <c r="BO10" s="82">
        <f t="shared" si="15"/>
        <v>205.01</v>
      </c>
      <c r="BP10" s="83">
        <f t="shared" si="16"/>
        <v>226.02</v>
      </c>
      <c r="BQ10" s="82">
        <f t="shared" si="17"/>
        <v>159.01</v>
      </c>
      <c r="BR10" s="83">
        <f t="shared" si="18"/>
        <v>135</v>
      </c>
      <c r="BS10" s="82">
        <f t="shared" si="19"/>
        <v>0</v>
      </c>
      <c r="BT10" s="82">
        <f t="shared" si="20"/>
        <v>222.03</v>
      </c>
      <c r="BU10" s="83">
        <f t="shared" si="21"/>
        <v>263.05</v>
      </c>
      <c r="BV10" s="82">
        <f t="shared" si="22"/>
        <v>0</v>
      </c>
      <c r="BW10" s="83">
        <f t="shared" si="23"/>
        <v>0</v>
      </c>
      <c r="BY10" s="7">
        <f t="shared" si="24"/>
        <v>1435.1499999999999</v>
      </c>
      <c r="CA10" s="7">
        <f t="shared" si="37"/>
        <v>611.04999999999995</v>
      </c>
      <c r="CC10" s="7">
        <f t="shared" si="25"/>
        <v>824.09999999999991</v>
      </c>
      <c r="CF10" s="7">
        <f t="shared" si="26"/>
        <v>1</v>
      </c>
      <c r="CG10" s="7">
        <f t="shared" si="27"/>
        <v>1</v>
      </c>
      <c r="CH10" s="7">
        <f t="shared" si="28"/>
        <v>1</v>
      </c>
      <c r="CI10" s="7">
        <f t="shared" si="29"/>
        <v>1</v>
      </c>
      <c r="CJ10" s="7">
        <f t="shared" si="30"/>
        <v>5</v>
      </c>
      <c r="CK10" s="7">
        <f t="shared" si="31"/>
        <v>4</v>
      </c>
      <c r="CL10" s="7">
        <f t="shared" si="38"/>
        <v>4</v>
      </c>
      <c r="CM10" s="7">
        <f t="shared" si="39"/>
        <v>3</v>
      </c>
      <c r="CN10" s="7">
        <f t="shared" si="40"/>
        <v>2</v>
      </c>
      <c r="CO10" s="7">
        <f t="shared" si="41"/>
        <v>8</v>
      </c>
      <c r="CP10" s="7">
        <f t="shared" si="42"/>
        <v>9</v>
      </c>
      <c r="CS10" s="7">
        <f t="shared" si="43"/>
        <v>0</v>
      </c>
      <c r="CT10" s="7">
        <f t="shared" si="44"/>
        <v>0</v>
      </c>
      <c r="CU10" s="7">
        <f t="shared" si="45"/>
        <v>0</v>
      </c>
      <c r="CV10" s="7">
        <f t="shared" si="46"/>
        <v>0</v>
      </c>
      <c r="CW10" s="7">
        <f t="shared" si="47"/>
        <v>159.01</v>
      </c>
      <c r="CX10" s="7">
        <f t="shared" si="48"/>
        <v>226.02</v>
      </c>
      <c r="CY10" s="7">
        <f t="shared" si="49"/>
        <v>226.02</v>
      </c>
      <c r="CZ10" s="7">
        <f t="shared" si="50"/>
        <v>205.01</v>
      </c>
      <c r="DA10" s="7">
        <f t="shared" si="51"/>
        <v>225.03</v>
      </c>
      <c r="DB10" s="7">
        <f t="shared" si="52"/>
        <v>222.03</v>
      </c>
      <c r="DC10" s="7">
        <f t="shared" si="53"/>
        <v>263.05</v>
      </c>
    </row>
    <row r="11" spans="1:107" s="7" customFormat="1" ht="20.100000000000001" customHeight="1">
      <c r="A11" s="59">
        <v>6</v>
      </c>
      <c r="B11" s="253" t="s">
        <v>47</v>
      </c>
      <c r="C11" s="254" t="s">
        <v>62</v>
      </c>
      <c r="D11" s="9"/>
      <c r="E11" s="10">
        <f>LOOKUP((IF(D11&gt;0,(RANK(D11,D$6:D$125,0)),"NA")),'Points System'!$A$4:$A$154,'Points System'!$B$4:$B$154)</f>
        <v>0</v>
      </c>
      <c r="F11" s="9">
        <v>174</v>
      </c>
      <c r="G11" s="16">
        <f>LOOKUP((IF(F11&gt;0,(RANK(F11,F$6:F$125,0)),"NA")),'Points System'!$A$4:$A$154,'Points System'!$B$4:$B$154)</f>
        <v>60</v>
      </c>
      <c r="H11" s="9">
        <v>259.05</v>
      </c>
      <c r="I11" s="16">
        <f>LOOKUP((IF(H11&gt;0,(RANK(H11,H$6:H$125,0)),"NA")),'Points System'!$A$4:$A$154,'Points System'!$B$4:$B$154)</f>
        <v>100</v>
      </c>
      <c r="J11" s="9">
        <v>213.01</v>
      </c>
      <c r="K11" s="16">
        <f>LOOKUP((IF(J11&gt;0,(RANK(J11,J$6:J$125,0)),"NA")),'Points System'!$A$4:$A$154,'Points System'!$B$4:$B$154)</f>
        <v>90</v>
      </c>
      <c r="L11" s="9"/>
      <c r="M11" s="16">
        <f>LOOKUP((IF(L11&gt;0,(RANK(L11,L$6:L$125,0)),"NA")),'Points System'!$A$4:$A$154,'Points System'!$B$4:$B$154)</f>
        <v>0</v>
      </c>
      <c r="N11" s="9"/>
      <c r="O11" s="16">
        <f>LOOKUP((IF(N11&gt;0,(RANK(N11,N$6:N$125,0)),"NA")),'Points System'!$A$4:$A$154,'Points System'!$B$4:$B$154)</f>
        <v>0</v>
      </c>
      <c r="P11" s="9">
        <v>209.01</v>
      </c>
      <c r="Q11" s="16">
        <f>LOOKUP((IF(P11&gt;0,(RANK(P11,P$6:P$125,0)),"NA")),'Points System'!$A$4:$A$154,'Points System'!$B$4:$B$154)</f>
        <v>60</v>
      </c>
      <c r="R11" s="9">
        <v>203.01</v>
      </c>
      <c r="S11" s="16">
        <f>LOOKUP((IF(R11&gt;0,(RANK(R11,R$6:R$125,0)),"NA")),'Points System'!$A$4:$A$154,'Points System'!$B$4:$B$154)</f>
        <v>60</v>
      </c>
      <c r="T11" s="9"/>
      <c r="U11" s="16">
        <f>LOOKUP((IF(T11&gt;0,(RANK(T11,T$6:T$125,0)),"NA")),'Points System'!$A$4:$A$154,'Points System'!$B$4:$B$154)</f>
        <v>0</v>
      </c>
      <c r="V11" s="9">
        <v>179.01</v>
      </c>
      <c r="W11" s="16">
        <f>LOOKUP((IF(V11&gt;0,(RANK(V11,V$6:V$125,0)),"NA")),'Points System'!$A$4:$A$154,'Points System'!$B$4:$B$154)</f>
        <v>85</v>
      </c>
      <c r="X11" s="9"/>
      <c r="Y11" s="16">
        <f>LOOKUP((IF(X11&gt;0,(RANK(X11,X$6:X$125,0)),"NA")),'Points System'!$A$4:$A$154,'Points System'!$B$4:$B$154)</f>
        <v>0</v>
      </c>
      <c r="Z11" s="9"/>
      <c r="AA11" s="16">
        <f>LOOKUP((IF(Z11&gt;0,(RANK(Z11,Z$6:Z$125,0)),"NA")),'Points System'!$A$4:$A$154,'Points System'!$B$4:$B$154)</f>
        <v>0</v>
      </c>
      <c r="AB11" s="78">
        <f>CC11</f>
        <v>889.08999999999992</v>
      </c>
      <c r="AC11" s="10">
        <f>SUM((LARGE((BA11:BK11),1))+(LARGE((BA11:BK11),2))+(LARGE((BA11:BK11),3)+(LARGE((BA11:BK11),4))))</f>
        <v>335</v>
      </c>
      <c r="AD11" s="12">
        <f>RANK(AC11,$AC$6:$AC$125,0)</f>
        <v>6</v>
      </c>
      <c r="AE11" s="88">
        <f>(AB11-(ROUNDDOWN(AB11,0)))*100</f>
        <v>8.9999999999918145</v>
      </c>
      <c r="AF11" s="76" t="str">
        <f>IF((COUNTIF(AT11:AY11,"&gt;0"))&gt;2,"Y","N")</f>
        <v>Y</v>
      </c>
      <c r="AT11" s="23">
        <f t="shared" si="0"/>
        <v>60</v>
      </c>
      <c r="AU11" s="23">
        <f t="shared" si="1"/>
        <v>100</v>
      </c>
      <c r="AV11" s="23">
        <f t="shared" si="2"/>
        <v>90</v>
      </c>
      <c r="AW11" s="23">
        <f t="shared" si="3"/>
        <v>0</v>
      </c>
      <c r="AX11" s="23">
        <f t="shared" si="4"/>
        <v>0</v>
      </c>
      <c r="AY11" s="23">
        <f t="shared" si="5"/>
        <v>0</v>
      </c>
      <c r="BA11" s="82">
        <f t="shared" si="33"/>
        <v>60</v>
      </c>
      <c r="BB11" s="83">
        <f t="shared" si="6"/>
        <v>60</v>
      </c>
      <c r="BC11" s="82">
        <f t="shared" si="34"/>
        <v>100</v>
      </c>
      <c r="BD11" s="83">
        <f t="shared" si="7"/>
        <v>60</v>
      </c>
      <c r="BE11" s="82">
        <f t="shared" si="35"/>
        <v>90</v>
      </c>
      <c r="BF11" s="83">
        <f t="shared" si="8"/>
        <v>85</v>
      </c>
      <c r="BG11" s="82">
        <f t="shared" si="36"/>
        <v>0</v>
      </c>
      <c r="BH11" s="82">
        <f t="shared" si="9"/>
        <v>0</v>
      </c>
      <c r="BI11" s="83">
        <f t="shared" si="10"/>
        <v>0</v>
      </c>
      <c r="BJ11" s="82">
        <f t="shared" si="11"/>
        <v>0</v>
      </c>
      <c r="BK11" s="83">
        <f t="shared" si="12"/>
        <v>0</v>
      </c>
      <c r="BM11" s="82">
        <f t="shared" si="13"/>
        <v>174</v>
      </c>
      <c r="BN11" s="83">
        <f t="shared" si="14"/>
        <v>203.01</v>
      </c>
      <c r="BO11" s="82">
        <f t="shared" si="15"/>
        <v>259.05</v>
      </c>
      <c r="BP11" s="83">
        <f t="shared" si="16"/>
        <v>209.01</v>
      </c>
      <c r="BQ11" s="82">
        <f t="shared" si="17"/>
        <v>213.01</v>
      </c>
      <c r="BR11" s="83">
        <f t="shared" si="18"/>
        <v>179.01</v>
      </c>
      <c r="BS11" s="82">
        <f t="shared" si="19"/>
        <v>0</v>
      </c>
      <c r="BT11" s="82">
        <f t="shared" si="20"/>
        <v>0</v>
      </c>
      <c r="BU11" s="83">
        <f t="shared" si="21"/>
        <v>0</v>
      </c>
      <c r="BV11" s="82">
        <f t="shared" si="22"/>
        <v>0</v>
      </c>
      <c r="BW11" s="83">
        <f t="shared" si="23"/>
        <v>0</v>
      </c>
      <c r="BY11" s="7">
        <f t="shared" si="24"/>
        <v>1237.0899999999999</v>
      </c>
      <c r="CA11" s="7">
        <f t="shared" si="37"/>
        <v>348</v>
      </c>
      <c r="CC11" s="7">
        <f t="shared" si="25"/>
        <v>889.08999999999992</v>
      </c>
      <c r="CF11" s="7">
        <f t="shared" si="26"/>
        <v>7</v>
      </c>
      <c r="CG11" s="7">
        <f t="shared" si="27"/>
        <v>7</v>
      </c>
      <c r="CH11" s="7">
        <f t="shared" si="28"/>
        <v>7</v>
      </c>
      <c r="CI11" s="7">
        <f t="shared" si="29"/>
        <v>7</v>
      </c>
      <c r="CJ11" s="7">
        <f t="shared" si="30"/>
        <v>7</v>
      </c>
      <c r="CK11" s="7">
        <f t="shared" si="31"/>
        <v>1</v>
      </c>
      <c r="CL11" s="7">
        <f t="shared" si="38"/>
        <v>1</v>
      </c>
      <c r="CM11" s="7">
        <f t="shared" si="39"/>
        <v>1</v>
      </c>
      <c r="CN11" s="7">
        <f t="shared" si="40"/>
        <v>6</v>
      </c>
      <c r="CO11" s="7">
        <f t="shared" si="41"/>
        <v>5</v>
      </c>
      <c r="CP11" s="7">
        <f t="shared" si="42"/>
        <v>3</v>
      </c>
      <c r="CS11" s="7">
        <f t="shared" si="43"/>
        <v>0</v>
      </c>
      <c r="CT11" s="7">
        <f t="shared" si="44"/>
        <v>0</v>
      </c>
      <c r="CU11" s="7">
        <f t="shared" si="45"/>
        <v>0</v>
      </c>
      <c r="CV11" s="7">
        <f t="shared" si="46"/>
        <v>0</v>
      </c>
      <c r="CW11" s="7">
        <f t="shared" si="47"/>
        <v>0</v>
      </c>
      <c r="CX11" s="7">
        <f t="shared" si="48"/>
        <v>174</v>
      </c>
      <c r="CY11" s="7">
        <f t="shared" si="49"/>
        <v>174</v>
      </c>
      <c r="CZ11" s="7">
        <f t="shared" si="50"/>
        <v>174</v>
      </c>
      <c r="DA11" s="7">
        <f t="shared" si="51"/>
        <v>179.01</v>
      </c>
      <c r="DB11" s="7">
        <f t="shared" si="52"/>
        <v>213.01</v>
      </c>
      <c r="DC11" s="7">
        <f t="shared" si="53"/>
        <v>259.05</v>
      </c>
    </row>
    <row r="12" spans="1:107" s="7" customFormat="1" ht="20.100000000000001" customHeight="1">
      <c r="A12" s="59">
        <v>7</v>
      </c>
      <c r="B12" s="253" t="s">
        <v>99</v>
      </c>
      <c r="C12" s="254" t="s">
        <v>100</v>
      </c>
      <c r="D12" s="9">
        <v>184</v>
      </c>
      <c r="E12" s="10">
        <f>LOOKUP((IF(D12&gt;0,(RANK(D12,D$6:D$125,0)),"NA")),'Points System'!$A$4:$A$154,'Points System'!$B$4:$B$154)</f>
        <v>70</v>
      </c>
      <c r="F12" s="78">
        <v>190.03</v>
      </c>
      <c r="G12" s="16">
        <f>LOOKUP((IF(F12&gt;0,(RANK(F12,F$6:F$125,0)),"NA")),'Points System'!$A$4:$A$154,'Points System'!$B$4:$B$154)</f>
        <v>77</v>
      </c>
      <c r="H12" s="9"/>
      <c r="I12" s="16">
        <f>LOOKUP((IF(H12&gt;0,(RANK(H12,H$6:H$125,0)),"NA")),'Points System'!$A$4:$A$154,'Points System'!$B$4:$B$154)</f>
        <v>0</v>
      </c>
      <c r="J12" s="9">
        <v>223.03</v>
      </c>
      <c r="K12" s="16">
        <f>LOOKUP((IF(J12&gt;0,(RANK(J12,J$6:J$125,0)),"NA")),'Points System'!$A$4:$A$154,'Points System'!$B$4:$B$154)</f>
        <v>95</v>
      </c>
      <c r="L12" s="78">
        <v>237</v>
      </c>
      <c r="M12" s="16">
        <f>LOOKUP((IF(L12&gt;0,(RANK(L12,L$6:L$125,0)),"NA")),'Points System'!$A$4:$A$154,'Points System'!$B$4:$B$154)</f>
        <v>81</v>
      </c>
      <c r="N12" s="78"/>
      <c r="O12" s="16">
        <f>LOOKUP((IF(N12&gt;0,(RANK(N12,N$6:N$125,0)),"NA")),'Points System'!$A$4:$A$154,'Points System'!$B$4:$B$154)</f>
        <v>0</v>
      </c>
      <c r="P12" s="78">
        <v>223.02</v>
      </c>
      <c r="Q12" s="16">
        <f>LOOKUP((IF(P12&gt;0,(RANK(P12,P$6:P$125,0)),"NA")),'Points System'!$A$4:$A$154,'Points System'!$B$4:$B$154)</f>
        <v>64</v>
      </c>
      <c r="R12" s="9">
        <v>165</v>
      </c>
      <c r="S12" s="16">
        <f>LOOKUP((IF(R12&gt;0,(RANK(R12,R$6:R$125,0)),"NA")),'Points System'!$A$4:$A$154,'Points System'!$B$4:$B$154)</f>
        <v>47</v>
      </c>
      <c r="T12" s="9"/>
      <c r="U12" s="16">
        <f>LOOKUP((IF(T12&gt;0,(RANK(T12,T$6:T$125,0)),"NA")),'Points System'!$A$4:$A$154,'Points System'!$B$4:$B$154)</f>
        <v>0</v>
      </c>
      <c r="V12" s="9">
        <v>154.01</v>
      </c>
      <c r="W12" s="16">
        <f>LOOKUP((IF(V12&gt;0,(RANK(V12,V$6:V$125,0)),"NA")),'Points System'!$A$4:$A$154,'Points System'!$B$4:$B$154)</f>
        <v>81</v>
      </c>
      <c r="X12" s="9"/>
      <c r="Y12" s="16">
        <f>LOOKUP((IF(X12&gt;0,(RANK(X12,X$6:X$125,0)),"NA")),'Points System'!$A$4:$A$154,'Points System'!$B$4:$B$154)</f>
        <v>0</v>
      </c>
      <c r="Z12" s="78"/>
      <c r="AA12" s="16">
        <f>LOOKUP((IF(Z12&gt;0,(RANK(Z12,Z$6:Z$125,0)),"NA")),'Points System'!$A$4:$A$154,'Points System'!$B$4:$B$154)</f>
        <v>0</v>
      </c>
      <c r="AB12" s="78">
        <f>CC12</f>
        <v>804.06999999999994</v>
      </c>
      <c r="AC12" s="10">
        <f>SUM((LARGE((BA12:BK12),1))+(LARGE((BA12:BK12),2))+(LARGE((BA12:BK12),3)+(LARGE((BA12:BK12),4))))</f>
        <v>334</v>
      </c>
      <c r="AD12" s="12">
        <f>RANK(AC12,$AC$6:$AC$125,0)</f>
        <v>7</v>
      </c>
      <c r="AE12" s="88">
        <f>(AB12-(ROUNDDOWN(AB12,0)))*100</f>
        <v>6.9999999999936335</v>
      </c>
      <c r="AF12" s="76" t="str">
        <f>IF((COUNTIF(AT12:AY12,"&gt;0"))&gt;2,"Y","N")</f>
        <v>Y</v>
      </c>
      <c r="AT12" s="23">
        <f t="shared" si="0"/>
        <v>77</v>
      </c>
      <c r="AU12" s="23">
        <f t="shared" si="1"/>
        <v>64</v>
      </c>
      <c r="AV12" s="23">
        <f t="shared" si="2"/>
        <v>95</v>
      </c>
      <c r="AW12" s="23">
        <f t="shared" si="3"/>
        <v>0</v>
      </c>
      <c r="AX12" s="23">
        <f t="shared" si="4"/>
        <v>81</v>
      </c>
      <c r="AY12" s="23">
        <f t="shared" si="5"/>
        <v>0</v>
      </c>
      <c r="BA12" s="82">
        <f t="shared" si="33"/>
        <v>77</v>
      </c>
      <c r="BB12" s="83">
        <f t="shared" si="6"/>
        <v>47</v>
      </c>
      <c r="BC12" s="82">
        <f t="shared" si="34"/>
        <v>0</v>
      </c>
      <c r="BD12" s="83">
        <f t="shared" si="7"/>
        <v>64</v>
      </c>
      <c r="BE12" s="82">
        <f t="shared" si="35"/>
        <v>95</v>
      </c>
      <c r="BF12" s="83">
        <f t="shared" si="8"/>
        <v>81</v>
      </c>
      <c r="BG12" s="82">
        <f t="shared" si="36"/>
        <v>0</v>
      </c>
      <c r="BH12" s="82">
        <f t="shared" si="9"/>
        <v>70</v>
      </c>
      <c r="BI12" s="83">
        <f t="shared" si="10"/>
        <v>81</v>
      </c>
      <c r="BJ12" s="82">
        <f t="shared" si="11"/>
        <v>0</v>
      </c>
      <c r="BK12" s="83">
        <f t="shared" si="12"/>
        <v>0</v>
      </c>
      <c r="BM12" s="82">
        <f t="shared" si="13"/>
        <v>190.03</v>
      </c>
      <c r="BN12" s="83">
        <f t="shared" si="14"/>
        <v>165</v>
      </c>
      <c r="BO12" s="82">
        <f t="shared" si="15"/>
        <v>0</v>
      </c>
      <c r="BP12" s="83">
        <f t="shared" si="16"/>
        <v>223.02</v>
      </c>
      <c r="BQ12" s="82">
        <f t="shared" si="17"/>
        <v>223.03</v>
      </c>
      <c r="BR12" s="83">
        <f t="shared" si="18"/>
        <v>154.01</v>
      </c>
      <c r="BS12" s="82">
        <f t="shared" si="19"/>
        <v>0</v>
      </c>
      <c r="BT12" s="82">
        <f t="shared" si="20"/>
        <v>184</v>
      </c>
      <c r="BU12" s="83">
        <f t="shared" si="21"/>
        <v>237</v>
      </c>
      <c r="BV12" s="82">
        <f t="shared" si="22"/>
        <v>0</v>
      </c>
      <c r="BW12" s="83">
        <f t="shared" si="23"/>
        <v>0</v>
      </c>
      <c r="BY12" s="7">
        <f t="shared" si="24"/>
        <v>1376.09</v>
      </c>
      <c r="CA12" s="7">
        <f t="shared" si="37"/>
        <v>572.02</v>
      </c>
      <c r="CC12" s="7">
        <f t="shared" si="25"/>
        <v>804.06999999999994</v>
      </c>
      <c r="CF12" s="7">
        <f t="shared" si="26"/>
        <v>3</v>
      </c>
      <c r="CG12" s="7">
        <f t="shared" si="27"/>
        <v>3</v>
      </c>
      <c r="CH12" s="7">
        <f t="shared" si="28"/>
        <v>3</v>
      </c>
      <c r="CI12" s="7">
        <f t="shared" si="29"/>
        <v>3</v>
      </c>
      <c r="CJ12" s="7">
        <f t="shared" si="30"/>
        <v>2</v>
      </c>
      <c r="CK12" s="7">
        <f t="shared" si="31"/>
        <v>4</v>
      </c>
      <c r="CL12" s="7">
        <f t="shared" si="38"/>
        <v>8</v>
      </c>
      <c r="CM12" s="7">
        <f t="shared" si="39"/>
        <v>1</v>
      </c>
      <c r="CN12" s="7">
        <f t="shared" si="40"/>
        <v>6</v>
      </c>
      <c r="CO12" s="7">
        <f t="shared" si="41"/>
        <v>6</v>
      </c>
      <c r="CP12" s="7">
        <f t="shared" si="42"/>
        <v>5</v>
      </c>
      <c r="CS12" s="7">
        <f t="shared" si="43"/>
        <v>0</v>
      </c>
      <c r="CT12" s="7">
        <f t="shared" si="44"/>
        <v>0</v>
      </c>
      <c r="CU12" s="7">
        <f t="shared" si="45"/>
        <v>0</v>
      </c>
      <c r="CV12" s="7">
        <f t="shared" si="46"/>
        <v>0</v>
      </c>
      <c r="CW12" s="7">
        <f t="shared" si="47"/>
        <v>165</v>
      </c>
      <c r="CX12" s="7">
        <f t="shared" si="48"/>
        <v>223.02</v>
      </c>
      <c r="CY12" s="7">
        <f t="shared" si="49"/>
        <v>184</v>
      </c>
      <c r="CZ12" s="7">
        <f t="shared" si="50"/>
        <v>190.03</v>
      </c>
      <c r="DA12" s="7">
        <f t="shared" si="51"/>
        <v>154.01</v>
      </c>
      <c r="DB12" s="7">
        <f t="shared" si="52"/>
        <v>154.01</v>
      </c>
      <c r="DC12" s="7">
        <f t="shared" si="53"/>
        <v>223.03</v>
      </c>
    </row>
    <row r="13" spans="1:107" s="7" customFormat="1" ht="20.100000000000001" customHeight="1">
      <c r="A13" s="59">
        <v>8</v>
      </c>
      <c r="B13" s="253" t="s">
        <v>37</v>
      </c>
      <c r="C13" s="254" t="s">
        <v>38</v>
      </c>
      <c r="D13" s="9">
        <v>192</v>
      </c>
      <c r="E13" s="29">
        <f>LOOKUP((IF(D13&gt;0,(RANK(D13,D$6:D$125,0)),"NA")),'Points System'!$A$4:$A$154,'Points System'!$B$4:$B$154)</f>
        <v>73</v>
      </c>
      <c r="F13" s="9">
        <v>181.01</v>
      </c>
      <c r="G13" s="30">
        <f>LOOKUP((IF(F13&gt;0,(RANK(F13,F$6:F$125,0)),"NA")),'Points System'!$A$4:$A$154,'Points System'!$B$4:$B$154)</f>
        <v>64</v>
      </c>
      <c r="H13" s="9">
        <v>208.03</v>
      </c>
      <c r="I13" s="30">
        <f>LOOKUP((IF(H13&gt;0,(RANK(H13,H$6:H$125,0)),"NA")),'Points System'!$A$4:$A$154,'Points System'!$B$4:$B$154)</f>
        <v>81</v>
      </c>
      <c r="J13" s="9">
        <v>181.02</v>
      </c>
      <c r="K13" s="30">
        <f>LOOKUP((IF(J13&gt;0,(RANK(J13,J$6:J$125,0)),"NA")),'Points System'!$A$4:$A$154,'Points System'!$B$4:$B$154)</f>
        <v>70</v>
      </c>
      <c r="L13" s="9">
        <v>216.04</v>
      </c>
      <c r="M13" s="30">
        <f>LOOKUP((IF(L13&gt;0,(RANK(L13,L$6:L$125,0)),"NA")),'Points System'!$A$4:$A$154,'Points System'!$B$4:$B$154)</f>
        <v>62</v>
      </c>
      <c r="N13" s="9"/>
      <c r="O13" s="30">
        <f>LOOKUP((IF(N13&gt;0,(RANK(N13,N$6:N$125,0)),"NA")),'Points System'!$A$4:$A$154,'Points System'!$B$4:$B$154)</f>
        <v>0</v>
      </c>
      <c r="P13" s="9">
        <v>204.01</v>
      </c>
      <c r="Q13" s="30">
        <f>LOOKUP((IF(P13&gt;0,(RANK(P13,P$6:P$125,0)),"NA")),'Points System'!$A$4:$A$154,'Points System'!$B$4:$B$154)</f>
        <v>58</v>
      </c>
      <c r="R13" s="9">
        <v>243.01</v>
      </c>
      <c r="S13" s="30">
        <f>LOOKUP((IF(R13&gt;0,(RANK(R13,R$6:R$125,0)),"NA")),'Points System'!$A$4:$A$154,'Points System'!$B$4:$B$154)</f>
        <v>100</v>
      </c>
      <c r="T13" s="87"/>
      <c r="U13" s="30">
        <f>LOOKUP((IF(T13&gt;0,(RANK(T13,T$6:T$125,0)),"NA")),'Points System'!$A$4:$A$154,'Points System'!$B$4:$B$154)</f>
        <v>0</v>
      </c>
      <c r="V13" s="9"/>
      <c r="W13" s="30">
        <f>LOOKUP((IF(V13&gt;0,(RANK(V13,V$6:V$125,0)),"NA")),'Points System'!$A$4:$A$154,'Points System'!$B$4:$B$154)</f>
        <v>0</v>
      </c>
      <c r="X13" s="9"/>
      <c r="Y13" s="16">
        <f>LOOKUP((IF(X13&gt;0,(RANK(X13,X$6:X$125,0)),"NA")),'Points System'!$A$4:$A$154,'Points System'!$B$4:$B$154)</f>
        <v>0</v>
      </c>
      <c r="Z13" s="9"/>
      <c r="AA13" s="16">
        <f>LOOKUP((IF(Z13&gt;0,(RANK(Z13,Z$6:Z$125,0)),"NA")),'Points System'!$A$4:$A$154,'Points System'!$B$4:$B$154)</f>
        <v>0</v>
      </c>
      <c r="AB13" s="78">
        <f>CC13</f>
        <v>824.06</v>
      </c>
      <c r="AC13" s="10">
        <f>SUM((LARGE((BA13:BK13),1))+(LARGE((BA13:BK13),2))+(LARGE((BA13:BK13),3)+(LARGE((BA13:BK13),4))))</f>
        <v>324</v>
      </c>
      <c r="AD13" s="12">
        <f>RANK(AC13,$AC$6:$AC$125,0)</f>
        <v>8</v>
      </c>
      <c r="AE13" s="88">
        <f>(AB13-(ROUNDDOWN(AB13,0)))*100</f>
        <v>5.999999999994543</v>
      </c>
      <c r="AF13" s="76" t="str">
        <f>IF((COUNTIF(AT13:AY13,"&gt;0"))&gt;2,"Y","N")</f>
        <v>Y</v>
      </c>
      <c r="AT13" s="23">
        <f t="shared" si="0"/>
        <v>100</v>
      </c>
      <c r="AU13" s="23">
        <f t="shared" si="1"/>
        <v>81</v>
      </c>
      <c r="AV13" s="23">
        <f t="shared" si="2"/>
        <v>70</v>
      </c>
      <c r="AW13" s="23">
        <f t="shared" si="3"/>
        <v>0</v>
      </c>
      <c r="AX13" s="23">
        <f t="shared" si="4"/>
        <v>73</v>
      </c>
      <c r="AY13" s="23">
        <f t="shared" si="5"/>
        <v>0</v>
      </c>
      <c r="BA13" s="82">
        <f t="shared" si="33"/>
        <v>64</v>
      </c>
      <c r="BB13" s="83">
        <f t="shared" si="6"/>
        <v>100</v>
      </c>
      <c r="BC13" s="82">
        <f t="shared" si="34"/>
        <v>81</v>
      </c>
      <c r="BD13" s="83">
        <f t="shared" si="7"/>
        <v>58</v>
      </c>
      <c r="BE13" s="82">
        <f t="shared" si="35"/>
        <v>70</v>
      </c>
      <c r="BF13" s="83">
        <f t="shared" si="8"/>
        <v>0</v>
      </c>
      <c r="BG13" s="82">
        <f t="shared" si="36"/>
        <v>0</v>
      </c>
      <c r="BH13" s="82">
        <f t="shared" si="9"/>
        <v>73</v>
      </c>
      <c r="BI13" s="83">
        <f t="shared" si="10"/>
        <v>62</v>
      </c>
      <c r="BJ13" s="82">
        <f t="shared" si="11"/>
        <v>0</v>
      </c>
      <c r="BK13" s="83">
        <f t="shared" si="12"/>
        <v>0</v>
      </c>
      <c r="BM13" s="82">
        <f t="shared" si="13"/>
        <v>181.01</v>
      </c>
      <c r="BN13" s="83">
        <f t="shared" si="14"/>
        <v>243.01</v>
      </c>
      <c r="BO13" s="82">
        <f t="shared" si="15"/>
        <v>208.03</v>
      </c>
      <c r="BP13" s="83">
        <f t="shared" si="16"/>
        <v>204.01</v>
      </c>
      <c r="BQ13" s="82">
        <f t="shared" si="17"/>
        <v>181.02</v>
      </c>
      <c r="BR13" s="83">
        <f t="shared" si="18"/>
        <v>0</v>
      </c>
      <c r="BS13" s="82">
        <f t="shared" si="19"/>
        <v>0</v>
      </c>
      <c r="BT13" s="82">
        <f t="shared" si="20"/>
        <v>192</v>
      </c>
      <c r="BU13" s="83">
        <f t="shared" si="21"/>
        <v>216.04</v>
      </c>
      <c r="BV13" s="82">
        <f t="shared" si="22"/>
        <v>0</v>
      </c>
      <c r="BW13" s="83">
        <f t="shared" si="23"/>
        <v>0</v>
      </c>
      <c r="BY13" s="7">
        <f t="shared" si="24"/>
        <v>1425.12</v>
      </c>
      <c r="CA13" s="7">
        <f t="shared" si="37"/>
        <v>601.05999999999995</v>
      </c>
      <c r="CC13" s="7">
        <f t="shared" si="25"/>
        <v>824.06</v>
      </c>
      <c r="CF13" s="7">
        <f t="shared" si="26"/>
        <v>6</v>
      </c>
      <c r="CG13" s="7">
        <f t="shared" si="27"/>
        <v>6</v>
      </c>
      <c r="CH13" s="7">
        <f t="shared" si="28"/>
        <v>6</v>
      </c>
      <c r="CI13" s="7">
        <f t="shared" si="29"/>
        <v>6</v>
      </c>
      <c r="CJ13" s="7">
        <f t="shared" si="30"/>
        <v>4</v>
      </c>
      <c r="CK13" s="7">
        <f t="shared" si="31"/>
        <v>9</v>
      </c>
      <c r="CL13" s="7">
        <f t="shared" si="38"/>
        <v>1</v>
      </c>
      <c r="CM13" s="7">
        <f t="shared" si="39"/>
        <v>5</v>
      </c>
      <c r="CN13" s="7">
        <f t="shared" si="40"/>
        <v>8</v>
      </c>
      <c r="CO13" s="7">
        <f t="shared" si="41"/>
        <v>3</v>
      </c>
      <c r="CP13" s="7">
        <f t="shared" si="42"/>
        <v>2</v>
      </c>
      <c r="CS13" s="7">
        <f t="shared" si="43"/>
        <v>0</v>
      </c>
      <c r="CT13" s="7">
        <f t="shared" si="44"/>
        <v>0</v>
      </c>
      <c r="CU13" s="7">
        <f t="shared" si="45"/>
        <v>0</v>
      </c>
      <c r="CV13" s="7">
        <f t="shared" si="46"/>
        <v>0</v>
      </c>
      <c r="CW13" s="7">
        <f t="shared" si="47"/>
        <v>204.01</v>
      </c>
      <c r="CX13" s="7">
        <f t="shared" si="48"/>
        <v>216.04</v>
      </c>
      <c r="CY13" s="7">
        <f t="shared" si="49"/>
        <v>181.01</v>
      </c>
      <c r="CZ13" s="7">
        <f t="shared" si="50"/>
        <v>181.02</v>
      </c>
      <c r="DA13" s="7">
        <f t="shared" si="51"/>
        <v>192</v>
      </c>
      <c r="DB13" s="7">
        <f t="shared" si="52"/>
        <v>208.03</v>
      </c>
      <c r="DC13" s="7">
        <f t="shared" si="53"/>
        <v>243.01</v>
      </c>
    </row>
    <row r="14" spans="1:107" s="7" customFormat="1" ht="20.100000000000001" customHeight="1">
      <c r="A14" s="59">
        <v>9</v>
      </c>
      <c r="B14" s="253" t="s">
        <v>55</v>
      </c>
      <c r="C14" s="254" t="s">
        <v>56</v>
      </c>
      <c r="D14" s="9">
        <v>200.02</v>
      </c>
      <c r="E14" s="10">
        <f>LOOKUP((IF(D14&gt;0,(RANK(D14,D$6:D$125,0)),"NA")),'Points System'!$A$4:$A$154,'Points System'!$B$4:$B$154)</f>
        <v>77</v>
      </c>
      <c r="F14" s="78">
        <v>190</v>
      </c>
      <c r="G14" s="16">
        <f>LOOKUP((IF(F14&gt;0,(RANK(F14,F$6:F$125,0)),"NA")),'Points System'!$A$4:$A$154,'Points System'!$B$4:$B$154)</f>
        <v>73</v>
      </c>
      <c r="H14" s="9">
        <v>208.01</v>
      </c>
      <c r="I14" s="16">
        <f>LOOKUP((IF(H14&gt;0,(RANK(H14,H$6:H$125,0)),"NA")),'Points System'!$A$4:$A$154,'Points System'!$B$4:$B$154)</f>
        <v>77</v>
      </c>
      <c r="J14" s="9">
        <v>171</v>
      </c>
      <c r="K14" s="16">
        <f>LOOKUP((IF(J14&gt;0,(RANK(J14,J$6:J$125,0)),"NA")),'Points System'!$A$4:$A$154,'Points System'!$B$4:$B$154)</f>
        <v>67</v>
      </c>
      <c r="L14" s="9"/>
      <c r="M14" s="16">
        <f>LOOKUP((IF(L14&gt;0,(RANK(L14,L$6:L$125,0)),"NA")),'Points System'!$A$4:$A$154,'Points System'!$B$4:$B$154)</f>
        <v>0</v>
      </c>
      <c r="N14" s="9"/>
      <c r="O14" s="16">
        <f>LOOKUP((IF(N14&gt;0,(RANK(N14,N$6:N$125,0)),"NA")),'Points System'!$A$4:$A$154,'Points System'!$B$4:$B$154)</f>
        <v>0</v>
      </c>
      <c r="P14" s="9">
        <v>239.01</v>
      </c>
      <c r="Q14" s="16">
        <f>LOOKUP((IF(P14&gt;0,(RANK(P14,P$6:P$125,0)),"NA")),'Points System'!$A$4:$A$154,'Points System'!$B$4:$B$154)</f>
        <v>77</v>
      </c>
      <c r="R14" s="9">
        <v>211.05</v>
      </c>
      <c r="S14" s="16">
        <f>LOOKUP((IF(R14&gt;0,(RANK(R14,R$6:R$125,0)),"NA")),'Points System'!$A$4:$A$154,'Points System'!$B$4:$B$154)</f>
        <v>70</v>
      </c>
      <c r="T14" s="9"/>
      <c r="U14" s="16">
        <f>LOOKUP((IF(T14&gt;0,(RANK(T14,T$6:T$125,0)),"NA")),'Points System'!$A$4:$A$154,'Points System'!$B$4:$B$154)</f>
        <v>0</v>
      </c>
      <c r="V14" s="9">
        <v>143</v>
      </c>
      <c r="W14" s="16">
        <f>LOOKUP((IF(V14&gt;0,(RANK(V14,V$6:V$125,0)),"NA")),'Points System'!$A$4:$A$154,'Points System'!$B$4:$B$154)</f>
        <v>73</v>
      </c>
      <c r="X14" s="9"/>
      <c r="Y14" s="16">
        <f>LOOKUP((IF(X14&gt;0,(RANK(X14,X$6:X$125,0)),"NA")),'Points System'!$A$4:$A$154,'Points System'!$B$4:$B$154)</f>
        <v>0</v>
      </c>
      <c r="Z14" s="9"/>
      <c r="AA14" s="16">
        <f>LOOKUP((IF(Z14&gt;0,(RANK(Z14,Z$6:Z$125,0)),"NA")),'Points System'!$A$4:$A$154,'Points System'!$B$4:$B$154)</f>
        <v>0</v>
      </c>
      <c r="AB14" s="78">
        <f>CC14</f>
        <v>790.04</v>
      </c>
      <c r="AC14" s="10">
        <f>SUM((LARGE((BA14:BK14),1))+(LARGE((BA14:BK14),2))+(LARGE((BA14:BK14),3)+(LARGE((BA14:BK14),4))))</f>
        <v>304</v>
      </c>
      <c r="AD14" s="12">
        <f>RANK(AC14,$AC$6:$AC$125,0)</f>
        <v>9</v>
      </c>
      <c r="AE14" s="88">
        <f>(AB14-(ROUNDDOWN(AB14,0)))*100</f>
        <v>3.999999999996362</v>
      </c>
      <c r="AF14" s="76" t="str">
        <f>IF((COUNTIF(AT14:AY14,"&gt;0"))&gt;2,"Y","N")</f>
        <v>Y</v>
      </c>
      <c r="AT14" s="23">
        <f t="shared" si="0"/>
        <v>73</v>
      </c>
      <c r="AU14" s="23">
        <f t="shared" si="1"/>
        <v>77</v>
      </c>
      <c r="AV14" s="23">
        <f t="shared" si="2"/>
        <v>73</v>
      </c>
      <c r="AW14" s="23">
        <f t="shared" si="3"/>
        <v>0</v>
      </c>
      <c r="AX14" s="23">
        <f t="shared" si="4"/>
        <v>77</v>
      </c>
      <c r="AY14" s="23">
        <f t="shared" si="5"/>
        <v>0</v>
      </c>
      <c r="BA14" s="82">
        <f t="shared" si="33"/>
        <v>73</v>
      </c>
      <c r="BB14" s="83">
        <f t="shared" si="6"/>
        <v>70</v>
      </c>
      <c r="BC14" s="82">
        <f t="shared" si="34"/>
        <v>77</v>
      </c>
      <c r="BD14" s="83">
        <f t="shared" si="7"/>
        <v>77</v>
      </c>
      <c r="BE14" s="82">
        <f t="shared" si="35"/>
        <v>67</v>
      </c>
      <c r="BF14" s="83">
        <f t="shared" si="8"/>
        <v>73</v>
      </c>
      <c r="BG14" s="82">
        <f t="shared" si="36"/>
        <v>0</v>
      </c>
      <c r="BH14" s="82">
        <f t="shared" si="9"/>
        <v>77</v>
      </c>
      <c r="BI14" s="83">
        <f t="shared" si="10"/>
        <v>0</v>
      </c>
      <c r="BJ14" s="82">
        <f t="shared" si="11"/>
        <v>0</v>
      </c>
      <c r="BK14" s="83">
        <f t="shared" si="12"/>
        <v>0</v>
      </c>
      <c r="BM14" s="82">
        <f t="shared" si="13"/>
        <v>190</v>
      </c>
      <c r="BN14" s="83">
        <f t="shared" si="14"/>
        <v>211.05</v>
      </c>
      <c r="BO14" s="82">
        <f t="shared" si="15"/>
        <v>208.01</v>
      </c>
      <c r="BP14" s="83">
        <f t="shared" si="16"/>
        <v>239.01</v>
      </c>
      <c r="BQ14" s="82">
        <f t="shared" si="17"/>
        <v>171</v>
      </c>
      <c r="BR14" s="83">
        <f t="shared" si="18"/>
        <v>143</v>
      </c>
      <c r="BS14" s="82">
        <f t="shared" si="19"/>
        <v>0</v>
      </c>
      <c r="BT14" s="82">
        <f t="shared" si="20"/>
        <v>200.02</v>
      </c>
      <c r="BU14" s="83">
        <f t="shared" si="21"/>
        <v>0</v>
      </c>
      <c r="BV14" s="82">
        <f t="shared" si="22"/>
        <v>0</v>
      </c>
      <c r="BW14" s="83">
        <f t="shared" si="23"/>
        <v>0</v>
      </c>
      <c r="BY14" s="7">
        <f t="shared" si="24"/>
        <v>1362.09</v>
      </c>
      <c r="CA14" s="7">
        <f t="shared" si="37"/>
        <v>572.04999999999995</v>
      </c>
      <c r="CC14" s="7">
        <f t="shared" si="25"/>
        <v>790.04</v>
      </c>
      <c r="CF14" s="7">
        <f t="shared" si="26"/>
        <v>7</v>
      </c>
      <c r="CG14" s="7">
        <f t="shared" si="27"/>
        <v>7</v>
      </c>
      <c r="CH14" s="7">
        <f t="shared" si="28"/>
        <v>7</v>
      </c>
      <c r="CI14" s="7">
        <f t="shared" si="29"/>
        <v>7</v>
      </c>
      <c r="CJ14" s="7">
        <f t="shared" si="30"/>
        <v>5</v>
      </c>
      <c r="CK14" s="7">
        <f t="shared" si="31"/>
        <v>2</v>
      </c>
      <c r="CL14" s="7">
        <f t="shared" si="38"/>
        <v>1</v>
      </c>
      <c r="CM14" s="7">
        <f t="shared" si="39"/>
        <v>1</v>
      </c>
      <c r="CN14" s="7">
        <f t="shared" si="40"/>
        <v>3</v>
      </c>
      <c r="CO14" s="7">
        <f t="shared" si="41"/>
        <v>3</v>
      </c>
      <c r="CP14" s="7">
        <f t="shared" si="42"/>
        <v>3</v>
      </c>
      <c r="CS14" s="7">
        <f t="shared" si="43"/>
        <v>0</v>
      </c>
      <c r="CT14" s="7">
        <f t="shared" si="44"/>
        <v>0</v>
      </c>
      <c r="CU14" s="7">
        <f t="shared" si="45"/>
        <v>0</v>
      </c>
      <c r="CV14" s="7">
        <f t="shared" si="46"/>
        <v>0</v>
      </c>
      <c r="CW14" s="7">
        <f t="shared" si="47"/>
        <v>171</v>
      </c>
      <c r="CX14" s="7">
        <f t="shared" si="48"/>
        <v>211.05</v>
      </c>
      <c r="CY14" s="7">
        <f t="shared" si="49"/>
        <v>190</v>
      </c>
      <c r="CZ14" s="7">
        <f t="shared" si="50"/>
        <v>190</v>
      </c>
      <c r="DA14" s="7">
        <f t="shared" si="51"/>
        <v>208.01</v>
      </c>
      <c r="DB14" s="7">
        <f t="shared" si="52"/>
        <v>208.01</v>
      </c>
      <c r="DC14" s="7">
        <f t="shared" si="53"/>
        <v>208.01</v>
      </c>
    </row>
    <row r="15" spans="1:107" s="7" customFormat="1" ht="20.100000000000001" customHeight="1">
      <c r="A15" s="59">
        <v>10</v>
      </c>
      <c r="B15" s="253" t="s">
        <v>41</v>
      </c>
      <c r="C15" s="254" t="s">
        <v>42</v>
      </c>
      <c r="D15" s="9">
        <v>113.01</v>
      </c>
      <c r="E15" s="10">
        <f>LOOKUP((IF(D15&gt;0,(RANK(D15,D$6:D$125,0)),"NA")),'Points System'!$A$4:$A$154,'Points System'!$B$4:$B$154)</f>
        <v>57</v>
      </c>
      <c r="F15" s="9">
        <v>199.01</v>
      </c>
      <c r="G15" s="16">
        <f>LOOKUP((IF(F15&gt;0,(RANK(F15,F$6:F$125,0)),"NA")),'Points System'!$A$4:$A$154,'Points System'!$B$4:$B$154)</f>
        <v>85</v>
      </c>
      <c r="H15" s="9"/>
      <c r="I15" s="16">
        <f>LOOKUP((IF(H15&gt;0,(RANK(H15,H$6:H$125,0)),"NA")),'Points System'!$A$4:$A$154,'Points System'!$B$4:$B$154)</f>
        <v>0</v>
      </c>
      <c r="J15" s="9"/>
      <c r="K15" s="16">
        <f>LOOKUP((IF(J15&gt;0,(RANK(J15,J$6:J$125,0)),"NA")),'Points System'!$A$4:$A$154,'Points System'!$B$4:$B$154)</f>
        <v>0</v>
      </c>
      <c r="L15" s="9">
        <v>209.01</v>
      </c>
      <c r="M15" s="16">
        <f>LOOKUP((IF(L15&gt;0,(RANK(L15,L$6:L$125,0)),"NA")),'Points System'!$A$4:$A$154,'Points System'!$B$4:$B$154)</f>
        <v>56</v>
      </c>
      <c r="N15" s="9"/>
      <c r="O15" s="16">
        <f>LOOKUP((IF(N15&gt;0,(RANK(N15,N$6:N$125,0)),"NA")),'Points System'!$A$4:$A$154,'Points System'!$B$4:$B$154)</f>
        <v>0</v>
      </c>
      <c r="P15" s="9">
        <v>226.04</v>
      </c>
      <c r="Q15" s="16">
        <f>LOOKUP((IF(P15&gt;0,(RANK(P15,P$6:P$125,0)),"NA")),'Points System'!$A$4:$A$154,'Points System'!$B$4:$B$154)</f>
        <v>70</v>
      </c>
      <c r="R15" s="9">
        <v>203.3</v>
      </c>
      <c r="S15" s="16">
        <f>LOOKUP((IF(R15&gt;0,(RANK(R15,R$6:R$125,0)),"NA")),'Points System'!$A$4:$A$154,'Points System'!$B$4:$B$154)</f>
        <v>62</v>
      </c>
      <c r="T15" s="9"/>
      <c r="U15" s="16">
        <f>LOOKUP((IF(T15&gt;0,(RANK(T15,T$6:T$125,0)),"NA")),'Points System'!$A$4:$A$154,'Points System'!$B$4:$B$154)</f>
        <v>0</v>
      </c>
      <c r="V15" s="9">
        <v>146.03</v>
      </c>
      <c r="W15" s="16">
        <f>LOOKUP((IF(V15&gt;0,(RANK(V15,V$6:V$125,0)),"NA")),'Points System'!$A$4:$A$154,'Points System'!$B$4:$B$154)</f>
        <v>77</v>
      </c>
      <c r="X15" s="9"/>
      <c r="Y15" s="16">
        <f>LOOKUP((IF(X15&gt;0,(RANK(X15,X$6:X$125,0)),"NA")),'Points System'!$A$4:$A$154,'Points System'!$B$4:$B$154)</f>
        <v>0</v>
      </c>
      <c r="Z15" s="9"/>
      <c r="AA15" s="16">
        <f>LOOKUP((IF(Z15&gt;0,(RANK(Z15,Z$6:Z$125,0)),"NA")),'Points System'!$A$4:$A$154,'Points System'!$B$4:$B$154)</f>
        <v>0</v>
      </c>
      <c r="AB15" s="78">
        <f>CC15</f>
        <v>774.38000000000011</v>
      </c>
      <c r="AC15" s="10">
        <f>SUM((LARGE((BA15:BK15),1))+(LARGE((BA15:BK15),2))+(LARGE((BA15:BK15),3)+(LARGE((BA15:BK15),4))))</f>
        <v>294</v>
      </c>
      <c r="AD15" s="12">
        <f>RANK(AC15,$AC$6:$AC$125,0)</f>
        <v>10</v>
      </c>
      <c r="AE15" s="88">
        <f>(AB15-(ROUNDDOWN(AB15,0)))*100</f>
        <v>38.000000000010914</v>
      </c>
      <c r="AF15" s="76" t="str">
        <f>IF((COUNTIF(AT15:AY15,"&gt;0"))&gt;2,"Y","N")</f>
        <v>Y</v>
      </c>
      <c r="AT15" s="23">
        <f t="shared" si="0"/>
        <v>85</v>
      </c>
      <c r="AU15" s="23">
        <f t="shared" si="1"/>
        <v>70</v>
      </c>
      <c r="AV15" s="23">
        <f t="shared" si="2"/>
        <v>77</v>
      </c>
      <c r="AW15" s="23">
        <f t="shared" si="3"/>
        <v>0</v>
      </c>
      <c r="AX15" s="23">
        <f t="shared" si="4"/>
        <v>57</v>
      </c>
      <c r="AY15" s="23">
        <f t="shared" si="5"/>
        <v>0</v>
      </c>
      <c r="BA15" s="82">
        <f t="shared" si="33"/>
        <v>85</v>
      </c>
      <c r="BB15" s="83">
        <f t="shared" si="6"/>
        <v>62</v>
      </c>
      <c r="BC15" s="82">
        <f t="shared" si="34"/>
        <v>0</v>
      </c>
      <c r="BD15" s="83">
        <f t="shared" si="7"/>
        <v>70</v>
      </c>
      <c r="BE15" s="82">
        <f t="shared" si="35"/>
        <v>0</v>
      </c>
      <c r="BF15" s="83">
        <f t="shared" si="8"/>
        <v>77</v>
      </c>
      <c r="BG15" s="82">
        <f t="shared" si="36"/>
        <v>0</v>
      </c>
      <c r="BH15" s="82">
        <f t="shared" si="9"/>
        <v>57</v>
      </c>
      <c r="BI15" s="83">
        <f t="shared" si="10"/>
        <v>56</v>
      </c>
      <c r="BJ15" s="82">
        <f t="shared" si="11"/>
        <v>0</v>
      </c>
      <c r="BK15" s="83">
        <f t="shared" si="12"/>
        <v>0</v>
      </c>
      <c r="BM15" s="82">
        <f t="shared" si="13"/>
        <v>199.01</v>
      </c>
      <c r="BN15" s="83">
        <f t="shared" si="14"/>
        <v>203.3</v>
      </c>
      <c r="BO15" s="82">
        <f t="shared" si="15"/>
        <v>0</v>
      </c>
      <c r="BP15" s="83">
        <f t="shared" si="16"/>
        <v>226.04</v>
      </c>
      <c r="BQ15" s="82">
        <f t="shared" si="17"/>
        <v>0</v>
      </c>
      <c r="BR15" s="83">
        <f t="shared" si="18"/>
        <v>146.03</v>
      </c>
      <c r="BS15" s="82">
        <f t="shared" si="19"/>
        <v>0</v>
      </c>
      <c r="BT15" s="82">
        <f t="shared" si="20"/>
        <v>113.01</v>
      </c>
      <c r="BU15" s="83">
        <f t="shared" si="21"/>
        <v>209.01</v>
      </c>
      <c r="BV15" s="82">
        <f t="shared" si="22"/>
        <v>0</v>
      </c>
      <c r="BW15" s="83">
        <f t="shared" si="23"/>
        <v>0</v>
      </c>
      <c r="BY15" s="7">
        <f t="shared" si="24"/>
        <v>1096.4000000000001</v>
      </c>
      <c r="CA15" s="7">
        <f t="shared" si="37"/>
        <v>322.02</v>
      </c>
      <c r="CC15" s="7">
        <f t="shared" si="25"/>
        <v>774.38000000000011</v>
      </c>
      <c r="CF15" s="7">
        <f t="shared" si="26"/>
        <v>3</v>
      </c>
      <c r="CG15" s="7">
        <f t="shared" si="27"/>
        <v>3</v>
      </c>
      <c r="CH15" s="7">
        <f t="shared" si="28"/>
        <v>3</v>
      </c>
      <c r="CI15" s="7">
        <f t="shared" si="29"/>
        <v>3</v>
      </c>
      <c r="CJ15" s="7">
        <f t="shared" si="30"/>
        <v>3</v>
      </c>
      <c r="CK15" s="7">
        <f t="shared" si="31"/>
        <v>9</v>
      </c>
      <c r="CL15" s="7">
        <f t="shared" si="38"/>
        <v>8</v>
      </c>
      <c r="CM15" s="7">
        <f t="shared" si="39"/>
        <v>2</v>
      </c>
      <c r="CN15" s="7">
        <f t="shared" si="40"/>
        <v>4</v>
      </c>
      <c r="CO15" s="7">
        <f t="shared" si="41"/>
        <v>6</v>
      </c>
      <c r="CP15" s="7">
        <f t="shared" si="42"/>
        <v>1</v>
      </c>
      <c r="CS15" s="7">
        <f t="shared" si="43"/>
        <v>0</v>
      </c>
      <c r="CT15" s="7">
        <f t="shared" si="44"/>
        <v>0</v>
      </c>
      <c r="CU15" s="7">
        <f t="shared" si="45"/>
        <v>0</v>
      </c>
      <c r="CV15" s="7">
        <f t="shared" si="46"/>
        <v>0</v>
      </c>
      <c r="CW15" s="7">
        <f t="shared" si="47"/>
        <v>0</v>
      </c>
      <c r="CX15" s="7">
        <f t="shared" si="48"/>
        <v>209.01</v>
      </c>
      <c r="CY15" s="7">
        <f t="shared" si="49"/>
        <v>113.01</v>
      </c>
      <c r="CZ15" s="7">
        <f t="shared" si="50"/>
        <v>203.3</v>
      </c>
      <c r="DA15" s="7">
        <f t="shared" si="51"/>
        <v>226.04</v>
      </c>
      <c r="DB15" s="7">
        <f t="shared" si="52"/>
        <v>146.03</v>
      </c>
      <c r="DC15" s="7">
        <f t="shared" si="53"/>
        <v>199.01</v>
      </c>
    </row>
    <row r="16" spans="1:107">
      <c r="A16" s="59">
        <v>11</v>
      </c>
      <c r="B16" s="253" t="s">
        <v>63</v>
      </c>
      <c r="C16" s="254" t="s">
        <v>64</v>
      </c>
      <c r="D16" s="9">
        <v>148.01</v>
      </c>
      <c r="E16" s="10">
        <f>LOOKUP((IF(D16&gt;0,(RANK(D16,D$6:D$125,0)),"NA")),'Points System'!$A$4:$A$154,'Points System'!$B$4:$B$154)</f>
        <v>64</v>
      </c>
      <c r="F16" s="9"/>
      <c r="G16" s="16">
        <f>LOOKUP((IF(F16&gt;0,(RANK(F16,F$6:F$125,0)),"NA")),'Points System'!$A$4:$A$154,'Points System'!$B$4:$B$154)</f>
        <v>0</v>
      </c>
      <c r="H16" s="9">
        <v>226.02</v>
      </c>
      <c r="I16" s="16">
        <f>LOOKUP((IF(H16&gt;0,(RANK(H16,H$6:H$125,0)),"NA")),'Points System'!$A$4:$A$154,'Points System'!$B$4:$B$154)</f>
        <v>85</v>
      </c>
      <c r="J16" s="9">
        <v>144.01</v>
      </c>
      <c r="K16" s="16">
        <f>LOOKUP((IF(J16&gt;0,(RANK(J16,J$6:J$125,0)),"NA")),'Points System'!$A$4:$A$154,'Points System'!$B$4:$B$154)</f>
        <v>60</v>
      </c>
      <c r="L16" s="9">
        <v>132.02000000000001</v>
      </c>
      <c r="M16" s="16">
        <f>LOOKUP((IF(L16&gt;0,(RANK(L16,L$6:L$125,0)),"NA")),'Points System'!$A$4:$A$154,'Points System'!$B$4:$B$154)</f>
        <v>48</v>
      </c>
      <c r="N16" s="9"/>
      <c r="O16" s="16">
        <f>LOOKUP((IF(N16&gt;0,(RANK(N16,N$6:N$125,0)),"NA")),'Points System'!$A$4:$A$154,'Points System'!$B$4:$B$154)</f>
        <v>0</v>
      </c>
      <c r="P16" s="9">
        <v>159</v>
      </c>
      <c r="Q16" s="16">
        <f>LOOKUP((IF(P16&gt;0,(RANK(P16,P$6:P$125,0)),"NA")),'Points System'!$A$4:$A$154,'Points System'!$B$4:$B$154)</f>
        <v>52</v>
      </c>
      <c r="R16" s="9">
        <v>195.02</v>
      </c>
      <c r="S16" s="16">
        <f>LOOKUP((IF(R16&gt;0,(RANK(R16,R$6:R$125,0)),"NA")),'Points System'!$A$4:$A$154,'Points System'!$B$4:$B$154)</f>
        <v>56</v>
      </c>
      <c r="T16" s="9"/>
      <c r="U16" s="16">
        <f>LOOKUP((IF(T16&gt;0,(RANK(T16,T$6:T$125,0)),"NA")),'Points System'!$A$4:$A$154,'Points System'!$B$4:$B$154)</f>
        <v>0</v>
      </c>
      <c r="V16" s="9">
        <v>106.02</v>
      </c>
      <c r="W16" s="16">
        <f>LOOKUP((IF(V16&gt;0,(RANK(V16,V$6:V$125,0)),"NA")),'Points System'!$A$4:$A$154,'Points System'!$B$4:$B$154)</f>
        <v>60</v>
      </c>
      <c r="X16" s="9"/>
      <c r="Y16" s="16">
        <f>LOOKUP((IF(X16&gt;0,(RANK(X16,X$6:X$125,0)),"NA")),'Points System'!$A$4:$A$154,'Points System'!$B$4:$B$154)</f>
        <v>0</v>
      </c>
      <c r="Z16" s="9"/>
      <c r="AA16" s="16">
        <f>LOOKUP((IF(Z16&gt;0,(RANK(Z16,Z$6:Z$125,0)),"NA")),'Points System'!$A$4:$A$154,'Points System'!$B$4:$B$154)</f>
        <v>0</v>
      </c>
      <c r="AB16" s="78">
        <f>CC16</f>
        <v>624.05999999999995</v>
      </c>
      <c r="AC16" s="10">
        <f>SUM((LARGE((BA16:BK16),1))+(LARGE((BA16:BK16),2))+(LARGE((BA16:BK16),3)+(LARGE((BA16:BK16),4))))</f>
        <v>269</v>
      </c>
      <c r="AD16" s="12">
        <f>RANK(AC16,$AC$6:$AC$125,0)</f>
        <v>11</v>
      </c>
      <c r="AE16" s="88">
        <f>(AB16-(ROUNDDOWN(AB16,0)))*100</f>
        <v>5.999999999994543</v>
      </c>
      <c r="AF16" s="76" t="str">
        <f>IF((COUNTIF(AT16:AY16,"&gt;0"))&gt;2,"Y","N")</f>
        <v>Y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3">
        <f t="shared" si="0"/>
        <v>56</v>
      </c>
      <c r="AU16" s="23">
        <f t="shared" si="1"/>
        <v>85</v>
      </c>
      <c r="AV16" s="23">
        <f t="shared" si="2"/>
        <v>60</v>
      </c>
      <c r="AW16" s="23">
        <f t="shared" si="3"/>
        <v>0</v>
      </c>
      <c r="AX16" s="23">
        <f t="shared" si="4"/>
        <v>64</v>
      </c>
      <c r="AY16" s="23">
        <f t="shared" si="5"/>
        <v>0</v>
      </c>
      <c r="AZ16" s="7"/>
      <c r="BA16" s="82">
        <f t="shared" si="33"/>
        <v>0</v>
      </c>
      <c r="BB16" s="83">
        <f t="shared" si="6"/>
        <v>56</v>
      </c>
      <c r="BC16" s="82">
        <f t="shared" si="34"/>
        <v>85</v>
      </c>
      <c r="BD16" s="83">
        <f t="shared" si="7"/>
        <v>52</v>
      </c>
      <c r="BE16" s="82">
        <f t="shared" si="35"/>
        <v>60</v>
      </c>
      <c r="BF16" s="83">
        <f t="shared" si="8"/>
        <v>60</v>
      </c>
      <c r="BG16" s="82">
        <f t="shared" si="36"/>
        <v>0</v>
      </c>
      <c r="BH16" s="82">
        <f t="shared" si="9"/>
        <v>64</v>
      </c>
      <c r="BI16" s="83">
        <f t="shared" si="10"/>
        <v>48</v>
      </c>
      <c r="BJ16" s="82">
        <f t="shared" si="11"/>
        <v>0</v>
      </c>
      <c r="BK16" s="83">
        <f t="shared" si="12"/>
        <v>0</v>
      </c>
      <c r="BL16" s="7"/>
      <c r="BM16" s="82">
        <f t="shared" si="13"/>
        <v>0</v>
      </c>
      <c r="BN16" s="83">
        <f t="shared" si="14"/>
        <v>195.02</v>
      </c>
      <c r="BO16" s="82">
        <f t="shared" si="15"/>
        <v>226.02</v>
      </c>
      <c r="BP16" s="83">
        <f t="shared" si="16"/>
        <v>159</v>
      </c>
      <c r="BQ16" s="82">
        <f t="shared" si="17"/>
        <v>144.01</v>
      </c>
      <c r="BR16" s="83">
        <f t="shared" si="18"/>
        <v>106.02</v>
      </c>
      <c r="BS16" s="82">
        <f t="shared" si="19"/>
        <v>0</v>
      </c>
      <c r="BT16" s="82">
        <f t="shared" si="20"/>
        <v>148.01</v>
      </c>
      <c r="BU16" s="83">
        <f t="shared" si="21"/>
        <v>132.02000000000001</v>
      </c>
      <c r="BV16" s="82">
        <f t="shared" si="22"/>
        <v>0</v>
      </c>
      <c r="BW16" s="83">
        <f t="shared" si="23"/>
        <v>0</v>
      </c>
      <c r="BY16" s="7">
        <f t="shared" si="24"/>
        <v>1110.0999999999999</v>
      </c>
      <c r="BZ16" s="7"/>
      <c r="CA16" s="7">
        <f t="shared" si="37"/>
        <v>486.03999999999996</v>
      </c>
      <c r="CB16" s="7"/>
      <c r="CC16" s="7">
        <f t="shared" si="25"/>
        <v>624.05999999999995</v>
      </c>
      <c r="CD16" s="7"/>
      <c r="CF16" s="7">
        <f t="shared" si="26"/>
        <v>1</v>
      </c>
      <c r="CG16" s="7">
        <f t="shared" si="27"/>
        <v>1</v>
      </c>
      <c r="CH16" s="7">
        <f t="shared" si="28"/>
        <v>1</v>
      </c>
      <c r="CI16" s="7">
        <f t="shared" si="29"/>
        <v>1</v>
      </c>
      <c r="CJ16" s="7">
        <f t="shared" si="30"/>
        <v>9</v>
      </c>
      <c r="CK16" s="7">
        <f t="shared" si="31"/>
        <v>4</v>
      </c>
      <c r="CL16" s="7">
        <f t="shared" si="38"/>
        <v>2</v>
      </c>
      <c r="CM16" s="7">
        <f t="shared" si="39"/>
        <v>5</v>
      </c>
      <c r="CN16" s="7">
        <f t="shared" si="40"/>
        <v>5</v>
      </c>
      <c r="CO16" s="7">
        <f t="shared" si="41"/>
        <v>8</v>
      </c>
      <c r="CP16" s="7">
        <f t="shared" si="42"/>
        <v>3</v>
      </c>
      <c r="CQ16" s="7"/>
      <c r="CS16" s="7">
        <f t="shared" si="43"/>
        <v>0</v>
      </c>
      <c r="CT16" s="7">
        <f t="shared" si="44"/>
        <v>0</v>
      </c>
      <c r="CU16" s="7">
        <f t="shared" si="45"/>
        <v>0</v>
      </c>
      <c r="CV16" s="7">
        <f t="shared" si="46"/>
        <v>0</v>
      </c>
      <c r="CW16" s="7">
        <f t="shared" si="47"/>
        <v>132.02000000000001</v>
      </c>
      <c r="CX16" s="7">
        <f t="shared" si="48"/>
        <v>159</v>
      </c>
      <c r="CY16" s="7">
        <f t="shared" si="49"/>
        <v>195.02</v>
      </c>
      <c r="CZ16" s="7">
        <f t="shared" si="50"/>
        <v>144.01</v>
      </c>
      <c r="DA16" s="7">
        <f t="shared" si="51"/>
        <v>144.01</v>
      </c>
      <c r="DB16" s="7">
        <f t="shared" si="52"/>
        <v>148.01</v>
      </c>
      <c r="DC16" s="7">
        <f t="shared" si="53"/>
        <v>226.02</v>
      </c>
    </row>
    <row r="17" spans="1:107">
      <c r="A17" s="59">
        <v>12</v>
      </c>
      <c r="B17" s="253" t="s">
        <v>59</v>
      </c>
      <c r="C17" s="254" t="s">
        <v>60</v>
      </c>
      <c r="D17" s="9">
        <v>173</v>
      </c>
      <c r="E17" s="10">
        <f>LOOKUP((IF(D17&gt;0,(RANK(D17,D$6:D$125,0)),"NA")),'Points System'!$A$4:$A$154,'Points System'!$B$4:$B$154)</f>
        <v>67</v>
      </c>
      <c r="F17" s="9"/>
      <c r="G17" s="16">
        <f>LOOKUP((IF(F17&gt;0,(RANK(F17,F$6:F$125,0)),"NA")),'Points System'!$A$4:$A$154,'Points System'!$B$4:$B$154)</f>
        <v>0</v>
      </c>
      <c r="H17" s="9"/>
      <c r="I17" s="16">
        <f>LOOKUP((IF(H17&gt;0,(RANK(H17,H$6:H$125,0)),"NA")),'Points System'!$A$4:$A$154,'Points System'!$B$4:$B$154)</f>
        <v>0</v>
      </c>
      <c r="J17" s="9"/>
      <c r="K17" s="16">
        <f>LOOKUP((IF(J17&gt;0,(RANK(J17,J$6:J$125,0)),"NA")),'Points System'!$A$4:$A$154,'Points System'!$B$4:$B$154)</f>
        <v>0</v>
      </c>
      <c r="L17" s="9">
        <v>43</v>
      </c>
      <c r="M17" s="16">
        <f>LOOKUP((IF(L17&gt;0,(RANK(L17,L$6:L$125,0)),"NA")),'Points System'!$A$4:$A$154,'Points System'!$B$4:$B$154)</f>
        <v>47</v>
      </c>
      <c r="N17" s="9"/>
      <c r="O17" s="16">
        <f>LOOKUP((IF(N17&gt;0,(RANK(N17,N$6:N$125,0)),"NA")),'Points System'!$A$4:$A$154,'Points System'!$B$4:$B$154)</f>
        <v>0</v>
      </c>
      <c r="P17" s="9">
        <v>215.01</v>
      </c>
      <c r="Q17" s="16">
        <f>LOOKUP((IF(P17&gt;0,(RANK(P17,P$6:P$125,0)),"NA")),'Points System'!$A$4:$A$154,'Points System'!$B$4:$B$154)</f>
        <v>62</v>
      </c>
      <c r="R17" s="9">
        <v>227.02</v>
      </c>
      <c r="S17" s="16">
        <f>LOOKUP((IF(R17&gt;0,(RANK(R17,R$6:R$125,0)),"NA")),'Points System'!$A$4:$A$154,'Points System'!$B$4:$B$154)</f>
        <v>85</v>
      </c>
      <c r="T17" s="9"/>
      <c r="U17" s="16">
        <f>LOOKUP((IF(T17&gt;0,(RANK(T17,T$6:T$125,0)),"NA")),'Points System'!$A$4:$A$154,'Points System'!$B$4:$B$154)</f>
        <v>0</v>
      </c>
      <c r="V17" s="9"/>
      <c r="W17" s="16">
        <f>LOOKUP((IF(V17&gt;0,(RANK(V17,V$6:V$125,0)),"NA")),'Points System'!$A$4:$A$154,'Points System'!$B$4:$B$154)</f>
        <v>0</v>
      </c>
      <c r="X17" s="9"/>
      <c r="Y17" s="16">
        <f>LOOKUP((IF(X17&gt;0,(RANK(X17,X$6:X$125,0)),"NA")),'Points System'!$A$4:$A$154,'Points System'!$B$4:$B$154)</f>
        <v>0</v>
      </c>
      <c r="Z17" s="9"/>
      <c r="AA17" s="16">
        <f>LOOKUP((IF(Z17&gt;0,(RANK(Z17,Z$6:Z$125,0)),"NA")),'Points System'!$A$4:$A$154,'Points System'!$B$4:$B$154)</f>
        <v>0</v>
      </c>
      <c r="AB17" s="78">
        <f>CC17</f>
        <v>658.03</v>
      </c>
      <c r="AC17" s="10">
        <f>SUM((LARGE((BA17:BK17),1))+(LARGE((BA17:BK17),2))+(LARGE((BA17:BK17),3)+(LARGE((BA17:BK17),4))))</f>
        <v>261</v>
      </c>
      <c r="AD17" s="12">
        <f>RANK(AC17,$AC$6:$AC$125,0)</f>
        <v>12</v>
      </c>
      <c r="AE17" s="88">
        <f>(AB17-(ROUNDDOWN(AB17,0)))*100</f>
        <v>2.9999999999972715</v>
      </c>
      <c r="AF17" s="76" t="str">
        <f>IF((COUNTIF(AT17:AY17,"&gt;0"))&gt;2,"Y","N")</f>
        <v>Y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3">
        <f t="shared" si="0"/>
        <v>85</v>
      </c>
      <c r="AU17" s="23">
        <f t="shared" si="1"/>
        <v>62</v>
      </c>
      <c r="AV17" s="23">
        <f t="shared" si="2"/>
        <v>0</v>
      </c>
      <c r="AW17" s="23">
        <f t="shared" si="3"/>
        <v>0</v>
      </c>
      <c r="AX17" s="23">
        <f t="shared" si="4"/>
        <v>67</v>
      </c>
      <c r="AY17" s="23">
        <f t="shared" si="5"/>
        <v>0</v>
      </c>
      <c r="AZ17" s="7"/>
      <c r="BA17" s="82">
        <f t="shared" si="33"/>
        <v>0</v>
      </c>
      <c r="BB17" s="83">
        <f t="shared" si="6"/>
        <v>85</v>
      </c>
      <c r="BC17" s="82">
        <f t="shared" si="34"/>
        <v>0</v>
      </c>
      <c r="BD17" s="83">
        <f t="shared" si="7"/>
        <v>62</v>
      </c>
      <c r="BE17" s="82">
        <f t="shared" si="35"/>
        <v>0</v>
      </c>
      <c r="BF17" s="83">
        <f t="shared" si="8"/>
        <v>0</v>
      </c>
      <c r="BG17" s="82">
        <f t="shared" si="36"/>
        <v>0</v>
      </c>
      <c r="BH17" s="82">
        <f t="shared" si="9"/>
        <v>67</v>
      </c>
      <c r="BI17" s="83">
        <f t="shared" si="10"/>
        <v>47</v>
      </c>
      <c r="BJ17" s="82">
        <f t="shared" si="11"/>
        <v>0</v>
      </c>
      <c r="BK17" s="83">
        <f t="shared" si="12"/>
        <v>0</v>
      </c>
      <c r="BL17" s="7"/>
      <c r="BM17" s="82">
        <f t="shared" si="13"/>
        <v>0</v>
      </c>
      <c r="BN17" s="83">
        <f t="shared" si="14"/>
        <v>227.02</v>
      </c>
      <c r="BO17" s="82">
        <f t="shared" si="15"/>
        <v>0</v>
      </c>
      <c r="BP17" s="83">
        <f t="shared" si="16"/>
        <v>215.01</v>
      </c>
      <c r="BQ17" s="82">
        <f t="shared" si="17"/>
        <v>0</v>
      </c>
      <c r="BR17" s="83">
        <f t="shared" si="18"/>
        <v>0</v>
      </c>
      <c r="BS17" s="82">
        <f t="shared" si="19"/>
        <v>0</v>
      </c>
      <c r="BT17" s="82">
        <f t="shared" si="20"/>
        <v>173</v>
      </c>
      <c r="BU17" s="83">
        <f t="shared" si="21"/>
        <v>43</v>
      </c>
      <c r="BV17" s="82">
        <f t="shared" si="22"/>
        <v>0</v>
      </c>
      <c r="BW17" s="83">
        <f t="shared" si="23"/>
        <v>0</v>
      </c>
      <c r="BY17" s="7">
        <f t="shared" si="24"/>
        <v>658.03</v>
      </c>
      <c r="BZ17" s="7"/>
      <c r="CA17" s="7">
        <f t="shared" si="37"/>
        <v>0</v>
      </c>
      <c r="CB17" s="7"/>
      <c r="CC17" s="7">
        <f t="shared" si="25"/>
        <v>658.03</v>
      </c>
      <c r="CD17" s="7"/>
      <c r="CF17" s="7">
        <f t="shared" si="26"/>
        <v>1</v>
      </c>
      <c r="CG17" s="7">
        <f t="shared" si="27"/>
        <v>1</v>
      </c>
      <c r="CH17" s="7">
        <f t="shared" si="28"/>
        <v>1</v>
      </c>
      <c r="CI17" s="7">
        <f t="shared" si="29"/>
        <v>1</v>
      </c>
      <c r="CJ17" s="7">
        <f t="shared" si="30"/>
        <v>1</v>
      </c>
      <c r="CK17" s="7">
        <f t="shared" si="31"/>
        <v>1</v>
      </c>
      <c r="CL17" s="7">
        <f t="shared" si="38"/>
        <v>1</v>
      </c>
      <c r="CM17" s="7">
        <f t="shared" si="39"/>
        <v>9</v>
      </c>
      <c r="CN17" s="7">
        <f t="shared" si="40"/>
        <v>4</v>
      </c>
      <c r="CO17" s="7">
        <f t="shared" si="41"/>
        <v>8</v>
      </c>
      <c r="CP17" s="7">
        <f t="shared" si="42"/>
        <v>2</v>
      </c>
      <c r="CQ17" s="7"/>
      <c r="CS17" s="7">
        <f t="shared" si="43"/>
        <v>0</v>
      </c>
      <c r="CT17" s="7">
        <f t="shared" si="44"/>
        <v>0</v>
      </c>
      <c r="CU17" s="7">
        <f t="shared" si="45"/>
        <v>0</v>
      </c>
      <c r="CV17" s="7">
        <f t="shared" si="46"/>
        <v>0</v>
      </c>
      <c r="CW17" s="7">
        <f t="shared" si="47"/>
        <v>0</v>
      </c>
      <c r="CX17" s="7">
        <f t="shared" si="48"/>
        <v>0</v>
      </c>
      <c r="CY17" s="7">
        <f t="shared" si="49"/>
        <v>0</v>
      </c>
      <c r="CZ17" s="7">
        <f t="shared" si="50"/>
        <v>43</v>
      </c>
      <c r="DA17" s="7">
        <f t="shared" si="51"/>
        <v>215.01</v>
      </c>
      <c r="DB17" s="7">
        <f t="shared" si="52"/>
        <v>173</v>
      </c>
      <c r="DC17" s="7">
        <f t="shared" si="53"/>
        <v>227.02</v>
      </c>
    </row>
    <row r="18" spans="1:107">
      <c r="A18" s="59">
        <v>13</v>
      </c>
      <c r="B18" s="253" t="s">
        <v>231</v>
      </c>
      <c r="C18" s="254" t="s">
        <v>232</v>
      </c>
      <c r="D18" s="9">
        <v>132.03</v>
      </c>
      <c r="E18" s="10">
        <f>LOOKUP((IF(D18&gt;0,(RANK(D18,D$6:D$125,0)),"NA")),'Points System'!$A$4:$A$154,'Points System'!$B$4:$B$154)</f>
        <v>58</v>
      </c>
      <c r="F18" s="78">
        <v>109.01</v>
      </c>
      <c r="G18" s="16">
        <f>LOOKUP((IF(F18&gt;0,(RANK(F18,F$6:F$125,0)),"NA")),'Points System'!$A$4:$A$154,'Points System'!$B$4:$B$154)</f>
        <v>47</v>
      </c>
      <c r="H18" s="9"/>
      <c r="I18" s="16">
        <f>LOOKUP((IF(H18&gt;0,(RANK(H18,H$6:H$125,0)),"NA")),'Points System'!$A$4:$A$154,'Points System'!$B$4:$B$154)</f>
        <v>0</v>
      </c>
      <c r="J18" s="9"/>
      <c r="K18" s="16">
        <f>LOOKUP((IF(J18&gt;0,(RANK(J18,J$6:J$125,0)),"NA")),'Points System'!$A$4:$A$154,'Points System'!$B$4:$B$154)</f>
        <v>0</v>
      </c>
      <c r="L18" s="78">
        <v>171</v>
      </c>
      <c r="M18" s="16">
        <f>LOOKUP((IF(L18&gt;0,(RANK(L18,L$6:L$125,0)),"NA")),'Points System'!$A$4:$A$154,'Points System'!$B$4:$B$154)</f>
        <v>49</v>
      </c>
      <c r="N18" s="9"/>
      <c r="O18" s="16">
        <f>LOOKUP((IF(N18&gt;0,(RANK(N18,N$6:N$125,0)),"NA")),'Points System'!$A$4:$A$154,'Points System'!$B$4:$B$154)</f>
        <v>0</v>
      </c>
      <c r="P18" s="78">
        <v>195.01</v>
      </c>
      <c r="Q18" s="16">
        <f>LOOKUP((IF(P18&gt;0,(RANK(P18,P$6:P$125,0)),"NA")),'Points System'!$A$4:$A$154,'Points System'!$B$4:$B$154)</f>
        <v>54</v>
      </c>
      <c r="R18" s="9">
        <v>151.01</v>
      </c>
      <c r="S18" s="16">
        <f>LOOKUP((IF(R18&gt;0,(RANK(R18,R$6:R$125,0)),"NA")),'Points System'!$A$4:$A$154,'Points System'!$B$4:$B$154)</f>
        <v>45</v>
      </c>
      <c r="T18" s="9"/>
      <c r="U18" s="16">
        <f>LOOKUP((IF(T18&gt;0,(RANK(T18,T$6:T$125,0)),"NA")),'Points System'!$A$4:$A$154,'Points System'!$B$4:$B$154)</f>
        <v>0</v>
      </c>
      <c r="V18" s="9">
        <v>137</v>
      </c>
      <c r="W18" s="16">
        <f>LOOKUP((IF(V18&gt;0,(RANK(V18,V$6:V$125,0)),"NA")),'Points System'!$A$4:$A$154,'Points System'!$B$4:$B$154)</f>
        <v>70</v>
      </c>
      <c r="X18" s="9"/>
      <c r="Y18" s="16">
        <f>LOOKUP((IF(X18&gt;0,(RANK(X18,X$6:X$125,0)),"NA")),'Points System'!$A$4:$A$154,'Points System'!$B$4:$B$154)</f>
        <v>0</v>
      </c>
      <c r="Z18" s="78"/>
      <c r="AA18" s="16">
        <f>LOOKUP((IF(Z18&gt;0,(RANK(Z18,Z$6:Z$125,0)),"NA")),'Points System'!$A$4:$A$154,'Points System'!$B$4:$B$154)</f>
        <v>0</v>
      </c>
      <c r="AB18" s="78">
        <f>CC18</f>
        <v>635.04</v>
      </c>
      <c r="AC18" s="10">
        <f>SUM((LARGE((BA18:BK18),1))+(LARGE((BA18:BK18),2))+(LARGE((BA18:BK18),3)+(LARGE((BA18:BK18),4))))</f>
        <v>231</v>
      </c>
      <c r="AD18" s="12">
        <f>RANK(AC18,$AC$6:$AC$125,0)</f>
        <v>13</v>
      </c>
      <c r="AE18" s="88">
        <f>(AB18-(ROUNDDOWN(AB18,0)))*100</f>
        <v>3.999999999996362</v>
      </c>
      <c r="AF18" s="76" t="str">
        <f>IF((COUNTIF(AT18:AY18,"&gt;0"))&gt;2,"Y","N")</f>
        <v>Y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3">
        <f t="shared" si="0"/>
        <v>47</v>
      </c>
      <c r="AU18" s="23">
        <f t="shared" si="1"/>
        <v>54</v>
      </c>
      <c r="AV18" s="23">
        <f t="shared" si="2"/>
        <v>70</v>
      </c>
      <c r="AW18" s="23">
        <f t="shared" si="3"/>
        <v>0</v>
      </c>
      <c r="AX18" s="23">
        <f t="shared" si="4"/>
        <v>58</v>
      </c>
      <c r="AY18" s="23">
        <f t="shared" si="5"/>
        <v>0</v>
      </c>
      <c r="AZ18" s="7"/>
      <c r="BA18" s="82">
        <f t="shared" si="33"/>
        <v>47</v>
      </c>
      <c r="BB18" s="83">
        <f t="shared" si="6"/>
        <v>45</v>
      </c>
      <c r="BC18" s="82">
        <f t="shared" si="34"/>
        <v>0</v>
      </c>
      <c r="BD18" s="83">
        <f t="shared" si="7"/>
        <v>54</v>
      </c>
      <c r="BE18" s="82">
        <f t="shared" si="35"/>
        <v>0</v>
      </c>
      <c r="BF18" s="83">
        <f t="shared" si="8"/>
        <v>70</v>
      </c>
      <c r="BG18" s="82">
        <f t="shared" si="36"/>
        <v>0</v>
      </c>
      <c r="BH18" s="82">
        <f t="shared" si="9"/>
        <v>58</v>
      </c>
      <c r="BI18" s="83">
        <f t="shared" si="10"/>
        <v>49</v>
      </c>
      <c r="BJ18" s="82">
        <f t="shared" si="11"/>
        <v>0</v>
      </c>
      <c r="BK18" s="83">
        <f t="shared" si="12"/>
        <v>0</v>
      </c>
      <c r="BL18" s="7"/>
      <c r="BM18" s="82">
        <f t="shared" si="13"/>
        <v>109.01</v>
      </c>
      <c r="BN18" s="83">
        <f t="shared" si="14"/>
        <v>151.01</v>
      </c>
      <c r="BO18" s="82">
        <f t="shared" si="15"/>
        <v>0</v>
      </c>
      <c r="BP18" s="83">
        <f t="shared" si="16"/>
        <v>195.01</v>
      </c>
      <c r="BQ18" s="82">
        <f t="shared" si="17"/>
        <v>0</v>
      </c>
      <c r="BR18" s="83">
        <f t="shared" si="18"/>
        <v>137</v>
      </c>
      <c r="BS18" s="82">
        <f t="shared" si="19"/>
        <v>0</v>
      </c>
      <c r="BT18" s="82">
        <f t="shared" si="20"/>
        <v>132.03</v>
      </c>
      <c r="BU18" s="83">
        <f t="shared" si="21"/>
        <v>171</v>
      </c>
      <c r="BV18" s="82">
        <f t="shared" si="22"/>
        <v>0</v>
      </c>
      <c r="BW18" s="83">
        <f t="shared" si="23"/>
        <v>0</v>
      </c>
      <c r="BY18" s="7">
        <f t="shared" si="24"/>
        <v>895.06</v>
      </c>
      <c r="BZ18" s="7"/>
      <c r="CA18" s="7">
        <f t="shared" si="37"/>
        <v>260.02</v>
      </c>
      <c r="CB18" s="7"/>
      <c r="CC18" s="7">
        <f t="shared" si="25"/>
        <v>635.04</v>
      </c>
      <c r="CD18" s="7"/>
      <c r="CF18" s="7">
        <f t="shared" si="26"/>
        <v>3</v>
      </c>
      <c r="CG18" s="7">
        <f t="shared" si="27"/>
        <v>3</v>
      </c>
      <c r="CH18" s="7">
        <f t="shared" si="28"/>
        <v>3</v>
      </c>
      <c r="CI18" s="7">
        <f t="shared" si="29"/>
        <v>3</v>
      </c>
      <c r="CJ18" s="7">
        <f t="shared" si="30"/>
        <v>3</v>
      </c>
      <c r="CK18" s="7">
        <f t="shared" si="31"/>
        <v>2</v>
      </c>
      <c r="CL18" s="7">
        <f t="shared" si="38"/>
        <v>1</v>
      </c>
      <c r="CM18" s="7">
        <f t="shared" si="39"/>
        <v>9</v>
      </c>
      <c r="CN18" s="7">
        <f t="shared" si="40"/>
        <v>4</v>
      </c>
      <c r="CO18" s="7">
        <f t="shared" si="41"/>
        <v>8</v>
      </c>
      <c r="CP18" s="7">
        <f t="shared" si="42"/>
        <v>6</v>
      </c>
      <c r="CQ18" s="7"/>
      <c r="CS18" s="7">
        <f t="shared" si="43"/>
        <v>0</v>
      </c>
      <c r="CT18" s="7">
        <f t="shared" si="44"/>
        <v>0</v>
      </c>
      <c r="CU18" s="7">
        <f t="shared" si="45"/>
        <v>0</v>
      </c>
      <c r="CV18" s="7">
        <f t="shared" si="46"/>
        <v>0</v>
      </c>
      <c r="CW18" s="7">
        <f t="shared" si="47"/>
        <v>0</v>
      </c>
      <c r="CX18" s="7">
        <f t="shared" si="48"/>
        <v>151.01</v>
      </c>
      <c r="CY18" s="7">
        <f t="shared" si="49"/>
        <v>109.01</v>
      </c>
      <c r="CZ18" s="7">
        <f t="shared" si="50"/>
        <v>171</v>
      </c>
      <c r="DA18" s="7">
        <f t="shared" si="51"/>
        <v>195.01</v>
      </c>
      <c r="DB18" s="7">
        <f t="shared" si="52"/>
        <v>132.03</v>
      </c>
      <c r="DC18" s="7">
        <f t="shared" si="53"/>
        <v>137</v>
      </c>
    </row>
    <row r="19" spans="1:107">
      <c r="A19" s="59">
        <v>14</v>
      </c>
      <c r="B19" s="253" t="s">
        <v>47</v>
      </c>
      <c r="C19" s="254" t="s">
        <v>169</v>
      </c>
      <c r="D19" s="9">
        <v>140</v>
      </c>
      <c r="E19" s="10">
        <f>LOOKUP((IF(D19&gt;0,(RANK(D19,D$6:D$125,0)),"NA")),'Points System'!$A$4:$A$154,'Points System'!$B$4:$B$154)</f>
        <v>60</v>
      </c>
      <c r="F19" s="78">
        <v>132</v>
      </c>
      <c r="G19" s="16">
        <f>LOOKUP((IF(F19&gt;0,(RANK(F19,F$6:F$125,0)),"NA")),'Points System'!$A$4:$A$154,'Points System'!$B$4:$B$154)</f>
        <v>50</v>
      </c>
      <c r="H19" s="9">
        <v>176.02</v>
      </c>
      <c r="I19" s="16">
        <f>LOOKUP((IF(H19&gt;0,(RANK(H19,H$6:H$125,0)),"NA")),'Points System'!$A$4:$A$154,'Points System'!$B$4:$B$154)</f>
        <v>64</v>
      </c>
      <c r="J19" s="9"/>
      <c r="K19" s="16">
        <f>LOOKUP((IF(J19&gt;0,(RANK(J19,J$6:J$125,0)),"NA")),'Points System'!$A$4:$A$154,'Points System'!$B$4:$B$154)</f>
        <v>0</v>
      </c>
      <c r="L19" s="78">
        <v>201.03</v>
      </c>
      <c r="M19" s="16">
        <f>LOOKUP((IF(L19&gt;0,(RANK(L19,L$6:L$125,0)),"NA")),'Points System'!$A$4:$A$154,'Points System'!$B$4:$B$154)</f>
        <v>52</v>
      </c>
      <c r="N19" s="9"/>
      <c r="O19" s="16">
        <f>LOOKUP((IF(N19&gt;0,(RANK(N19,N$6:N$125,0)),"NA")),'Points System'!$A$4:$A$154,'Points System'!$B$4:$B$154)</f>
        <v>0</v>
      </c>
      <c r="P19" s="78">
        <v>147.02000000000001</v>
      </c>
      <c r="Q19" s="16">
        <f>LOOKUP((IF(P19&gt;0,(RANK(P19,P$6:P$125,0)),"NA")),'Points System'!$A$4:$A$154,'Points System'!$B$4:$B$154)</f>
        <v>50</v>
      </c>
      <c r="R19" s="9"/>
      <c r="S19" s="16">
        <f>LOOKUP((IF(R19&gt;0,(RANK(R19,R$6:R$125,0)),"NA")),'Points System'!$A$4:$A$154,'Points System'!$B$4:$B$154)</f>
        <v>0</v>
      </c>
      <c r="T19" s="9"/>
      <c r="U19" s="16">
        <f>LOOKUP((IF(T19&gt;0,(RANK(T19,T$6:T$125,0)),"NA")),'Points System'!$A$4:$A$154,'Points System'!$B$4:$B$154)</f>
        <v>0</v>
      </c>
      <c r="V19" s="9"/>
      <c r="W19" s="16">
        <f>LOOKUP((IF(V19&gt;0,(RANK(V19,V$6:V$125,0)),"NA")),'Points System'!$A$4:$A$154,'Points System'!$B$4:$B$154)</f>
        <v>0</v>
      </c>
      <c r="X19" s="9"/>
      <c r="Y19" s="16">
        <f>LOOKUP((IF(X19&gt;0,(RANK(X19,X$6:X$125,0)),"NA")),'Points System'!$A$4:$A$154,'Points System'!$B$4:$B$154)</f>
        <v>0</v>
      </c>
      <c r="Z19" s="78"/>
      <c r="AA19" s="16">
        <f>LOOKUP((IF(Z19&gt;0,(RANK(Z19,Z$6:Z$125,0)),"NA")),'Points System'!$A$4:$A$154,'Points System'!$B$4:$B$154)</f>
        <v>0</v>
      </c>
      <c r="AB19" s="78">
        <f>CC19</f>
        <v>664.06999999999994</v>
      </c>
      <c r="AC19" s="10">
        <f>SUM((LARGE((BA19:BK19),1))+(LARGE((BA19:BK19),2))+(LARGE((BA19:BK19),3)+(LARGE((BA19:BK19),4))))</f>
        <v>226</v>
      </c>
      <c r="AD19" s="12">
        <f>RANK(AC19,$AC$6:$AC$125,0)</f>
        <v>14</v>
      </c>
      <c r="AE19" s="88">
        <f>(AB19-(ROUNDDOWN(AB19,0)))*100</f>
        <v>6.9999999999936335</v>
      </c>
      <c r="AF19" s="76" t="str">
        <f>IF((COUNTIF(AT19:AY19,"&gt;0"))&gt;2,"Y","N")</f>
        <v>Y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3">
        <f t="shared" si="0"/>
        <v>50</v>
      </c>
      <c r="AU19" s="23">
        <f t="shared" si="1"/>
        <v>64</v>
      </c>
      <c r="AV19" s="23">
        <f t="shared" si="2"/>
        <v>0</v>
      </c>
      <c r="AW19" s="23">
        <f t="shared" si="3"/>
        <v>0</v>
      </c>
      <c r="AX19" s="23">
        <f t="shared" si="4"/>
        <v>60</v>
      </c>
      <c r="AY19" s="23">
        <f t="shared" si="5"/>
        <v>0</v>
      </c>
      <c r="AZ19" s="7"/>
      <c r="BA19" s="82">
        <f t="shared" si="33"/>
        <v>50</v>
      </c>
      <c r="BB19" s="83">
        <f t="shared" si="6"/>
        <v>0</v>
      </c>
      <c r="BC19" s="82">
        <f t="shared" si="34"/>
        <v>64</v>
      </c>
      <c r="BD19" s="83">
        <f t="shared" si="7"/>
        <v>50</v>
      </c>
      <c r="BE19" s="82">
        <f t="shared" si="35"/>
        <v>0</v>
      </c>
      <c r="BF19" s="83">
        <f t="shared" si="8"/>
        <v>0</v>
      </c>
      <c r="BG19" s="82">
        <f t="shared" si="36"/>
        <v>0</v>
      </c>
      <c r="BH19" s="82">
        <f t="shared" si="9"/>
        <v>60</v>
      </c>
      <c r="BI19" s="83">
        <f t="shared" si="10"/>
        <v>52</v>
      </c>
      <c r="BJ19" s="82">
        <f t="shared" si="11"/>
        <v>0</v>
      </c>
      <c r="BK19" s="83">
        <f t="shared" si="12"/>
        <v>0</v>
      </c>
      <c r="BL19" s="7"/>
      <c r="BM19" s="82">
        <f t="shared" si="13"/>
        <v>132</v>
      </c>
      <c r="BN19" s="83">
        <f t="shared" si="14"/>
        <v>0</v>
      </c>
      <c r="BO19" s="82">
        <f t="shared" si="15"/>
        <v>176.02</v>
      </c>
      <c r="BP19" s="83">
        <f t="shared" si="16"/>
        <v>147.02000000000001</v>
      </c>
      <c r="BQ19" s="82">
        <f t="shared" si="17"/>
        <v>0</v>
      </c>
      <c r="BR19" s="83">
        <f t="shared" si="18"/>
        <v>0</v>
      </c>
      <c r="BS19" s="82">
        <f t="shared" si="19"/>
        <v>0</v>
      </c>
      <c r="BT19" s="82">
        <f t="shared" si="20"/>
        <v>140</v>
      </c>
      <c r="BU19" s="83">
        <f t="shared" si="21"/>
        <v>201.03</v>
      </c>
      <c r="BV19" s="82">
        <f t="shared" si="22"/>
        <v>0</v>
      </c>
      <c r="BW19" s="83">
        <f t="shared" si="23"/>
        <v>0</v>
      </c>
      <c r="BY19" s="7">
        <f t="shared" si="24"/>
        <v>796.06999999999994</v>
      </c>
      <c r="BZ19" s="7"/>
      <c r="CA19" s="7">
        <f t="shared" si="37"/>
        <v>132</v>
      </c>
      <c r="CB19" s="7"/>
      <c r="CC19" s="7">
        <f t="shared" si="25"/>
        <v>664.06999999999994</v>
      </c>
      <c r="CD19" s="7"/>
      <c r="CF19" s="7">
        <f t="shared" si="26"/>
        <v>2</v>
      </c>
      <c r="CG19" s="7">
        <f t="shared" si="27"/>
        <v>2</v>
      </c>
      <c r="CH19" s="7">
        <f t="shared" si="28"/>
        <v>2</v>
      </c>
      <c r="CI19" s="7">
        <f t="shared" si="29"/>
        <v>2</v>
      </c>
      <c r="CJ19" s="7">
        <f t="shared" si="30"/>
        <v>2</v>
      </c>
      <c r="CK19" s="7">
        <f t="shared" si="31"/>
        <v>2</v>
      </c>
      <c r="CL19" s="7">
        <f t="shared" si="38"/>
        <v>1</v>
      </c>
      <c r="CM19" s="7">
        <f t="shared" si="39"/>
        <v>1</v>
      </c>
      <c r="CN19" s="7">
        <f t="shared" si="40"/>
        <v>9</v>
      </c>
      <c r="CO19" s="7">
        <f t="shared" si="41"/>
        <v>8</v>
      </c>
      <c r="CP19" s="7">
        <f t="shared" si="42"/>
        <v>3</v>
      </c>
      <c r="CQ19" s="7"/>
      <c r="CS19" s="7">
        <f t="shared" si="43"/>
        <v>0</v>
      </c>
      <c r="CT19" s="7">
        <f t="shared" si="44"/>
        <v>0</v>
      </c>
      <c r="CU19" s="7">
        <f t="shared" si="45"/>
        <v>0</v>
      </c>
      <c r="CV19" s="7">
        <f t="shared" si="46"/>
        <v>0</v>
      </c>
      <c r="CW19" s="7">
        <f t="shared" si="47"/>
        <v>0</v>
      </c>
      <c r="CX19" s="7">
        <f t="shared" si="48"/>
        <v>0</v>
      </c>
      <c r="CY19" s="7">
        <f t="shared" si="49"/>
        <v>132</v>
      </c>
      <c r="CZ19" s="7">
        <f t="shared" si="50"/>
        <v>132</v>
      </c>
      <c r="DA19" s="7">
        <f t="shared" si="51"/>
        <v>201.03</v>
      </c>
      <c r="DB19" s="7">
        <f t="shared" si="52"/>
        <v>140</v>
      </c>
      <c r="DC19" s="7">
        <f t="shared" si="53"/>
        <v>176.02</v>
      </c>
    </row>
    <row r="20" spans="1:107">
      <c r="A20" s="59">
        <v>24</v>
      </c>
      <c r="B20" s="253" t="s">
        <v>180</v>
      </c>
      <c r="C20" s="254" t="s">
        <v>181</v>
      </c>
      <c r="D20" s="9"/>
      <c r="E20" s="10">
        <f>LOOKUP((IF(D20&gt;0,(RANK(D20,D$6:D$125,0)),"NA")),'Points System'!$A$4:$A$154,'Points System'!$B$4:$B$154)</f>
        <v>0</v>
      </c>
      <c r="F20" s="78">
        <v>135.02000000000001</v>
      </c>
      <c r="G20" s="16">
        <f>LOOKUP((IF(F20&gt;0,(RANK(F20,F$6:F$125,0)),"NA")),'Points System'!$A$4:$A$154,'Points System'!$B$4:$B$154)</f>
        <v>52</v>
      </c>
      <c r="H20" s="9"/>
      <c r="I20" s="16">
        <f>LOOKUP((IF(H20&gt;0,(RANK(H20,H$6:H$125,0)),"NA")),'Points System'!$A$4:$A$154,'Points System'!$B$4:$B$154)</f>
        <v>0</v>
      </c>
      <c r="J20" s="9"/>
      <c r="K20" s="16">
        <f>LOOKUP((IF(J20&gt;0,(RANK(J20,J$6:J$125,0)),"NA")),'Points System'!$A$4:$A$154,'Points System'!$B$4:$B$154)</f>
        <v>0</v>
      </c>
      <c r="L20" s="9">
        <v>211</v>
      </c>
      <c r="M20" s="16">
        <f>LOOKUP((IF(L20&gt;0,(RANK(L20,L$6:L$125,0)),"NA")),'Points System'!$A$4:$A$154,'Points System'!$B$4:$B$154)</f>
        <v>57</v>
      </c>
      <c r="N20" s="9"/>
      <c r="O20" s="16">
        <f>LOOKUP((IF(N20&gt;0,(RANK(N20,N$6:N$125,0)),"NA")),'Points System'!$A$4:$A$154,'Points System'!$B$4:$B$154)</f>
        <v>0</v>
      </c>
      <c r="P20" s="9"/>
      <c r="Q20" s="16">
        <f>LOOKUP((IF(P20&gt;0,(RANK(P20,P$6:P$125,0)),"NA")),'Points System'!$A$4:$A$154,'Points System'!$B$4:$B$154)</f>
        <v>0</v>
      </c>
      <c r="R20" s="9"/>
      <c r="S20" s="16">
        <f>LOOKUP((IF(R20&gt;0,(RANK(R20,R$6:R$125,0)),"NA")),'Points System'!$A$4:$A$154,'Points System'!$B$4:$B$154)</f>
        <v>0</v>
      </c>
      <c r="T20" s="9"/>
      <c r="U20" s="16">
        <f>LOOKUP((IF(T20&gt;0,(RANK(T20,T$6:T$125,0)),"NA")),'Points System'!$A$4:$A$154,'Points System'!$B$4:$B$154)</f>
        <v>0</v>
      </c>
      <c r="V20" s="9"/>
      <c r="W20" s="16">
        <f>LOOKUP((IF(V20&gt;0,(RANK(V20,V$6:V$125,0)),"NA")),'Points System'!$A$4:$A$154,'Points System'!$B$4:$B$154)</f>
        <v>0</v>
      </c>
      <c r="X20" s="9">
        <v>211.02</v>
      </c>
      <c r="Y20" s="16">
        <f>LOOKUP((IF(X20&gt;0,(RANK(X20,X$6:X$125,0)),"NA")),'Points System'!$A$4:$A$154,'Points System'!$B$4:$B$154)</f>
        <v>100</v>
      </c>
      <c r="Z20" s="9"/>
      <c r="AA20" s="16">
        <f>LOOKUP((IF(Z20&gt;0,(RANK(Z20,Z$6:Z$125,0)),"NA")),'Points System'!$A$4:$A$154,'Points System'!$B$4:$B$154)</f>
        <v>0</v>
      </c>
      <c r="AB20" s="78">
        <f>CC20</f>
        <v>557.04</v>
      </c>
      <c r="AC20" s="10">
        <f>SUM((LARGE((BA20:BK20),1))+(LARGE((BA20:BK20),2))+(LARGE((BA20:BK20),3)+(LARGE((BA20:BK20),4))))</f>
        <v>209</v>
      </c>
      <c r="AD20" s="12">
        <f>RANK(AC20,$AC$6:$AC$125,0)</f>
        <v>16</v>
      </c>
      <c r="AE20" s="88">
        <f>(AB20-(ROUNDDOWN(AB20,0)))*100</f>
        <v>3.999999999996362</v>
      </c>
      <c r="AF20" s="76" t="str">
        <f>IF((COUNTIF(AT20:AY20,"&gt;0"))&gt;2,"Y","N")</f>
        <v>Y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3">
        <f t="shared" si="0"/>
        <v>52</v>
      </c>
      <c r="AU20" s="23">
        <f t="shared" si="1"/>
        <v>0</v>
      </c>
      <c r="AV20" s="23">
        <f t="shared" si="2"/>
        <v>0</v>
      </c>
      <c r="AW20" s="23">
        <f t="shared" si="3"/>
        <v>0</v>
      </c>
      <c r="AX20" s="23">
        <f t="shared" si="4"/>
        <v>57</v>
      </c>
      <c r="AY20" s="23">
        <f t="shared" si="5"/>
        <v>100</v>
      </c>
      <c r="AZ20" s="7"/>
      <c r="BA20" s="82">
        <f t="shared" si="33"/>
        <v>52</v>
      </c>
      <c r="BB20" s="83">
        <f t="shared" si="6"/>
        <v>0</v>
      </c>
      <c r="BC20" s="82">
        <f t="shared" si="34"/>
        <v>0</v>
      </c>
      <c r="BD20" s="83">
        <f t="shared" si="7"/>
        <v>0</v>
      </c>
      <c r="BE20" s="82">
        <f t="shared" si="35"/>
        <v>0</v>
      </c>
      <c r="BF20" s="83">
        <f t="shared" si="8"/>
        <v>0</v>
      </c>
      <c r="BG20" s="82">
        <f t="shared" si="36"/>
        <v>0</v>
      </c>
      <c r="BH20" s="82">
        <f t="shared" si="9"/>
        <v>0</v>
      </c>
      <c r="BI20" s="83">
        <f t="shared" si="10"/>
        <v>57</v>
      </c>
      <c r="BJ20" s="82">
        <f t="shared" si="11"/>
        <v>0</v>
      </c>
      <c r="BK20" s="83">
        <f t="shared" si="12"/>
        <v>100</v>
      </c>
      <c r="BL20" s="7"/>
      <c r="BM20" s="82">
        <f t="shared" si="13"/>
        <v>135.02000000000001</v>
      </c>
      <c r="BN20" s="83">
        <f t="shared" si="14"/>
        <v>0</v>
      </c>
      <c r="BO20" s="82">
        <f t="shared" si="15"/>
        <v>0</v>
      </c>
      <c r="BP20" s="83">
        <f t="shared" si="16"/>
        <v>0</v>
      </c>
      <c r="BQ20" s="82">
        <f t="shared" si="17"/>
        <v>0</v>
      </c>
      <c r="BR20" s="83">
        <f t="shared" si="18"/>
        <v>0</v>
      </c>
      <c r="BS20" s="82">
        <f t="shared" si="19"/>
        <v>0</v>
      </c>
      <c r="BT20" s="82">
        <f t="shared" si="20"/>
        <v>0</v>
      </c>
      <c r="BU20" s="83">
        <f t="shared" si="21"/>
        <v>211</v>
      </c>
      <c r="BV20" s="82">
        <f t="shared" si="22"/>
        <v>0</v>
      </c>
      <c r="BW20" s="83">
        <f t="shared" si="23"/>
        <v>211.02</v>
      </c>
      <c r="BY20" s="7">
        <f t="shared" si="24"/>
        <v>557.04</v>
      </c>
      <c r="BZ20" s="7"/>
      <c r="CA20" s="7">
        <f t="shared" si="37"/>
        <v>0</v>
      </c>
      <c r="CB20" s="7"/>
      <c r="CC20" s="7">
        <f t="shared" si="25"/>
        <v>557.04</v>
      </c>
      <c r="CD20" s="7"/>
      <c r="CF20" s="7">
        <f t="shared" si="26"/>
        <v>2</v>
      </c>
      <c r="CG20" s="7">
        <f t="shared" si="27"/>
        <v>2</v>
      </c>
      <c r="CH20" s="7">
        <f t="shared" si="28"/>
        <v>2</v>
      </c>
      <c r="CI20" s="7">
        <f t="shared" si="29"/>
        <v>2</v>
      </c>
      <c r="CJ20" s="7">
        <f t="shared" si="30"/>
        <v>2</v>
      </c>
      <c r="CK20" s="7">
        <f t="shared" si="31"/>
        <v>2</v>
      </c>
      <c r="CL20" s="7">
        <f t="shared" si="38"/>
        <v>2</v>
      </c>
      <c r="CM20" s="7">
        <f t="shared" si="39"/>
        <v>2</v>
      </c>
      <c r="CN20" s="7">
        <f t="shared" si="40"/>
        <v>1</v>
      </c>
      <c r="CO20" s="7">
        <f t="shared" si="41"/>
        <v>9</v>
      </c>
      <c r="CP20" s="7">
        <f t="shared" si="42"/>
        <v>11</v>
      </c>
      <c r="CQ20" s="7"/>
      <c r="CS20" s="7">
        <f t="shared" si="43"/>
        <v>0</v>
      </c>
      <c r="CT20" s="7">
        <f t="shared" si="44"/>
        <v>0</v>
      </c>
      <c r="CU20" s="7">
        <f t="shared" si="45"/>
        <v>0</v>
      </c>
      <c r="CV20" s="7">
        <f t="shared" si="46"/>
        <v>0</v>
      </c>
      <c r="CW20" s="7">
        <f t="shared" si="47"/>
        <v>0</v>
      </c>
      <c r="CX20" s="7">
        <f t="shared" si="48"/>
        <v>0</v>
      </c>
      <c r="CY20" s="7">
        <f t="shared" si="49"/>
        <v>0</v>
      </c>
      <c r="CZ20" s="7">
        <f t="shared" si="50"/>
        <v>0</v>
      </c>
      <c r="DA20" s="7">
        <f t="shared" si="51"/>
        <v>135.02000000000001</v>
      </c>
      <c r="DB20" s="7">
        <f t="shared" si="52"/>
        <v>211</v>
      </c>
      <c r="DC20" s="7">
        <f t="shared" si="53"/>
        <v>211.02</v>
      </c>
    </row>
    <row r="21" spans="1:107">
      <c r="A21" s="59">
        <v>15</v>
      </c>
      <c r="B21" s="253" t="s">
        <v>51</v>
      </c>
      <c r="C21" s="254" t="s">
        <v>181</v>
      </c>
      <c r="D21" s="9"/>
      <c r="E21" s="29">
        <f>LOOKUP((IF(D21&gt;0,(RANK(D21,D$6:D$125,0)),"NA")),'Points System'!$A$4:$A$154,'Points System'!$B$4:$B$154)</f>
        <v>0</v>
      </c>
      <c r="F21" s="9">
        <v>62</v>
      </c>
      <c r="G21" s="30">
        <f>LOOKUP((IF(F21&gt;0,(RANK(F21,F$6:F$125,0)),"NA")),'Points System'!$A$4:$A$154,'Points System'!$B$4:$B$154)</f>
        <v>45</v>
      </c>
      <c r="H21" s="9"/>
      <c r="I21" s="30">
        <f>LOOKUP((IF(H21&gt;0,(RANK(H21,H$6:H$125,0)),"NA")),'Points System'!$A$4:$A$154,'Points System'!$B$4:$B$154)</f>
        <v>0</v>
      </c>
      <c r="J21" s="9">
        <v>184.02</v>
      </c>
      <c r="K21" s="30">
        <f>LOOKUP((IF(J21&gt;0,(RANK(J21,J$6:J$125,0)),"NA")),'Points System'!$A$4:$A$154,'Points System'!$B$4:$B$154)</f>
        <v>73</v>
      </c>
      <c r="L21" s="9">
        <v>177.02</v>
      </c>
      <c r="M21" s="30">
        <f>LOOKUP((IF(L21&gt;0,(RANK(L21,L$6:L$125,0)),"NA")),'Points System'!$A$4:$A$154,'Points System'!$B$4:$B$154)</f>
        <v>50</v>
      </c>
      <c r="N21" s="9"/>
      <c r="O21" s="30">
        <f>LOOKUP((IF(N21&gt;0,(RANK(N21,N$6:N$125,0)),"NA")),'Points System'!$A$4:$A$154,'Points System'!$B$4:$B$154)</f>
        <v>0</v>
      </c>
      <c r="P21" s="9"/>
      <c r="Q21" s="30">
        <f>LOOKUP((IF(P21&gt;0,(RANK(P21,P$6:P$125,0)),"NA")),'Points System'!$A$4:$A$154,'Points System'!$B$4:$B$154)</f>
        <v>0</v>
      </c>
      <c r="R21" s="9"/>
      <c r="S21" s="30">
        <f>LOOKUP((IF(R21&gt;0,(RANK(R21,R$6:R$125,0)),"NA")),'Points System'!$A$4:$A$154,'Points System'!$B$4:$B$154)</f>
        <v>0</v>
      </c>
      <c r="T21" s="9"/>
      <c r="U21" s="30">
        <f>LOOKUP((IF(T21&gt;0,(RANK(T21,T$6:T$125,0)),"NA")),'Points System'!$A$4:$A$154,'Points System'!$B$4:$B$154)</f>
        <v>0</v>
      </c>
      <c r="V21" s="9"/>
      <c r="W21" s="30">
        <f>LOOKUP((IF(V21&gt;0,(RANK(V21,V$6:V$125,0)),"NA")),'Points System'!$A$4:$A$154,'Points System'!$B$4:$B$154)</f>
        <v>0</v>
      </c>
      <c r="X21" s="9"/>
      <c r="Y21" s="16">
        <f>LOOKUP((IF(X21&gt;0,(RANK(X21,X$6:X$125,0)),"NA")),'Points System'!$A$4:$A$154,'Points System'!$B$4:$B$154)</f>
        <v>0</v>
      </c>
      <c r="Z21" s="9"/>
      <c r="AA21" s="16">
        <f>LOOKUP((IF(Z21&gt;0,(RANK(Z21,Z$6:Z$125,0)),"NA")),'Points System'!$A$4:$A$154,'Points System'!$B$4:$B$154)</f>
        <v>0</v>
      </c>
      <c r="AB21" s="78">
        <f>CC21</f>
        <v>423.04</v>
      </c>
      <c r="AC21" s="10">
        <f>SUM((LARGE((BA21:BK21),1))+(LARGE((BA21:BK21),2))+(LARGE((BA21:BK21),3)+(LARGE((BA21:BK21),4))))</f>
        <v>168</v>
      </c>
      <c r="AD21" s="12">
        <f>RANK(AC21,$AC$6:$AC$125,0)</f>
        <v>19</v>
      </c>
      <c r="AE21" s="88">
        <f>(AB21-(ROUNDDOWN(AB21,0)))*100</f>
        <v>4.0000000000020464</v>
      </c>
      <c r="AF21" s="76" t="str">
        <f>IF((COUNTIF(AT21:AY21,"&gt;0"))&gt;2,"Y","N")</f>
        <v>Y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3">
        <f t="shared" si="0"/>
        <v>45</v>
      </c>
      <c r="AU21" s="23">
        <f t="shared" si="1"/>
        <v>0</v>
      </c>
      <c r="AV21" s="23">
        <f t="shared" si="2"/>
        <v>73</v>
      </c>
      <c r="AW21" s="23">
        <f t="shared" si="3"/>
        <v>0</v>
      </c>
      <c r="AX21" s="23">
        <f t="shared" si="4"/>
        <v>50</v>
      </c>
      <c r="AY21" s="23">
        <f t="shared" si="5"/>
        <v>0</v>
      </c>
      <c r="AZ21" s="7"/>
      <c r="BA21" s="82">
        <f t="shared" si="33"/>
        <v>45</v>
      </c>
      <c r="BB21" s="83">
        <f t="shared" si="6"/>
        <v>0</v>
      </c>
      <c r="BC21" s="82">
        <f t="shared" si="34"/>
        <v>0</v>
      </c>
      <c r="BD21" s="83">
        <f t="shared" si="7"/>
        <v>0</v>
      </c>
      <c r="BE21" s="82">
        <f t="shared" si="35"/>
        <v>73</v>
      </c>
      <c r="BF21" s="83">
        <f t="shared" si="8"/>
        <v>0</v>
      </c>
      <c r="BG21" s="82">
        <f t="shared" si="36"/>
        <v>0</v>
      </c>
      <c r="BH21" s="82">
        <f t="shared" si="9"/>
        <v>0</v>
      </c>
      <c r="BI21" s="83">
        <f t="shared" si="10"/>
        <v>50</v>
      </c>
      <c r="BJ21" s="82">
        <f t="shared" si="11"/>
        <v>0</v>
      </c>
      <c r="BK21" s="83">
        <f t="shared" si="12"/>
        <v>0</v>
      </c>
      <c r="BL21" s="7"/>
      <c r="BM21" s="82">
        <f t="shared" si="13"/>
        <v>62</v>
      </c>
      <c r="BN21" s="83">
        <f t="shared" si="14"/>
        <v>0</v>
      </c>
      <c r="BO21" s="82">
        <f t="shared" si="15"/>
        <v>0</v>
      </c>
      <c r="BP21" s="83">
        <f t="shared" si="16"/>
        <v>0</v>
      </c>
      <c r="BQ21" s="82">
        <f t="shared" si="17"/>
        <v>184.02</v>
      </c>
      <c r="BR21" s="83">
        <f t="shared" si="18"/>
        <v>0</v>
      </c>
      <c r="BS21" s="82">
        <f t="shared" si="19"/>
        <v>0</v>
      </c>
      <c r="BT21" s="82">
        <f t="shared" si="20"/>
        <v>0</v>
      </c>
      <c r="BU21" s="83">
        <f t="shared" si="21"/>
        <v>177.02</v>
      </c>
      <c r="BV21" s="82">
        <f t="shared" si="22"/>
        <v>0</v>
      </c>
      <c r="BW21" s="83">
        <f t="shared" si="23"/>
        <v>0</v>
      </c>
      <c r="BY21" s="7">
        <f t="shared" si="24"/>
        <v>423.04</v>
      </c>
      <c r="BZ21" s="7"/>
      <c r="CA21" s="7">
        <f t="shared" si="37"/>
        <v>0</v>
      </c>
      <c r="CB21" s="7"/>
      <c r="CC21" s="7">
        <f t="shared" si="25"/>
        <v>423.04</v>
      </c>
      <c r="CD21" s="7"/>
      <c r="CF21" s="7">
        <f t="shared" si="26"/>
        <v>2</v>
      </c>
      <c r="CG21" s="7">
        <f t="shared" si="27"/>
        <v>2</v>
      </c>
      <c r="CH21" s="7">
        <f t="shared" si="28"/>
        <v>2</v>
      </c>
      <c r="CI21" s="7">
        <f t="shared" si="29"/>
        <v>2</v>
      </c>
      <c r="CJ21" s="7">
        <f t="shared" si="30"/>
        <v>2</v>
      </c>
      <c r="CK21" s="7">
        <f t="shared" si="31"/>
        <v>2</v>
      </c>
      <c r="CL21" s="7">
        <f t="shared" si="38"/>
        <v>2</v>
      </c>
      <c r="CM21" s="7">
        <f t="shared" si="39"/>
        <v>2</v>
      </c>
      <c r="CN21" s="7">
        <f t="shared" si="40"/>
        <v>1</v>
      </c>
      <c r="CO21" s="7">
        <f t="shared" si="41"/>
        <v>9</v>
      </c>
      <c r="CP21" s="7">
        <f t="shared" si="42"/>
        <v>5</v>
      </c>
      <c r="CQ21" s="7"/>
      <c r="CS21" s="7">
        <f t="shared" si="43"/>
        <v>0</v>
      </c>
      <c r="CT21" s="7">
        <f t="shared" si="44"/>
        <v>0</v>
      </c>
      <c r="CU21" s="7">
        <f t="shared" si="45"/>
        <v>0</v>
      </c>
      <c r="CV21" s="7">
        <f t="shared" si="46"/>
        <v>0</v>
      </c>
      <c r="CW21" s="7">
        <f t="shared" si="47"/>
        <v>0</v>
      </c>
      <c r="CX21" s="7">
        <f t="shared" si="48"/>
        <v>0</v>
      </c>
      <c r="CY21" s="7">
        <f t="shared" si="49"/>
        <v>0</v>
      </c>
      <c r="CZ21" s="7">
        <f t="shared" si="50"/>
        <v>0</v>
      </c>
      <c r="DA21" s="7">
        <f t="shared" si="51"/>
        <v>62</v>
      </c>
      <c r="DB21" s="7">
        <f t="shared" si="52"/>
        <v>177.02</v>
      </c>
      <c r="DC21" s="7">
        <f t="shared" si="53"/>
        <v>184.02</v>
      </c>
    </row>
    <row r="22" spans="1:107">
      <c r="A22" s="59">
        <v>16</v>
      </c>
      <c r="B22" s="253" t="s">
        <v>51</v>
      </c>
      <c r="C22" s="254" t="s">
        <v>106</v>
      </c>
      <c r="D22" s="9">
        <v>94</v>
      </c>
      <c r="E22" s="10">
        <f>LOOKUP((IF(D22&gt;0,(RANK(D22,D$6:D$125,0)),"NA")),'Points System'!$A$4:$A$154,'Points System'!$B$4:$B$154)</f>
        <v>56</v>
      </c>
      <c r="F22" s="78">
        <v>160</v>
      </c>
      <c r="G22" s="16">
        <f>LOOKUP((IF(F22&gt;0,(RANK(F22,F$6:F$125,0)),"NA")),'Points System'!$A$4:$A$154,'Points System'!$B$4:$B$154)</f>
        <v>57</v>
      </c>
      <c r="H22" s="9"/>
      <c r="I22" s="16">
        <f>LOOKUP((IF(H22&gt;0,(RANK(H22,H$6:H$125,0)),"NA")),'Points System'!$A$4:$A$154,'Points System'!$B$4:$B$154)</f>
        <v>0</v>
      </c>
      <c r="J22" s="9"/>
      <c r="K22" s="16">
        <f>LOOKUP((IF(J22&gt;0,(RANK(J22,J$6:J$125,0)),"NA")),'Points System'!$A$4:$A$154,'Points System'!$B$4:$B$154)</f>
        <v>0</v>
      </c>
      <c r="L22" s="9">
        <v>204.03</v>
      </c>
      <c r="M22" s="16">
        <f>LOOKUP((IF(L22&gt;0,(RANK(L22,L$6:L$125,0)),"NA")),'Points System'!$A$4:$A$154,'Points System'!$B$4:$B$154)</f>
        <v>54</v>
      </c>
      <c r="N22" s="9"/>
      <c r="O22" s="16">
        <f>LOOKUP((IF(N22&gt;0,(RANK(N22,N$6:N$125,0)),"NA")),'Points System'!$A$4:$A$154,'Points System'!$B$4:$B$154)</f>
        <v>0</v>
      </c>
      <c r="P22" s="9"/>
      <c r="Q22" s="16">
        <f>LOOKUP((IF(P22&gt;0,(RANK(P22,P$6:P$125,0)),"NA")),'Points System'!$A$4:$A$154,'Points System'!$B$4:$B$154)</f>
        <v>0</v>
      </c>
      <c r="R22" s="9">
        <v>198.06</v>
      </c>
      <c r="S22" s="16">
        <f>LOOKUP((IF(R22&gt;0,(RANK(R22,R$6:R$125,0)),"NA")),'Points System'!$A$4:$A$154,'Points System'!$B$4:$B$154)</f>
        <v>57</v>
      </c>
      <c r="T22" s="9"/>
      <c r="U22" s="16">
        <f>LOOKUP((IF(T22&gt;0,(RANK(T22,T$6:T$125,0)),"NA")),'Points System'!$A$4:$A$154,'Points System'!$B$4:$B$154)</f>
        <v>0</v>
      </c>
      <c r="V22" s="9"/>
      <c r="W22" s="16">
        <f>LOOKUP((IF(V22&gt;0,(RANK(V22,V$6:V$125,0)),"NA")),'Points System'!$A$4:$A$154,'Points System'!$B$4:$B$154)</f>
        <v>0</v>
      </c>
      <c r="X22" s="9"/>
      <c r="Y22" s="16">
        <f>LOOKUP((IF(X22&gt;0,(RANK(X22,X$6:X$125,0)),"NA")),'Points System'!$A$4:$A$154,'Points System'!$B$4:$B$154)</f>
        <v>0</v>
      </c>
      <c r="Z22" s="78"/>
      <c r="AA22" s="16">
        <f>LOOKUP((IF(Z22&gt;0,(RANK(Z22,Z$6:Z$125,0)),"NA")),'Points System'!$A$4:$A$154,'Points System'!$B$4:$B$154)</f>
        <v>0</v>
      </c>
      <c r="AB22" s="78">
        <f>CC22</f>
        <v>656.09</v>
      </c>
      <c r="AC22" s="10">
        <f>SUM((LARGE((BA22:BK22),1))+(LARGE((BA22:BK22),2))+(LARGE((BA22:BK22),3)+(LARGE((BA22:BK22),4))))</f>
        <v>224</v>
      </c>
      <c r="AD22" s="12">
        <f>RANK(AC22,$AC$6:$AC$125,0)</f>
        <v>15</v>
      </c>
      <c r="AE22" s="88">
        <f>(AB22-(ROUNDDOWN(AB22,0)))*100</f>
        <v>9.0000000000031832</v>
      </c>
      <c r="AF22" s="76" t="str">
        <f>IF((COUNTIF(AT22:AY22,"&gt;0"))&gt;2,"Y","N")</f>
        <v>N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3">
        <f t="shared" si="0"/>
        <v>57</v>
      </c>
      <c r="AU22" s="23">
        <f t="shared" si="1"/>
        <v>0</v>
      </c>
      <c r="AV22" s="23">
        <f t="shared" si="2"/>
        <v>0</v>
      </c>
      <c r="AW22" s="23">
        <f t="shared" si="3"/>
        <v>0</v>
      </c>
      <c r="AX22" s="23">
        <f t="shared" si="4"/>
        <v>56</v>
      </c>
      <c r="AY22" s="23">
        <f t="shared" si="5"/>
        <v>0</v>
      </c>
      <c r="AZ22" s="7"/>
      <c r="BA22" s="82">
        <f t="shared" si="33"/>
        <v>57</v>
      </c>
      <c r="BB22" s="83">
        <f t="shared" si="6"/>
        <v>57</v>
      </c>
      <c r="BC22" s="82">
        <f t="shared" si="34"/>
        <v>0</v>
      </c>
      <c r="BD22" s="83">
        <f t="shared" si="7"/>
        <v>0</v>
      </c>
      <c r="BE22" s="82">
        <f t="shared" si="35"/>
        <v>0</v>
      </c>
      <c r="BF22" s="83">
        <f t="shared" si="8"/>
        <v>0</v>
      </c>
      <c r="BG22" s="82">
        <f t="shared" si="36"/>
        <v>0</v>
      </c>
      <c r="BH22" s="82">
        <f t="shared" si="9"/>
        <v>56</v>
      </c>
      <c r="BI22" s="83">
        <f t="shared" si="10"/>
        <v>54</v>
      </c>
      <c r="BJ22" s="82">
        <f t="shared" si="11"/>
        <v>0</v>
      </c>
      <c r="BK22" s="83">
        <f t="shared" si="12"/>
        <v>0</v>
      </c>
      <c r="BL22" s="7"/>
      <c r="BM22" s="82">
        <f t="shared" si="13"/>
        <v>160</v>
      </c>
      <c r="BN22" s="83">
        <f t="shared" si="14"/>
        <v>198.06</v>
      </c>
      <c r="BO22" s="82">
        <f t="shared" si="15"/>
        <v>0</v>
      </c>
      <c r="BP22" s="83">
        <f t="shared" si="16"/>
        <v>0</v>
      </c>
      <c r="BQ22" s="82">
        <f t="shared" si="17"/>
        <v>0</v>
      </c>
      <c r="BR22" s="83">
        <f t="shared" si="18"/>
        <v>0</v>
      </c>
      <c r="BS22" s="82">
        <f t="shared" si="19"/>
        <v>0</v>
      </c>
      <c r="BT22" s="82">
        <f t="shared" si="20"/>
        <v>94</v>
      </c>
      <c r="BU22" s="83">
        <f t="shared" si="21"/>
        <v>204.03</v>
      </c>
      <c r="BV22" s="82">
        <f t="shared" si="22"/>
        <v>0</v>
      </c>
      <c r="BW22" s="83">
        <f t="shared" si="23"/>
        <v>0</v>
      </c>
      <c r="BY22" s="7">
        <f t="shared" si="24"/>
        <v>656.09</v>
      </c>
      <c r="BZ22" s="7"/>
      <c r="CA22" s="7">
        <f t="shared" si="37"/>
        <v>0</v>
      </c>
      <c r="CB22" s="7"/>
      <c r="CC22" s="7">
        <f t="shared" si="25"/>
        <v>656.09</v>
      </c>
      <c r="CD22" s="7"/>
      <c r="CF22" s="7">
        <f t="shared" si="26"/>
        <v>3</v>
      </c>
      <c r="CG22" s="7">
        <f t="shared" si="27"/>
        <v>3</v>
      </c>
      <c r="CH22" s="7">
        <f t="shared" si="28"/>
        <v>3</v>
      </c>
      <c r="CI22" s="7">
        <f t="shared" si="29"/>
        <v>3</v>
      </c>
      <c r="CJ22" s="7">
        <f t="shared" si="30"/>
        <v>3</v>
      </c>
      <c r="CK22" s="7">
        <f t="shared" si="31"/>
        <v>3</v>
      </c>
      <c r="CL22" s="7">
        <f t="shared" si="38"/>
        <v>3</v>
      </c>
      <c r="CM22" s="7">
        <f t="shared" si="39"/>
        <v>9</v>
      </c>
      <c r="CN22" s="7">
        <f t="shared" si="40"/>
        <v>8</v>
      </c>
      <c r="CO22" s="7">
        <f t="shared" si="41"/>
        <v>1</v>
      </c>
      <c r="CP22" s="7">
        <f t="shared" si="42"/>
        <v>1</v>
      </c>
      <c r="CQ22" s="7"/>
      <c r="CS22" s="7">
        <f t="shared" si="43"/>
        <v>0</v>
      </c>
      <c r="CT22" s="7">
        <f t="shared" si="44"/>
        <v>0</v>
      </c>
      <c r="CU22" s="7">
        <f t="shared" si="45"/>
        <v>0</v>
      </c>
      <c r="CV22" s="7">
        <f t="shared" si="46"/>
        <v>0</v>
      </c>
      <c r="CW22" s="7">
        <f t="shared" si="47"/>
        <v>0</v>
      </c>
      <c r="CX22" s="7">
        <f t="shared" si="48"/>
        <v>0</v>
      </c>
      <c r="CY22" s="7">
        <f t="shared" si="49"/>
        <v>0</v>
      </c>
      <c r="CZ22" s="7">
        <f t="shared" si="50"/>
        <v>204.03</v>
      </c>
      <c r="DA22" s="7">
        <f t="shared" si="51"/>
        <v>94</v>
      </c>
      <c r="DB22" s="7">
        <f t="shared" si="52"/>
        <v>160</v>
      </c>
      <c r="DC22" s="7">
        <f t="shared" si="53"/>
        <v>160</v>
      </c>
    </row>
    <row r="23" spans="1:107">
      <c r="A23" s="59">
        <v>17</v>
      </c>
      <c r="B23" s="253" t="s">
        <v>68</v>
      </c>
      <c r="C23" s="254" t="s">
        <v>54</v>
      </c>
      <c r="D23" s="9"/>
      <c r="E23" s="10">
        <f>LOOKUP((IF(D23&gt;0,(RANK(D23,D$6:D$125,0)),"NA")),'Points System'!$A$4:$A$154,'Points System'!$B$4:$B$154)</f>
        <v>0</v>
      </c>
      <c r="F23" s="9">
        <v>150</v>
      </c>
      <c r="G23" s="16">
        <f>LOOKUP((IF(F23&gt;0,(RANK(F23,F$6:F$125,0)),"NA")),'Points System'!$A$4:$A$154,'Points System'!$B$4:$B$154)</f>
        <v>55</v>
      </c>
      <c r="H23" s="9"/>
      <c r="I23" s="16">
        <f>LOOKUP((IF(H23&gt;0,(RANK(H23,H$6:H$125,0)),"NA")),'Points System'!$A$4:$A$154,'Points System'!$B$4:$B$154)</f>
        <v>0</v>
      </c>
      <c r="J23" s="9"/>
      <c r="K23" s="16">
        <f>LOOKUP((IF(J23&gt;0,(RANK(J23,J$6:J$125,0)),"NA")),'Points System'!$A$4:$A$154,'Points System'!$B$4:$B$154)</f>
        <v>0</v>
      </c>
      <c r="L23" s="9">
        <v>202.03</v>
      </c>
      <c r="M23" s="16">
        <f>LOOKUP((IF(L23&gt;0,(RANK(L23,L$6:L$125,0)),"NA")),'Points System'!$A$4:$A$154,'Points System'!$B$4:$B$154)</f>
        <v>53</v>
      </c>
      <c r="N23" s="9"/>
      <c r="O23" s="16">
        <f>LOOKUP((IF(N23&gt;0,(RANK(N23,N$6:N$125,0)),"NA")),'Points System'!$A$4:$A$154,'Points System'!$B$4:$B$154)</f>
        <v>0</v>
      </c>
      <c r="P23" s="9"/>
      <c r="Q23" s="16">
        <f>LOOKUP((IF(P23&gt;0,(RANK(P23,P$6:P$125,0)),"NA")),'Points System'!$A$4:$A$154,'Points System'!$B$4:$B$154)</f>
        <v>0</v>
      </c>
      <c r="R23" s="9">
        <v>228.03</v>
      </c>
      <c r="S23" s="16">
        <f>LOOKUP((IF(R23&gt;0,(RANK(R23,R$6:R$125,0)),"NA")),'Points System'!$A$4:$A$154,'Points System'!$B$4:$B$154)</f>
        <v>90</v>
      </c>
      <c r="T23" s="9"/>
      <c r="U23" s="16">
        <f>LOOKUP((IF(T23&gt;0,(RANK(T23,T$6:T$125,0)),"NA")),'Points System'!$A$4:$A$154,'Points System'!$B$4:$B$154)</f>
        <v>0</v>
      </c>
      <c r="V23" s="9"/>
      <c r="W23" s="16">
        <f>LOOKUP((IF(V23&gt;0,(RANK(V23,V$6:V$125,0)),"NA")),'Points System'!$A$4:$A$154,'Points System'!$B$4:$B$154)</f>
        <v>0</v>
      </c>
      <c r="X23" s="9"/>
      <c r="Y23" s="16">
        <f>LOOKUP((IF(X23&gt;0,(RANK(X23,X$6:X$125,0)),"NA")),'Points System'!$A$4:$A$154,'Points System'!$B$4:$B$154)</f>
        <v>0</v>
      </c>
      <c r="Z23" s="9"/>
      <c r="AA23" s="16">
        <f>LOOKUP((IF(Z23&gt;0,(RANK(Z23,Z$6:Z$125,0)),"NA")),'Points System'!$A$4:$A$154,'Points System'!$B$4:$B$154)</f>
        <v>0</v>
      </c>
      <c r="AB23" s="78">
        <f>CC23</f>
        <v>580.05999999999995</v>
      </c>
      <c r="AC23" s="10">
        <f>SUM((LARGE((BA23:BK23),1))+(LARGE((BA23:BK23),2))+(LARGE((BA23:BK23),3)+(LARGE((BA23:BK23),4))))</f>
        <v>198</v>
      </c>
      <c r="AD23" s="12">
        <f>RANK(AC23,$AC$6:$AC$125,0)</f>
        <v>17</v>
      </c>
      <c r="AE23" s="88">
        <f>(AB23-(ROUNDDOWN(AB23,0)))*100</f>
        <v>5.999999999994543</v>
      </c>
      <c r="AF23" s="76" t="str">
        <f>IF((COUNTIF(AT23:AY23,"&gt;0"))&gt;2,"Y","N")</f>
        <v>N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3">
        <f t="shared" si="0"/>
        <v>90</v>
      </c>
      <c r="AU23" s="23">
        <f t="shared" si="1"/>
        <v>0</v>
      </c>
      <c r="AV23" s="23">
        <f t="shared" si="2"/>
        <v>0</v>
      </c>
      <c r="AW23" s="23">
        <f t="shared" si="3"/>
        <v>0</v>
      </c>
      <c r="AX23" s="23">
        <f t="shared" si="4"/>
        <v>53</v>
      </c>
      <c r="AY23" s="23">
        <f t="shared" si="5"/>
        <v>0</v>
      </c>
      <c r="AZ23" s="7"/>
      <c r="BA23" s="82">
        <f t="shared" si="33"/>
        <v>55</v>
      </c>
      <c r="BB23" s="83">
        <f t="shared" si="6"/>
        <v>90</v>
      </c>
      <c r="BC23" s="82">
        <f t="shared" si="34"/>
        <v>0</v>
      </c>
      <c r="BD23" s="83">
        <f t="shared" si="7"/>
        <v>0</v>
      </c>
      <c r="BE23" s="82">
        <f t="shared" si="35"/>
        <v>0</v>
      </c>
      <c r="BF23" s="83">
        <f t="shared" si="8"/>
        <v>0</v>
      </c>
      <c r="BG23" s="82">
        <f t="shared" si="36"/>
        <v>0</v>
      </c>
      <c r="BH23" s="82">
        <f t="shared" si="9"/>
        <v>0</v>
      </c>
      <c r="BI23" s="83">
        <f t="shared" si="10"/>
        <v>53</v>
      </c>
      <c r="BJ23" s="82">
        <f t="shared" si="11"/>
        <v>0</v>
      </c>
      <c r="BK23" s="83">
        <f t="shared" si="12"/>
        <v>0</v>
      </c>
      <c r="BL23" s="7"/>
      <c r="BM23" s="82">
        <f t="shared" si="13"/>
        <v>150</v>
      </c>
      <c r="BN23" s="83">
        <f t="shared" si="14"/>
        <v>228.03</v>
      </c>
      <c r="BO23" s="82">
        <f t="shared" si="15"/>
        <v>0</v>
      </c>
      <c r="BP23" s="83">
        <f t="shared" si="16"/>
        <v>0</v>
      </c>
      <c r="BQ23" s="82">
        <f t="shared" si="17"/>
        <v>0</v>
      </c>
      <c r="BR23" s="83">
        <f t="shared" si="18"/>
        <v>0</v>
      </c>
      <c r="BS23" s="82">
        <f t="shared" si="19"/>
        <v>0</v>
      </c>
      <c r="BT23" s="82">
        <f t="shared" si="20"/>
        <v>0</v>
      </c>
      <c r="BU23" s="83">
        <f t="shared" si="21"/>
        <v>202.03</v>
      </c>
      <c r="BV23" s="82">
        <f t="shared" si="22"/>
        <v>0</v>
      </c>
      <c r="BW23" s="83">
        <f t="shared" si="23"/>
        <v>0</v>
      </c>
      <c r="BY23" s="7">
        <f t="shared" si="24"/>
        <v>580.05999999999995</v>
      </c>
      <c r="BZ23" s="7"/>
      <c r="CA23" s="7">
        <f t="shared" si="37"/>
        <v>0</v>
      </c>
      <c r="CB23" s="7"/>
      <c r="CC23" s="7">
        <f t="shared" si="25"/>
        <v>580.05999999999995</v>
      </c>
      <c r="CD23" s="7"/>
      <c r="CF23" s="7">
        <f t="shared" si="26"/>
        <v>3</v>
      </c>
      <c r="CG23" s="7">
        <f t="shared" si="27"/>
        <v>3</v>
      </c>
      <c r="CH23" s="7">
        <f t="shared" si="28"/>
        <v>3</v>
      </c>
      <c r="CI23" s="7">
        <f t="shared" si="29"/>
        <v>3</v>
      </c>
      <c r="CJ23" s="7">
        <f t="shared" si="30"/>
        <v>3</v>
      </c>
      <c r="CK23" s="7">
        <f t="shared" si="31"/>
        <v>3</v>
      </c>
      <c r="CL23" s="7">
        <f t="shared" si="38"/>
        <v>3</v>
      </c>
      <c r="CM23" s="7">
        <f t="shared" si="39"/>
        <v>3</v>
      </c>
      <c r="CN23" s="7">
        <f t="shared" si="40"/>
        <v>9</v>
      </c>
      <c r="CO23" s="7">
        <f t="shared" si="41"/>
        <v>1</v>
      </c>
      <c r="CP23" s="7">
        <f t="shared" si="42"/>
        <v>2</v>
      </c>
      <c r="CQ23" s="7"/>
      <c r="CS23" s="7">
        <f t="shared" si="43"/>
        <v>0</v>
      </c>
      <c r="CT23" s="7">
        <f t="shared" si="44"/>
        <v>0</v>
      </c>
      <c r="CU23" s="7">
        <f t="shared" si="45"/>
        <v>0</v>
      </c>
      <c r="CV23" s="7">
        <f t="shared" si="46"/>
        <v>0</v>
      </c>
      <c r="CW23" s="7">
        <f t="shared" si="47"/>
        <v>0</v>
      </c>
      <c r="CX23" s="7">
        <f t="shared" si="48"/>
        <v>0</v>
      </c>
      <c r="CY23" s="7">
        <f t="shared" si="49"/>
        <v>0</v>
      </c>
      <c r="CZ23" s="7">
        <f t="shared" si="50"/>
        <v>0</v>
      </c>
      <c r="DA23" s="7">
        <f t="shared" si="51"/>
        <v>202.03</v>
      </c>
      <c r="DB23" s="7">
        <f t="shared" si="52"/>
        <v>150</v>
      </c>
      <c r="DC23" s="7">
        <f t="shared" si="53"/>
        <v>228.03</v>
      </c>
    </row>
    <row r="24" spans="1:107">
      <c r="A24" s="59">
        <v>18</v>
      </c>
      <c r="B24" s="253" t="s">
        <v>39</v>
      </c>
      <c r="C24" s="254" t="s">
        <v>40</v>
      </c>
      <c r="D24" s="9"/>
      <c r="E24" s="10">
        <f>LOOKUP((IF(D24&gt;0,(RANK(D24,D$6:D$125,0)),"NA")),'Points System'!$A$4:$A$154,'Points System'!$B$4:$B$154)</f>
        <v>0</v>
      </c>
      <c r="F24" s="9">
        <v>188.04</v>
      </c>
      <c r="G24" s="16">
        <f>LOOKUP((IF(F24&gt;0,(RANK(F24,F$6:F$125,0)),"NA")),'Points System'!$A$4:$A$154,'Points System'!$B$4:$B$154)</f>
        <v>70</v>
      </c>
      <c r="H24" s="9"/>
      <c r="I24" s="16">
        <f>LOOKUP((IF(H24&gt;0,(RANK(H24,H$6:H$125,0)),"NA")),'Points System'!$A$4:$A$154,'Points System'!$B$4:$B$154)</f>
        <v>0</v>
      </c>
      <c r="J24" s="9"/>
      <c r="K24" s="16">
        <f>LOOKUP((IF(J24&gt;0,(RANK(J24,J$6:J$125,0)),"NA")),'Points System'!$A$4:$A$154,'Points System'!$B$4:$B$154)</f>
        <v>0</v>
      </c>
      <c r="L24" s="9">
        <v>230.03</v>
      </c>
      <c r="M24" s="16">
        <f>LOOKUP((IF(L24&gt;0,(RANK(L24,L$6:L$125,0)),"NA")),'Points System'!$A$4:$A$154,'Points System'!$B$4:$B$154)</f>
        <v>73</v>
      </c>
      <c r="N24" s="9"/>
      <c r="O24" s="16">
        <f>LOOKUP((IF(N24&gt;0,(RANK(N24,N$6:N$125,0)),"NA")),'Points System'!$A$4:$A$154,'Points System'!$B$4:$B$154)</f>
        <v>0</v>
      </c>
      <c r="P24" s="9"/>
      <c r="Q24" s="16">
        <f>LOOKUP((IF(P24&gt;0,(RANK(P24,P$6:P$125,0)),"NA")),'Points System'!$A$4:$A$154,'Points System'!$B$4:$B$154)</f>
        <v>0</v>
      </c>
      <c r="R24" s="9">
        <v>188.02</v>
      </c>
      <c r="S24" s="16">
        <f>LOOKUP((IF(R24&gt;0,(RANK(R24,R$6:R$125,0)),"NA")),'Points System'!$A$4:$A$154,'Points System'!$B$4:$B$154)</f>
        <v>50</v>
      </c>
      <c r="T24" s="9"/>
      <c r="U24" s="16">
        <f>LOOKUP((IF(T24&gt;0,(RANK(T24,T$6:T$125,0)),"NA")),'Points System'!$A$4:$A$154,'Points System'!$B$4:$B$154)</f>
        <v>0</v>
      </c>
      <c r="V24" s="9"/>
      <c r="W24" s="16">
        <f>LOOKUP((IF(V24&gt;0,(RANK(V24,V$6:V$125,0)),"NA")),'Points System'!$A$4:$A$154,'Points System'!$B$4:$B$154)</f>
        <v>0</v>
      </c>
      <c r="X24" s="9"/>
      <c r="Y24" s="16">
        <f>LOOKUP((IF(X24&gt;0,(RANK(X24,X$6:X$125,0)),"NA")),'Points System'!$A$4:$A$154,'Points System'!$B$4:$B$154)</f>
        <v>0</v>
      </c>
      <c r="Z24" s="9"/>
      <c r="AA24" s="16">
        <f>LOOKUP((IF(Z24&gt;0,(RANK(Z24,Z$6:Z$125,0)),"NA")),'Points System'!$A$4:$A$154,'Points System'!$B$4:$B$154)</f>
        <v>0</v>
      </c>
      <c r="AB24" s="78">
        <f>CC24</f>
        <v>606.09</v>
      </c>
      <c r="AC24" s="10">
        <f>SUM((LARGE((BA24:BK24),1))+(LARGE((BA24:BK24),2))+(LARGE((BA24:BK24),3)+(LARGE((BA24:BK24),4))))</f>
        <v>193</v>
      </c>
      <c r="AD24" s="12">
        <f>RANK(AC24,$AC$6:$AC$125,0)</f>
        <v>18</v>
      </c>
      <c r="AE24" s="88">
        <f>(AB24-(ROUNDDOWN(AB24,0)))*100</f>
        <v>9.0000000000031832</v>
      </c>
      <c r="AF24" s="76" t="str">
        <f>IF((COUNTIF(AT24:AY24,"&gt;0"))&gt;2,"Y","N")</f>
        <v>N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3">
        <f t="shared" si="0"/>
        <v>70</v>
      </c>
      <c r="AU24" s="23">
        <f t="shared" si="1"/>
        <v>0</v>
      </c>
      <c r="AV24" s="23">
        <f t="shared" si="2"/>
        <v>0</v>
      </c>
      <c r="AW24" s="23">
        <f t="shared" si="3"/>
        <v>0</v>
      </c>
      <c r="AX24" s="23">
        <f t="shared" si="4"/>
        <v>73</v>
      </c>
      <c r="AY24" s="23">
        <f t="shared" si="5"/>
        <v>0</v>
      </c>
      <c r="AZ24" s="7"/>
      <c r="BA24" s="82">
        <f t="shared" si="33"/>
        <v>70</v>
      </c>
      <c r="BB24" s="83">
        <f t="shared" si="6"/>
        <v>50</v>
      </c>
      <c r="BC24" s="82">
        <f t="shared" si="34"/>
        <v>0</v>
      </c>
      <c r="BD24" s="83">
        <f t="shared" si="7"/>
        <v>0</v>
      </c>
      <c r="BE24" s="82">
        <f t="shared" si="35"/>
        <v>0</v>
      </c>
      <c r="BF24" s="83">
        <f t="shared" si="8"/>
        <v>0</v>
      </c>
      <c r="BG24" s="82">
        <f t="shared" si="36"/>
        <v>0</v>
      </c>
      <c r="BH24" s="82">
        <f t="shared" si="9"/>
        <v>0</v>
      </c>
      <c r="BI24" s="83">
        <f t="shared" si="10"/>
        <v>73</v>
      </c>
      <c r="BJ24" s="82">
        <f t="shared" si="11"/>
        <v>0</v>
      </c>
      <c r="BK24" s="83">
        <f t="shared" si="12"/>
        <v>0</v>
      </c>
      <c r="BL24" s="7"/>
      <c r="BM24" s="82">
        <f t="shared" si="13"/>
        <v>188.04</v>
      </c>
      <c r="BN24" s="83">
        <f t="shared" si="14"/>
        <v>188.02</v>
      </c>
      <c r="BO24" s="82">
        <f t="shared" si="15"/>
        <v>0</v>
      </c>
      <c r="BP24" s="83">
        <f t="shared" si="16"/>
        <v>0</v>
      </c>
      <c r="BQ24" s="82">
        <f t="shared" si="17"/>
        <v>0</v>
      </c>
      <c r="BR24" s="83">
        <f t="shared" si="18"/>
        <v>0</v>
      </c>
      <c r="BS24" s="82">
        <f t="shared" si="19"/>
        <v>0</v>
      </c>
      <c r="BT24" s="82">
        <f t="shared" si="20"/>
        <v>0</v>
      </c>
      <c r="BU24" s="83">
        <f t="shared" si="21"/>
        <v>230.03</v>
      </c>
      <c r="BV24" s="82">
        <f t="shared" si="22"/>
        <v>0</v>
      </c>
      <c r="BW24" s="83">
        <f t="shared" si="23"/>
        <v>0</v>
      </c>
      <c r="BY24" s="7">
        <f t="shared" si="24"/>
        <v>606.09</v>
      </c>
      <c r="BZ24" s="7"/>
      <c r="CA24" s="7">
        <f t="shared" si="37"/>
        <v>0</v>
      </c>
      <c r="CB24" s="7"/>
      <c r="CC24" s="7">
        <f t="shared" si="25"/>
        <v>606.09</v>
      </c>
      <c r="CD24" s="7"/>
      <c r="CF24" s="7">
        <f t="shared" si="26"/>
        <v>3</v>
      </c>
      <c r="CG24" s="7">
        <f t="shared" si="27"/>
        <v>3</v>
      </c>
      <c r="CH24" s="7">
        <f t="shared" si="28"/>
        <v>3</v>
      </c>
      <c r="CI24" s="7">
        <f t="shared" si="29"/>
        <v>3</v>
      </c>
      <c r="CJ24" s="7">
        <f t="shared" si="30"/>
        <v>3</v>
      </c>
      <c r="CK24" s="7">
        <f t="shared" si="31"/>
        <v>3</v>
      </c>
      <c r="CL24" s="7">
        <f t="shared" si="38"/>
        <v>3</v>
      </c>
      <c r="CM24" s="7">
        <f t="shared" si="39"/>
        <v>3</v>
      </c>
      <c r="CN24" s="7">
        <f t="shared" si="40"/>
        <v>2</v>
      </c>
      <c r="CO24" s="7">
        <f t="shared" si="41"/>
        <v>1</v>
      </c>
      <c r="CP24" s="7">
        <f t="shared" si="42"/>
        <v>9</v>
      </c>
      <c r="CQ24" s="7"/>
      <c r="CS24" s="7">
        <f t="shared" si="43"/>
        <v>0</v>
      </c>
      <c r="CT24" s="7">
        <f t="shared" si="44"/>
        <v>0</v>
      </c>
      <c r="CU24" s="7">
        <f t="shared" si="45"/>
        <v>0</v>
      </c>
      <c r="CV24" s="7">
        <f t="shared" si="46"/>
        <v>0</v>
      </c>
      <c r="CW24" s="7">
        <f t="shared" si="47"/>
        <v>0</v>
      </c>
      <c r="CX24" s="7">
        <f t="shared" si="48"/>
        <v>0</v>
      </c>
      <c r="CY24" s="7">
        <f t="shared" si="49"/>
        <v>0</v>
      </c>
      <c r="CZ24" s="7">
        <f t="shared" si="50"/>
        <v>0</v>
      </c>
      <c r="DA24" s="7">
        <f t="shared" si="51"/>
        <v>188.02</v>
      </c>
      <c r="DB24" s="7">
        <f t="shared" si="52"/>
        <v>188.04</v>
      </c>
      <c r="DC24" s="7">
        <f t="shared" si="53"/>
        <v>230.03</v>
      </c>
    </row>
    <row r="25" spans="1:107">
      <c r="A25" s="59">
        <v>19</v>
      </c>
      <c r="B25" s="253" t="s">
        <v>229</v>
      </c>
      <c r="C25" s="254" t="s">
        <v>230</v>
      </c>
      <c r="D25" s="9"/>
      <c r="E25" s="10">
        <f>LOOKUP((IF(D25&gt;0,(RANK(D25,D$6:D$125,0)),"NA")),'Points System'!$A$4:$A$154,'Points System'!$B$4:$B$154)</f>
        <v>0</v>
      </c>
      <c r="F25" s="78">
        <v>154.02000000000001</v>
      </c>
      <c r="G25" s="16">
        <f>LOOKUP((IF(F25&gt;0,(RANK(F25,F$6:F$125,0)),"NA")),'Points System'!$A$4:$A$154,'Points System'!$B$4:$B$154)</f>
        <v>56</v>
      </c>
      <c r="H25" s="9"/>
      <c r="I25" s="16">
        <f>LOOKUP((IF(H25&gt;0,(RANK(H25,H$6:H$125,0)),"NA")),'Points System'!$A$4:$A$154,'Points System'!$B$4:$B$154)</f>
        <v>0</v>
      </c>
      <c r="J25" s="9"/>
      <c r="K25" s="16">
        <f>LOOKUP((IF(J25&gt;0,(RANK(J25,J$6:J$125,0)),"NA")),'Points System'!$A$4:$A$154,'Points System'!$B$4:$B$154)</f>
        <v>0</v>
      </c>
      <c r="L25" s="78">
        <v>211.04</v>
      </c>
      <c r="M25" s="16">
        <f>LOOKUP((IF(L25&gt;0,(RANK(L25,L$6:L$125,0)),"NA")),'Points System'!$A$4:$A$154,'Points System'!$B$4:$B$154)</f>
        <v>58</v>
      </c>
      <c r="N25" s="9"/>
      <c r="O25" s="16">
        <f>LOOKUP((IF(N25&gt;0,(RANK(N25,N$6:N$125,0)),"NA")),'Points System'!$A$4:$A$154,'Points System'!$B$4:$B$154)</f>
        <v>0</v>
      </c>
      <c r="P25" s="78"/>
      <c r="Q25" s="16">
        <f>LOOKUP((IF(P25&gt;0,(RANK(P25,P$6:P$125,0)),"NA")),'Points System'!$A$4:$A$154,'Points System'!$B$4:$B$154)</f>
        <v>0</v>
      </c>
      <c r="R25" s="9">
        <v>154.01</v>
      </c>
      <c r="S25" s="16">
        <f>LOOKUP((IF(R25&gt;0,(RANK(R25,R$6:R$125,0)),"NA")),'Points System'!$A$4:$A$154,'Points System'!$B$4:$B$154)</f>
        <v>46</v>
      </c>
      <c r="T25" s="9"/>
      <c r="U25" s="16">
        <f>LOOKUP((IF(T25&gt;0,(RANK(T25,T$6:T$125,0)),"NA")),'Points System'!$A$4:$A$154,'Points System'!$B$4:$B$154)</f>
        <v>0</v>
      </c>
      <c r="V25" s="9"/>
      <c r="W25" s="16">
        <f>LOOKUP((IF(V25&gt;0,(RANK(V25,V$6:V$125,0)),"NA")),'Points System'!$A$4:$A$154,'Points System'!$B$4:$B$154)</f>
        <v>0</v>
      </c>
      <c r="X25" s="9"/>
      <c r="Y25" s="16">
        <f>LOOKUP((IF(X25&gt;0,(RANK(X25,X$6:X$125,0)),"NA")),'Points System'!$A$4:$A$154,'Points System'!$B$4:$B$154)</f>
        <v>0</v>
      </c>
      <c r="Z25" s="78"/>
      <c r="AA25" s="16">
        <f>LOOKUP((IF(Z25&gt;0,(RANK(Z25,Z$6:Z$125,0)),"NA")),'Points System'!$A$4:$A$154,'Points System'!$B$4:$B$154)</f>
        <v>0</v>
      </c>
      <c r="AB25" s="78">
        <f>CC25</f>
        <v>519.06999999999994</v>
      </c>
      <c r="AC25" s="10">
        <f>SUM((LARGE((BA25:BK25),1))+(LARGE((BA25:BK25),2))+(LARGE((BA25:BK25),3)+(LARGE((BA25:BK25),4))))</f>
        <v>160</v>
      </c>
      <c r="AD25" s="12">
        <f>RANK(AC25,$AC$6:$AC$125,0)</f>
        <v>20</v>
      </c>
      <c r="AE25" s="88">
        <f>(AB25-(ROUNDDOWN(AB25,0)))*100</f>
        <v>6.9999999999936335</v>
      </c>
      <c r="AF25" s="76" t="str">
        <f>IF((COUNTIF(AT25:AY25,"&gt;0"))&gt;2,"Y","N")</f>
        <v>N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3">
        <f t="shared" si="0"/>
        <v>56</v>
      </c>
      <c r="AU25" s="23">
        <f t="shared" si="1"/>
        <v>0</v>
      </c>
      <c r="AV25" s="23">
        <f t="shared" si="2"/>
        <v>0</v>
      </c>
      <c r="AW25" s="23">
        <f t="shared" si="3"/>
        <v>0</v>
      </c>
      <c r="AX25" s="23">
        <f t="shared" si="4"/>
        <v>58</v>
      </c>
      <c r="AY25" s="23">
        <f t="shared" si="5"/>
        <v>0</v>
      </c>
      <c r="AZ25" s="7"/>
      <c r="BA25" s="82">
        <f t="shared" si="33"/>
        <v>56</v>
      </c>
      <c r="BB25" s="83">
        <f t="shared" si="6"/>
        <v>46</v>
      </c>
      <c r="BC25" s="82">
        <f t="shared" si="34"/>
        <v>0</v>
      </c>
      <c r="BD25" s="83">
        <f t="shared" si="7"/>
        <v>0</v>
      </c>
      <c r="BE25" s="82">
        <f t="shared" si="35"/>
        <v>0</v>
      </c>
      <c r="BF25" s="83">
        <f t="shared" si="8"/>
        <v>0</v>
      </c>
      <c r="BG25" s="82">
        <f t="shared" si="36"/>
        <v>0</v>
      </c>
      <c r="BH25" s="82">
        <f t="shared" si="9"/>
        <v>0</v>
      </c>
      <c r="BI25" s="83">
        <f t="shared" si="10"/>
        <v>58</v>
      </c>
      <c r="BJ25" s="82">
        <f t="shared" si="11"/>
        <v>0</v>
      </c>
      <c r="BK25" s="83">
        <f t="shared" si="12"/>
        <v>0</v>
      </c>
      <c r="BL25" s="7"/>
      <c r="BM25" s="82">
        <f t="shared" si="13"/>
        <v>154.02000000000001</v>
      </c>
      <c r="BN25" s="83">
        <f t="shared" si="14"/>
        <v>154.01</v>
      </c>
      <c r="BO25" s="82">
        <f t="shared" si="15"/>
        <v>0</v>
      </c>
      <c r="BP25" s="83">
        <f t="shared" si="16"/>
        <v>0</v>
      </c>
      <c r="BQ25" s="82">
        <f t="shared" si="17"/>
        <v>0</v>
      </c>
      <c r="BR25" s="83">
        <f t="shared" si="18"/>
        <v>0</v>
      </c>
      <c r="BS25" s="82">
        <f t="shared" si="19"/>
        <v>0</v>
      </c>
      <c r="BT25" s="82">
        <f t="shared" si="20"/>
        <v>0</v>
      </c>
      <c r="BU25" s="83">
        <f t="shared" si="21"/>
        <v>211.04</v>
      </c>
      <c r="BV25" s="82">
        <f t="shared" si="22"/>
        <v>0</v>
      </c>
      <c r="BW25" s="83">
        <f t="shared" si="23"/>
        <v>0</v>
      </c>
      <c r="BY25" s="7">
        <f t="shared" si="24"/>
        <v>519.06999999999994</v>
      </c>
      <c r="BZ25" s="7"/>
      <c r="CA25" s="7">
        <f t="shared" si="37"/>
        <v>0</v>
      </c>
      <c r="CB25" s="7"/>
      <c r="CC25" s="7">
        <f t="shared" si="25"/>
        <v>519.06999999999994</v>
      </c>
      <c r="CD25" s="7"/>
      <c r="CF25" s="7">
        <f t="shared" si="26"/>
        <v>3</v>
      </c>
      <c r="CG25" s="7">
        <f t="shared" si="27"/>
        <v>3</v>
      </c>
      <c r="CH25" s="7">
        <f t="shared" si="28"/>
        <v>3</v>
      </c>
      <c r="CI25" s="7">
        <f t="shared" si="29"/>
        <v>3</v>
      </c>
      <c r="CJ25" s="7">
        <f t="shared" si="30"/>
        <v>3</v>
      </c>
      <c r="CK25" s="7">
        <f t="shared" si="31"/>
        <v>3</v>
      </c>
      <c r="CL25" s="7">
        <f t="shared" si="38"/>
        <v>3</v>
      </c>
      <c r="CM25" s="7">
        <f t="shared" si="39"/>
        <v>3</v>
      </c>
      <c r="CN25" s="7">
        <f t="shared" si="40"/>
        <v>2</v>
      </c>
      <c r="CO25" s="7">
        <f t="shared" si="41"/>
        <v>1</v>
      </c>
      <c r="CP25" s="7">
        <f t="shared" si="42"/>
        <v>9</v>
      </c>
      <c r="CQ25" s="7"/>
      <c r="CS25" s="7">
        <f t="shared" si="43"/>
        <v>0</v>
      </c>
      <c r="CT25" s="7">
        <f t="shared" si="44"/>
        <v>0</v>
      </c>
      <c r="CU25" s="7">
        <f t="shared" si="45"/>
        <v>0</v>
      </c>
      <c r="CV25" s="7">
        <f t="shared" si="46"/>
        <v>0</v>
      </c>
      <c r="CW25" s="7">
        <f t="shared" si="47"/>
        <v>0</v>
      </c>
      <c r="CX25" s="7">
        <f t="shared" si="48"/>
        <v>0</v>
      </c>
      <c r="CY25" s="7">
        <f t="shared" si="49"/>
        <v>0</v>
      </c>
      <c r="CZ25" s="7">
        <f t="shared" si="50"/>
        <v>0</v>
      </c>
      <c r="DA25" s="7">
        <f t="shared" si="51"/>
        <v>154.01</v>
      </c>
      <c r="DB25" s="7">
        <f t="shared" si="52"/>
        <v>154.02000000000001</v>
      </c>
      <c r="DC25" s="7">
        <f t="shared" si="53"/>
        <v>211.04</v>
      </c>
    </row>
    <row r="26" spans="1:107">
      <c r="A26" s="59">
        <v>20</v>
      </c>
      <c r="B26" s="253" t="s">
        <v>57</v>
      </c>
      <c r="C26" s="254" t="s">
        <v>95</v>
      </c>
      <c r="D26" s="9"/>
      <c r="E26" s="10">
        <f>LOOKUP((IF(D26&gt;0,(RANK(D26,D$6:D$125,0)),"NA")),'Points System'!$A$4:$A$154,'Points System'!$B$4:$B$154)</f>
        <v>0</v>
      </c>
      <c r="F26" s="9"/>
      <c r="G26" s="16">
        <f>LOOKUP((IF(F26&gt;0,(RANK(F26,F$6:F$125,0)),"NA")),'Points System'!$A$4:$A$154,'Points System'!$B$4:$B$154)</f>
        <v>0</v>
      </c>
      <c r="H26" s="9"/>
      <c r="I26" s="16">
        <f>LOOKUP((IF(H26&gt;0,(RANK(H26,H$6:H$125,0)),"NA")),'Points System'!$A$4:$A$154,'Points System'!$B$4:$B$154)</f>
        <v>0</v>
      </c>
      <c r="J26" s="9"/>
      <c r="K26" s="16">
        <f>LOOKUP((IF(J26&gt;0,(RANK(J26,J$6:J$125,0)),"NA")),'Points System'!$A$4:$A$154,'Points System'!$B$4:$B$154)</f>
        <v>0</v>
      </c>
      <c r="L26" s="9">
        <v>241.05</v>
      </c>
      <c r="M26" s="16">
        <f>LOOKUP((IF(L26&gt;0,(RANK(L26,L$6:L$125,0)),"NA")),'Points System'!$A$4:$A$154,'Points System'!$B$4:$B$154)</f>
        <v>85</v>
      </c>
      <c r="N26" s="9"/>
      <c r="O26" s="16">
        <f>LOOKUP((IF(N26&gt;0,(RANK(N26,N$6:N$125,0)),"NA")),'Points System'!$A$4:$A$154,'Points System'!$B$4:$B$154)</f>
        <v>0</v>
      </c>
      <c r="P26" s="9"/>
      <c r="Q26" s="16">
        <f>LOOKUP((IF(P26&gt;0,(RANK(P26,P$6:P$125,0)),"NA")),'Points System'!$A$4:$A$154,'Points System'!$B$4:$B$154)</f>
        <v>0</v>
      </c>
      <c r="R26" s="9">
        <v>182.01</v>
      </c>
      <c r="S26" s="16">
        <f>LOOKUP((IF(R26&gt;0,(RANK(R26,R$6:R$125,0)),"NA")),'Points System'!$A$4:$A$154,'Points System'!$B$4:$B$154)</f>
        <v>49</v>
      </c>
      <c r="T26" s="9"/>
      <c r="U26" s="16">
        <f>LOOKUP((IF(T26&gt;0,(RANK(T26,T$6:T$125,0)),"NA")),'Points System'!$A$4:$A$154,'Points System'!$B$4:$B$154)</f>
        <v>0</v>
      </c>
      <c r="V26" s="9"/>
      <c r="W26" s="16">
        <f>LOOKUP((IF(V26&gt;0,(RANK(V26,V$6:V$125,0)),"NA")),'Points System'!$A$4:$A$154,'Points System'!$B$4:$B$154)</f>
        <v>0</v>
      </c>
      <c r="X26" s="9"/>
      <c r="Y26" s="16">
        <f>LOOKUP((IF(X26&gt;0,(RANK(X26,X$6:X$125,0)),"NA")),'Points System'!$A$4:$A$154,'Points System'!$B$4:$B$154)</f>
        <v>0</v>
      </c>
      <c r="Z26" s="9"/>
      <c r="AA26" s="16">
        <f>LOOKUP((IF(Z26&gt;0,(RANK(Z26,Z$6:Z$125,0)),"NA")),'Points System'!$A$4:$A$154,'Points System'!$B$4:$B$154)</f>
        <v>0</v>
      </c>
      <c r="AB26" s="78">
        <f>CC26</f>
        <v>423.06</v>
      </c>
      <c r="AC26" s="10">
        <f>SUM((LARGE((BA26:BK26),1))+(LARGE((BA26:BK26),2))+(LARGE((BA26:BK26),3)+(LARGE((BA26:BK26),4))))</f>
        <v>134</v>
      </c>
      <c r="AD26" s="12">
        <f>RANK(AC26,$AC$6:$AC$125,0)</f>
        <v>21</v>
      </c>
      <c r="AE26" s="88">
        <f>(AB26-(ROUNDDOWN(AB26,0)))*100</f>
        <v>6.0000000000002274</v>
      </c>
      <c r="AF26" s="76" t="str">
        <f>IF((COUNTIF(AT26:AY26,"&gt;0"))&gt;2,"Y","N")</f>
        <v>N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3">
        <f t="shared" si="0"/>
        <v>49</v>
      </c>
      <c r="AU26" s="23">
        <f t="shared" si="1"/>
        <v>0</v>
      </c>
      <c r="AV26" s="23">
        <f t="shared" si="2"/>
        <v>0</v>
      </c>
      <c r="AW26" s="23">
        <f t="shared" si="3"/>
        <v>0</v>
      </c>
      <c r="AX26" s="23">
        <f t="shared" si="4"/>
        <v>85</v>
      </c>
      <c r="AY26" s="23">
        <f t="shared" si="5"/>
        <v>0</v>
      </c>
      <c r="AZ26" s="7"/>
      <c r="BA26" s="82">
        <f t="shared" si="33"/>
        <v>0</v>
      </c>
      <c r="BB26" s="83">
        <f t="shared" si="6"/>
        <v>49</v>
      </c>
      <c r="BC26" s="82">
        <f t="shared" si="34"/>
        <v>0</v>
      </c>
      <c r="BD26" s="83">
        <f t="shared" si="7"/>
        <v>0</v>
      </c>
      <c r="BE26" s="82">
        <f t="shared" si="35"/>
        <v>0</v>
      </c>
      <c r="BF26" s="83">
        <f t="shared" si="8"/>
        <v>0</v>
      </c>
      <c r="BG26" s="82">
        <f t="shared" si="36"/>
        <v>0</v>
      </c>
      <c r="BH26" s="82">
        <f t="shared" si="9"/>
        <v>0</v>
      </c>
      <c r="BI26" s="83">
        <f t="shared" si="10"/>
        <v>85</v>
      </c>
      <c r="BJ26" s="82">
        <f t="shared" si="11"/>
        <v>0</v>
      </c>
      <c r="BK26" s="83">
        <f t="shared" si="12"/>
        <v>0</v>
      </c>
      <c r="BL26" s="7"/>
      <c r="BM26" s="82">
        <f t="shared" si="13"/>
        <v>0</v>
      </c>
      <c r="BN26" s="83">
        <f t="shared" si="14"/>
        <v>182.01</v>
      </c>
      <c r="BO26" s="82">
        <f t="shared" si="15"/>
        <v>0</v>
      </c>
      <c r="BP26" s="83">
        <f t="shared" si="16"/>
        <v>0</v>
      </c>
      <c r="BQ26" s="82">
        <f t="shared" si="17"/>
        <v>0</v>
      </c>
      <c r="BR26" s="83">
        <f t="shared" si="18"/>
        <v>0</v>
      </c>
      <c r="BS26" s="82">
        <f t="shared" si="19"/>
        <v>0</v>
      </c>
      <c r="BT26" s="82">
        <f t="shared" si="20"/>
        <v>0</v>
      </c>
      <c r="BU26" s="83">
        <f t="shared" si="21"/>
        <v>241.05</v>
      </c>
      <c r="BV26" s="82">
        <f t="shared" si="22"/>
        <v>0</v>
      </c>
      <c r="BW26" s="83">
        <f t="shared" si="23"/>
        <v>0</v>
      </c>
      <c r="BY26" s="7">
        <f t="shared" si="24"/>
        <v>423.06</v>
      </c>
      <c r="BZ26" s="7"/>
      <c r="CA26" s="7">
        <f t="shared" si="37"/>
        <v>0</v>
      </c>
      <c r="CB26" s="7"/>
      <c r="CC26" s="7">
        <f t="shared" si="25"/>
        <v>423.06</v>
      </c>
      <c r="CF26" s="7">
        <f t="shared" si="26"/>
        <v>1</v>
      </c>
      <c r="CG26" s="7">
        <f t="shared" si="27"/>
        <v>1</v>
      </c>
      <c r="CH26" s="7">
        <f t="shared" si="28"/>
        <v>1</v>
      </c>
      <c r="CI26" s="7">
        <f t="shared" si="29"/>
        <v>1</v>
      </c>
      <c r="CJ26" s="7">
        <f t="shared" si="30"/>
        <v>1</v>
      </c>
      <c r="CK26" s="7">
        <f t="shared" si="31"/>
        <v>1</v>
      </c>
      <c r="CL26" s="7">
        <f t="shared" si="38"/>
        <v>1</v>
      </c>
      <c r="CM26" s="7">
        <f t="shared" si="39"/>
        <v>1</v>
      </c>
      <c r="CN26" s="7">
        <f t="shared" si="40"/>
        <v>1</v>
      </c>
      <c r="CO26" s="7">
        <f t="shared" si="41"/>
        <v>2</v>
      </c>
      <c r="CP26" s="7">
        <f t="shared" si="42"/>
        <v>9</v>
      </c>
      <c r="CQ26" s="7"/>
      <c r="CS26" s="7">
        <f t="shared" si="43"/>
        <v>0</v>
      </c>
      <c r="CT26" s="7">
        <f t="shared" si="44"/>
        <v>0</v>
      </c>
      <c r="CU26" s="7">
        <f t="shared" si="45"/>
        <v>0</v>
      </c>
      <c r="CV26" s="7">
        <f t="shared" si="46"/>
        <v>0</v>
      </c>
      <c r="CW26" s="7">
        <f t="shared" si="47"/>
        <v>0</v>
      </c>
      <c r="CX26" s="7">
        <f t="shared" si="48"/>
        <v>0</v>
      </c>
      <c r="CY26" s="7">
        <f t="shared" si="49"/>
        <v>0</v>
      </c>
      <c r="CZ26" s="7">
        <f t="shared" si="50"/>
        <v>0</v>
      </c>
      <c r="DA26" s="7">
        <f t="shared" si="51"/>
        <v>0</v>
      </c>
      <c r="DB26" s="7">
        <f t="shared" si="52"/>
        <v>182.01</v>
      </c>
      <c r="DC26" s="7">
        <f t="shared" si="53"/>
        <v>241.05</v>
      </c>
    </row>
    <row r="27" spans="1:107">
      <c r="A27" s="59">
        <v>37</v>
      </c>
      <c r="B27" s="253" t="s">
        <v>45</v>
      </c>
      <c r="C27" s="254" t="s">
        <v>115</v>
      </c>
      <c r="D27" s="9"/>
      <c r="E27" s="10">
        <f>LOOKUP((IF(D27&gt;0,(RANK(D27,D$6:D$125,0)),"NA")),'Points System'!$A$4:$A$154,'Points System'!$B$4:$B$154)</f>
        <v>0</v>
      </c>
      <c r="F27" s="9"/>
      <c r="G27" s="16">
        <f>LOOKUP((IF(F27&gt;0,(RANK(F27,F$6:F$125,0)),"NA")),'Points System'!$A$4:$A$154,'Points System'!$B$4:$B$154)</f>
        <v>0</v>
      </c>
      <c r="H27" s="9"/>
      <c r="I27" s="16">
        <f>LOOKUP((IF(H27&gt;0,(RANK(H27,H$6:H$125,0)),"NA")),'Points System'!$A$4:$A$154,'Points System'!$B$4:$B$154)</f>
        <v>0</v>
      </c>
      <c r="J27" s="9"/>
      <c r="K27" s="16">
        <f>LOOKUP((IF(J27&gt;0,(RANK(J27,J$6:J$125,0)),"NA")),'Points System'!$A$4:$A$154,'Points System'!$B$4:$B$154)</f>
        <v>0</v>
      </c>
      <c r="L27" s="9">
        <v>225</v>
      </c>
      <c r="M27" s="16">
        <f>LOOKUP((IF(L27&gt;0,(RANK(L27,L$6:L$125,0)),"NA")),'Points System'!$A$4:$A$154,'Points System'!$B$4:$B$154)</f>
        <v>67</v>
      </c>
      <c r="N27" s="9"/>
      <c r="O27" s="16">
        <f>LOOKUP((IF(N27&gt;0,(RANK(N27,N$6:N$125,0)),"NA")),'Points System'!$A$4:$A$154,'Points System'!$B$4:$B$154)</f>
        <v>0</v>
      </c>
      <c r="P27" s="9"/>
      <c r="Q27" s="16">
        <f>LOOKUP((IF(P27&gt;0,(RANK(P27,P$6:P$125,0)),"NA")),'Points System'!$A$4:$A$154,'Points System'!$B$4:$B$154)</f>
        <v>0</v>
      </c>
      <c r="R27" s="9"/>
      <c r="S27" s="16">
        <f>LOOKUP((IF(R27&gt;0,(RANK(R27,R$6:R$125,0)),"NA")),'Points System'!$A$4:$A$154,'Points System'!$B$4:$B$154)</f>
        <v>0</v>
      </c>
      <c r="T27" s="9"/>
      <c r="U27" s="16">
        <f>LOOKUP((IF(T27&gt;0,(RANK(T27,T$6:T$125,0)),"NA")),'Points System'!$A$4:$A$154,'Points System'!$B$4:$B$154)</f>
        <v>0</v>
      </c>
      <c r="V27" s="9"/>
      <c r="W27" s="16">
        <f>LOOKUP((IF(V27&gt;0,(RANK(V27,V$6:V$125,0)),"NA")),'Points System'!$A$4:$A$154,'Points System'!$B$4:$B$154)</f>
        <v>0</v>
      </c>
      <c r="X27" s="9">
        <v>107</v>
      </c>
      <c r="Y27" s="16">
        <f>LOOKUP((IF(X27&gt;0,(RANK(X27,X$6:X$125,0)),"NA")),'Points System'!$A$4:$A$154,'Points System'!$B$4:$B$154)</f>
        <v>62</v>
      </c>
      <c r="Z27" s="9"/>
      <c r="AA27" s="16">
        <f>LOOKUP((IF(Z27&gt;0,(RANK(Z27,Z$6:Z$125,0)),"NA")),'Points System'!$A$4:$A$154,'Points System'!$B$4:$B$154)</f>
        <v>0</v>
      </c>
      <c r="AB27" s="78">
        <f>CC27</f>
        <v>332</v>
      </c>
      <c r="AC27" s="10">
        <f>SUM((LARGE((BA27:BK27),1))+(LARGE((BA27:BK27),2))+(LARGE((BA27:BK27),3)+(LARGE((BA27:BK27),4))))</f>
        <v>129</v>
      </c>
      <c r="AD27" s="12">
        <f>RANK(AC27,$AC$6:$AC$125,0)</f>
        <v>22</v>
      </c>
      <c r="AE27" s="88">
        <f>(AB27-(ROUNDDOWN(AB27,0)))*100</f>
        <v>0</v>
      </c>
      <c r="AF27" s="76" t="str">
        <f>IF((COUNTIF(AT27:AY27,"&gt;0"))&gt;2,"Y","N")</f>
        <v>N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3">
        <f t="shared" si="0"/>
        <v>0</v>
      </c>
      <c r="AU27" s="23">
        <f t="shared" si="1"/>
        <v>0</v>
      </c>
      <c r="AV27" s="23">
        <f t="shared" si="2"/>
        <v>0</v>
      </c>
      <c r="AW27" s="23">
        <f t="shared" si="3"/>
        <v>0</v>
      </c>
      <c r="AX27" s="23">
        <f t="shared" si="4"/>
        <v>67</v>
      </c>
      <c r="AY27" s="23">
        <f t="shared" si="5"/>
        <v>62</v>
      </c>
      <c r="AZ27" s="7"/>
      <c r="BA27" s="82">
        <f t="shared" si="33"/>
        <v>0</v>
      </c>
      <c r="BB27" s="83">
        <f t="shared" si="6"/>
        <v>0</v>
      </c>
      <c r="BC27" s="82">
        <f t="shared" si="34"/>
        <v>0</v>
      </c>
      <c r="BD27" s="83">
        <f t="shared" si="7"/>
        <v>0</v>
      </c>
      <c r="BE27" s="82">
        <f t="shared" si="35"/>
        <v>0</v>
      </c>
      <c r="BF27" s="83">
        <f t="shared" si="8"/>
        <v>0</v>
      </c>
      <c r="BG27" s="82">
        <f t="shared" si="36"/>
        <v>0</v>
      </c>
      <c r="BH27" s="82">
        <f t="shared" si="9"/>
        <v>0</v>
      </c>
      <c r="BI27" s="83">
        <f t="shared" si="10"/>
        <v>67</v>
      </c>
      <c r="BJ27" s="82">
        <f t="shared" si="11"/>
        <v>0</v>
      </c>
      <c r="BK27" s="83">
        <f t="shared" si="12"/>
        <v>62</v>
      </c>
      <c r="BL27" s="7"/>
      <c r="BM27" s="82">
        <f t="shared" si="13"/>
        <v>0</v>
      </c>
      <c r="BN27" s="83">
        <f t="shared" si="14"/>
        <v>0</v>
      </c>
      <c r="BO27" s="82">
        <f t="shared" si="15"/>
        <v>0</v>
      </c>
      <c r="BP27" s="83">
        <f t="shared" si="16"/>
        <v>0</v>
      </c>
      <c r="BQ27" s="82">
        <f t="shared" si="17"/>
        <v>0</v>
      </c>
      <c r="BR27" s="83">
        <f t="shared" si="18"/>
        <v>0</v>
      </c>
      <c r="BS27" s="82">
        <f t="shared" si="19"/>
        <v>0</v>
      </c>
      <c r="BT27" s="82">
        <f t="shared" si="20"/>
        <v>0</v>
      </c>
      <c r="BU27" s="83">
        <f t="shared" si="21"/>
        <v>225</v>
      </c>
      <c r="BV27" s="82">
        <f t="shared" si="22"/>
        <v>0</v>
      </c>
      <c r="BW27" s="83">
        <f t="shared" si="23"/>
        <v>107</v>
      </c>
      <c r="BY27" s="7">
        <f t="shared" si="24"/>
        <v>332</v>
      </c>
      <c r="BZ27" s="7"/>
      <c r="CA27" s="7">
        <f t="shared" si="37"/>
        <v>0</v>
      </c>
      <c r="CB27" s="7"/>
      <c r="CC27" s="7">
        <f t="shared" si="25"/>
        <v>332</v>
      </c>
      <c r="CF27" s="7">
        <f t="shared" si="26"/>
        <v>1</v>
      </c>
      <c r="CG27" s="7">
        <f t="shared" si="27"/>
        <v>1</v>
      </c>
      <c r="CH27" s="7">
        <f t="shared" si="28"/>
        <v>1</v>
      </c>
      <c r="CI27" s="7">
        <f t="shared" si="29"/>
        <v>1</v>
      </c>
      <c r="CJ27" s="7">
        <f t="shared" si="30"/>
        <v>1</v>
      </c>
      <c r="CK27" s="7">
        <f t="shared" si="31"/>
        <v>1</v>
      </c>
      <c r="CL27" s="7">
        <f t="shared" si="38"/>
        <v>1</v>
      </c>
      <c r="CM27" s="7">
        <f t="shared" si="39"/>
        <v>1</v>
      </c>
      <c r="CN27" s="7">
        <f t="shared" si="40"/>
        <v>1</v>
      </c>
      <c r="CO27" s="7">
        <f t="shared" si="41"/>
        <v>11</v>
      </c>
      <c r="CP27" s="7">
        <f t="shared" si="42"/>
        <v>9</v>
      </c>
      <c r="CQ27" s="7"/>
      <c r="CS27" s="7">
        <f t="shared" si="43"/>
        <v>0</v>
      </c>
      <c r="CT27" s="7">
        <f t="shared" si="44"/>
        <v>0</v>
      </c>
      <c r="CU27" s="7">
        <f t="shared" si="45"/>
        <v>0</v>
      </c>
      <c r="CV27" s="7">
        <f t="shared" si="46"/>
        <v>0</v>
      </c>
      <c r="CW27" s="7">
        <f t="shared" si="47"/>
        <v>0</v>
      </c>
      <c r="CX27" s="7">
        <f t="shared" si="48"/>
        <v>0</v>
      </c>
      <c r="CY27" s="7">
        <f t="shared" si="49"/>
        <v>0</v>
      </c>
      <c r="CZ27" s="7">
        <f t="shared" si="50"/>
        <v>0</v>
      </c>
      <c r="DA27" s="7">
        <f t="shared" si="51"/>
        <v>0</v>
      </c>
      <c r="DB27" s="7">
        <f t="shared" si="52"/>
        <v>107</v>
      </c>
      <c r="DC27" s="7">
        <f t="shared" si="53"/>
        <v>225</v>
      </c>
    </row>
    <row r="28" spans="1:107">
      <c r="A28" s="59">
        <v>21</v>
      </c>
      <c r="B28" s="253" t="s">
        <v>92</v>
      </c>
      <c r="C28" s="254" t="s">
        <v>93</v>
      </c>
      <c r="D28" s="9"/>
      <c r="E28" s="10">
        <f>LOOKUP((IF(D28&gt;0,(RANK(D28,D$6:D$125,0)),"NA")),'Points System'!$A$4:$A$154,'Points System'!$B$4:$B$154)</f>
        <v>0</v>
      </c>
      <c r="F28" s="9"/>
      <c r="G28" s="16">
        <f>LOOKUP((IF(F28&gt;0,(RANK(F28,F$6:F$125,0)),"NA")),'Points System'!$A$4:$A$154,'Points System'!$B$4:$B$154)</f>
        <v>0</v>
      </c>
      <c r="H28" s="9"/>
      <c r="I28" s="16">
        <f>LOOKUP((IF(H28&gt;0,(RANK(H28,H$6:H$125,0)),"NA")),'Points System'!$A$4:$A$154,'Points System'!$B$4:$B$154)</f>
        <v>0</v>
      </c>
      <c r="J28" s="9">
        <v>158</v>
      </c>
      <c r="K28" s="16">
        <f>LOOKUP((IF(J28&gt;0,(RANK(J28,J$6:J$125,0)),"NA")),'Points System'!$A$4:$A$154,'Points System'!$B$4:$B$154)</f>
        <v>62</v>
      </c>
      <c r="L28" s="9"/>
      <c r="M28" s="16">
        <f>LOOKUP((IF(L28&gt;0,(RANK(L28,L$6:L$125,0)),"NA")),'Points System'!$A$4:$A$154,'Points System'!$B$4:$B$154)</f>
        <v>0</v>
      </c>
      <c r="N28" s="9"/>
      <c r="O28" s="16">
        <f>LOOKUP((IF(N28&gt;0,(RANK(N28,N$6:N$125,0)),"NA")),'Points System'!$A$4:$A$154,'Points System'!$B$4:$B$154)</f>
        <v>0</v>
      </c>
      <c r="P28" s="9"/>
      <c r="Q28" s="16">
        <f>LOOKUP((IF(P28&gt;0,(RANK(P28,P$6:P$125,0)),"NA")),'Points System'!$A$4:$A$154,'Points System'!$B$4:$B$154)</f>
        <v>0</v>
      </c>
      <c r="R28" s="9"/>
      <c r="S28" s="16">
        <f>LOOKUP((IF(R28&gt;0,(RANK(R28,R$6:R$125,0)),"NA")),'Points System'!$A$4:$A$154,'Points System'!$B$4:$B$154)</f>
        <v>0</v>
      </c>
      <c r="T28" s="9"/>
      <c r="U28" s="16">
        <f>LOOKUP((IF(T28&gt;0,(RANK(T28,T$6:T$125,0)),"NA")),'Points System'!$A$4:$A$154,'Points System'!$B$4:$B$154)</f>
        <v>0</v>
      </c>
      <c r="V28" s="9">
        <v>114.02</v>
      </c>
      <c r="W28" s="16">
        <f>LOOKUP((IF(V28&gt;0,(RANK(V28,V$6:V$125,0)),"NA")),'Points System'!$A$4:$A$154,'Points System'!$B$4:$B$154)</f>
        <v>62</v>
      </c>
      <c r="X28" s="9"/>
      <c r="Y28" s="16">
        <f>LOOKUP((IF(X28&gt;0,(RANK(X28,X$6:X$125,0)),"NA")),'Points System'!$A$4:$A$154,'Points System'!$B$4:$B$154)</f>
        <v>0</v>
      </c>
      <c r="Z28" s="9"/>
      <c r="AA28" s="16">
        <f>LOOKUP((IF(Z28&gt;0,(RANK(Z28,Z$6:Z$125,0)),"NA")),'Points System'!$A$4:$A$154,'Points System'!$B$4:$B$154)</f>
        <v>0</v>
      </c>
      <c r="AB28" s="78">
        <f>CC28</f>
        <v>272.02</v>
      </c>
      <c r="AC28" s="10">
        <f>SUM((LARGE((BA28:BK28),1))+(LARGE((BA28:BK28),2))+(LARGE((BA28:BK28),3)+(LARGE((BA28:BK28),4))))</f>
        <v>124</v>
      </c>
      <c r="AD28" s="12">
        <f>RANK(AC28,$AC$6:$AC$125,0)</f>
        <v>23</v>
      </c>
      <c r="AE28" s="88">
        <f>(AB28-(ROUNDDOWN(AB28,0)))*100</f>
        <v>1.999999999998181</v>
      </c>
      <c r="AF28" s="76" t="str">
        <f>IF((COUNTIF(AT28:AY28,"&gt;0"))&gt;2,"Y","N")</f>
        <v>N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23">
        <f t="shared" si="0"/>
        <v>0</v>
      </c>
      <c r="AU28" s="23">
        <f t="shared" si="1"/>
        <v>0</v>
      </c>
      <c r="AV28" s="23">
        <f t="shared" si="2"/>
        <v>62</v>
      </c>
      <c r="AW28" s="23">
        <f t="shared" si="3"/>
        <v>0</v>
      </c>
      <c r="AX28" s="23">
        <f t="shared" si="4"/>
        <v>0</v>
      </c>
      <c r="AY28" s="23">
        <f t="shared" si="5"/>
        <v>0</v>
      </c>
      <c r="AZ28" s="7"/>
      <c r="BA28" s="82">
        <f t="shared" si="33"/>
        <v>0</v>
      </c>
      <c r="BB28" s="83">
        <f t="shared" si="6"/>
        <v>0</v>
      </c>
      <c r="BC28" s="82">
        <f t="shared" si="34"/>
        <v>0</v>
      </c>
      <c r="BD28" s="83">
        <f t="shared" si="7"/>
        <v>0</v>
      </c>
      <c r="BE28" s="82">
        <f t="shared" si="35"/>
        <v>62</v>
      </c>
      <c r="BF28" s="83">
        <f t="shared" si="8"/>
        <v>62</v>
      </c>
      <c r="BG28" s="82">
        <f t="shared" si="36"/>
        <v>0</v>
      </c>
      <c r="BH28" s="82">
        <f t="shared" si="9"/>
        <v>0</v>
      </c>
      <c r="BI28" s="83">
        <f t="shared" si="10"/>
        <v>0</v>
      </c>
      <c r="BJ28" s="82">
        <f t="shared" si="11"/>
        <v>0</v>
      </c>
      <c r="BK28" s="83">
        <f t="shared" si="12"/>
        <v>0</v>
      </c>
      <c r="BL28" s="7"/>
      <c r="BM28" s="82">
        <f t="shared" si="13"/>
        <v>0</v>
      </c>
      <c r="BN28" s="83">
        <f t="shared" si="14"/>
        <v>0</v>
      </c>
      <c r="BO28" s="82">
        <f t="shared" si="15"/>
        <v>0</v>
      </c>
      <c r="BP28" s="83">
        <f t="shared" si="16"/>
        <v>0</v>
      </c>
      <c r="BQ28" s="82">
        <f t="shared" si="17"/>
        <v>158</v>
      </c>
      <c r="BR28" s="83">
        <f t="shared" si="18"/>
        <v>114.02</v>
      </c>
      <c r="BS28" s="82">
        <f t="shared" si="19"/>
        <v>0</v>
      </c>
      <c r="BT28" s="82">
        <f t="shared" si="20"/>
        <v>0</v>
      </c>
      <c r="BU28" s="83">
        <f t="shared" si="21"/>
        <v>0</v>
      </c>
      <c r="BV28" s="82">
        <f t="shared" si="22"/>
        <v>0</v>
      </c>
      <c r="BW28" s="83">
        <f t="shared" si="23"/>
        <v>0</v>
      </c>
      <c r="BY28" s="7">
        <f t="shared" si="24"/>
        <v>272.02</v>
      </c>
      <c r="BZ28" s="7"/>
      <c r="CA28" s="7">
        <f t="shared" si="37"/>
        <v>0</v>
      </c>
      <c r="CB28" s="7"/>
      <c r="CC28" s="7">
        <f t="shared" si="25"/>
        <v>272.02</v>
      </c>
      <c r="CF28" s="7">
        <f t="shared" si="26"/>
        <v>1</v>
      </c>
      <c r="CG28" s="7">
        <f t="shared" si="27"/>
        <v>1</v>
      </c>
      <c r="CH28" s="7">
        <f t="shared" si="28"/>
        <v>1</v>
      </c>
      <c r="CI28" s="7">
        <f t="shared" si="29"/>
        <v>1</v>
      </c>
      <c r="CJ28" s="7">
        <f t="shared" si="30"/>
        <v>1</v>
      </c>
      <c r="CK28" s="7">
        <f t="shared" si="31"/>
        <v>1</v>
      </c>
      <c r="CL28" s="7">
        <f t="shared" si="38"/>
        <v>1</v>
      </c>
      <c r="CM28" s="7">
        <f t="shared" si="39"/>
        <v>1</v>
      </c>
      <c r="CN28" s="7">
        <f t="shared" si="40"/>
        <v>1</v>
      </c>
      <c r="CO28" s="7">
        <f t="shared" si="41"/>
        <v>5</v>
      </c>
      <c r="CP28" s="7">
        <f t="shared" si="42"/>
        <v>5</v>
      </c>
      <c r="CQ28" s="7"/>
      <c r="CS28" s="7">
        <f t="shared" si="43"/>
        <v>0</v>
      </c>
      <c r="CT28" s="7">
        <f t="shared" si="44"/>
        <v>0</v>
      </c>
      <c r="CU28" s="7">
        <f t="shared" si="45"/>
        <v>0</v>
      </c>
      <c r="CV28" s="7">
        <f t="shared" si="46"/>
        <v>0</v>
      </c>
      <c r="CW28" s="7">
        <f t="shared" si="47"/>
        <v>0</v>
      </c>
      <c r="CX28" s="7">
        <f t="shared" si="48"/>
        <v>0</v>
      </c>
      <c r="CY28" s="7">
        <f t="shared" si="49"/>
        <v>0</v>
      </c>
      <c r="CZ28" s="7">
        <f t="shared" si="50"/>
        <v>0</v>
      </c>
      <c r="DA28" s="7">
        <f t="shared" si="51"/>
        <v>0</v>
      </c>
      <c r="DB28" s="7">
        <f t="shared" si="52"/>
        <v>158</v>
      </c>
      <c r="DC28" s="7">
        <f t="shared" si="53"/>
        <v>158</v>
      </c>
    </row>
    <row r="29" spans="1:107">
      <c r="A29" s="59">
        <v>22</v>
      </c>
      <c r="B29" s="253" t="s">
        <v>59</v>
      </c>
      <c r="C29" s="254" t="s">
        <v>70</v>
      </c>
      <c r="D29" s="9"/>
      <c r="E29" s="10">
        <f>LOOKUP((IF(D29&gt;0,(RANK(D29,D$6:D$125,0)),"NA")),'Points System'!$A$4:$A$154,'Points System'!$B$4:$B$154)</f>
        <v>0</v>
      </c>
      <c r="F29" s="9">
        <v>167</v>
      </c>
      <c r="G29" s="16">
        <f>LOOKUP((IF(F29&gt;0,(RANK(F29,F$6:F$125,0)),"NA")),'Points System'!$A$4:$A$154,'Points System'!$B$4:$B$154)</f>
        <v>58</v>
      </c>
      <c r="H29" s="9"/>
      <c r="I29" s="16">
        <f>LOOKUP((IF(H29&gt;0,(RANK(H29,H$6:H$125,0)),"NA")),'Points System'!$A$4:$A$154,'Points System'!$B$4:$B$154)</f>
        <v>0</v>
      </c>
      <c r="J29" s="9"/>
      <c r="K29" s="16">
        <f>LOOKUP((IF(J29&gt;0,(RANK(J29,J$6:J$125,0)),"NA")),'Points System'!$A$4:$A$154,'Points System'!$B$4:$B$154)</f>
        <v>0</v>
      </c>
      <c r="L29" s="9"/>
      <c r="M29" s="16">
        <f>LOOKUP((IF(L29&gt;0,(RANK(L29,L$6:L$125,0)),"NA")),'Points System'!$A$4:$A$154,'Points System'!$B$4:$B$154)</f>
        <v>0</v>
      </c>
      <c r="N29" s="9"/>
      <c r="O29" s="16">
        <f>LOOKUP((IF(N29&gt;0,(RANK(N29,N$6:N$125,0)),"NA")),'Points System'!$A$4:$A$154,'Points System'!$B$4:$B$154)</f>
        <v>0</v>
      </c>
      <c r="P29" s="9"/>
      <c r="Q29" s="16">
        <f>LOOKUP((IF(P29&gt;0,(RANK(P29,P$6:P$125,0)),"NA")),'Points System'!$A$4:$A$154,'Points System'!$B$4:$B$154)</f>
        <v>0</v>
      </c>
      <c r="R29" s="9">
        <v>204.02</v>
      </c>
      <c r="S29" s="16">
        <f>LOOKUP((IF(R29&gt;0,(RANK(R29,R$6:R$125,0)),"NA")),'Points System'!$A$4:$A$154,'Points System'!$B$4:$B$154)</f>
        <v>64</v>
      </c>
      <c r="T29" s="9"/>
      <c r="U29" s="16">
        <f>LOOKUP((IF(T29&gt;0,(RANK(T29,T$6:T$125,0)),"NA")),'Points System'!$A$4:$A$154,'Points System'!$B$4:$B$154)</f>
        <v>0</v>
      </c>
      <c r="V29" s="9"/>
      <c r="W29" s="16">
        <f>LOOKUP((IF(V29&gt;0,(RANK(V29,V$6:V$125,0)),"NA")),'Points System'!$A$4:$A$154,'Points System'!$B$4:$B$154)</f>
        <v>0</v>
      </c>
      <c r="X29" s="9"/>
      <c r="Y29" s="16">
        <f>LOOKUP((IF(X29&gt;0,(RANK(X29,X$6:X$125,0)),"NA")),'Points System'!$A$4:$A$154,'Points System'!$B$4:$B$154)</f>
        <v>0</v>
      </c>
      <c r="Z29" s="9"/>
      <c r="AA29" s="16">
        <f>LOOKUP((IF(Z29&gt;0,(RANK(Z29,Z$6:Z$125,0)),"NA")),'Points System'!$A$4:$A$154,'Points System'!$B$4:$B$154)</f>
        <v>0</v>
      </c>
      <c r="AB29" s="78">
        <f>CC29</f>
        <v>371.02</v>
      </c>
      <c r="AC29" s="10">
        <f>SUM((LARGE((BA29:BK29),1))+(LARGE((BA29:BK29),2))+(LARGE((BA29:BK29),3)+(LARGE((BA29:BK29),4))))</f>
        <v>122</v>
      </c>
      <c r="AD29" s="12">
        <f>RANK(AC29,$AC$6:$AC$125,0)</f>
        <v>24</v>
      </c>
      <c r="AE29" s="88">
        <f>(AB29-(ROUNDDOWN(AB29,0)))*100</f>
        <v>1.999999999998181</v>
      </c>
      <c r="AF29" s="76" t="str">
        <f>IF((COUNTIF(AT29:AY29,"&gt;0"))&gt;2,"Y","N")</f>
        <v>N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23">
        <f t="shared" si="0"/>
        <v>64</v>
      </c>
      <c r="AU29" s="23">
        <f t="shared" si="1"/>
        <v>0</v>
      </c>
      <c r="AV29" s="23">
        <f t="shared" si="2"/>
        <v>0</v>
      </c>
      <c r="AW29" s="23">
        <f t="shared" si="3"/>
        <v>0</v>
      </c>
      <c r="AX29" s="23">
        <f t="shared" si="4"/>
        <v>0</v>
      </c>
      <c r="AY29" s="23">
        <f t="shared" si="5"/>
        <v>0</v>
      </c>
      <c r="AZ29" s="7"/>
      <c r="BA29" s="82">
        <f t="shared" si="33"/>
        <v>58</v>
      </c>
      <c r="BB29" s="83">
        <f t="shared" si="6"/>
        <v>64</v>
      </c>
      <c r="BC29" s="82">
        <f t="shared" si="34"/>
        <v>0</v>
      </c>
      <c r="BD29" s="83">
        <f t="shared" si="7"/>
        <v>0</v>
      </c>
      <c r="BE29" s="82">
        <f t="shared" si="35"/>
        <v>0</v>
      </c>
      <c r="BF29" s="83">
        <f t="shared" si="8"/>
        <v>0</v>
      </c>
      <c r="BG29" s="82">
        <f t="shared" si="36"/>
        <v>0</v>
      </c>
      <c r="BH29" s="82">
        <f t="shared" si="9"/>
        <v>0</v>
      </c>
      <c r="BI29" s="83">
        <f t="shared" si="10"/>
        <v>0</v>
      </c>
      <c r="BJ29" s="82">
        <f t="shared" si="11"/>
        <v>0</v>
      </c>
      <c r="BK29" s="83">
        <f t="shared" si="12"/>
        <v>0</v>
      </c>
      <c r="BL29" s="7"/>
      <c r="BM29" s="82">
        <f t="shared" si="13"/>
        <v>167</v>
      </c>
      <c r="BN29" s="83">
        <f t="shared" si="14"/>
        <v>204.02</v>
      </c>
      <c r="BO29" s="82">
        <f t="shared" si="15"/>
        <v>0</v>
      </c>
      <c r="BP29" s="83">
        <f t="shared" si="16"/>
        <v>0</v>
      </c>
      <c r="BQ29" s="82">
        <f t="shared" si="17"/>
        <v>0</v>
      </c>
      <c r="BR29" s="83">
        <f t="shared" si="18"/>
        <v>0</v>
      </c>
      <c r="BS29" s="82">
        <f t="shared" si="19"/>
        <v>0</v>
      </c>
      <c r="BT29" s="82">
        <f t="shared" si="20"/>
        <v>0</v>
      </c>
      <c r="BU29" s="83">
        <f t="shared" si="21"/>
        <v>0</v>
      </c>
      <c r="BV29" s="82">
        <f t="shared" si="22"/>
        <v>0</v>
      </c>
      <c r="BW29" s="83">
        <f t="shared" si="23"/>
        <v>0</v>
      </c>
      <c r="BY29" s="7">
        <f t="shared" si="24"/>
        <v>371.02</v>
      </c>
      <c r="BZ29" s="7"/>
      <c r="CA29" s="7">
        <f t="shared" si="37"/>
        <v>0</v>
      </c>
      <c r="CB29" s="7"/>
      <c r="CC29" s="7">
        <f t="shared" si="25"/>
        <v>371.02</v>
      </c>
      <c r="CF29" s="7">
        <f t="shared" si="26"/>
        <v>3</v>
      </c>
      <c r="CG29" s="7">
        <f t="shared" si="27"/>
        <v>3</v>
      </c>
      <c r="CH29" s="7">
        <f t="shared" si="28"/>
        <v>3</v>
      </c>
      <c r="CI29" s="7">
        <f t="shared" si="29"/>
        <v>3</v>
      </c>
      <c r="CJ29" s="7">
        <f t="shared" si="30"/>
        <v>3</v>
      </c>
      <c r="CK29" s="7">
        <f t="shared" si="31"/>
        <v>3</v>
      </c>
      <c r="CL29" s="7">
        <f t="shared" si="38"/>
        <v>3</v>
      </c>
      <c r="CM29" s="7">
        <f t="shared" si="39"/>
        <v>3</v>
      </c>
      <c r="CN29" s="7">
        <f t="shared" si="40"/>
        <v>3</v>
      </c>
      <c r="CO29" s="7">
        <f t="shared" si="41"/>
        <v>1</v>
      </c>
      <c r="CP29" s="7">
        <f t="shared" si="42"/>
        <v>2</v>
      </c>
      <c r="CQ29" s="7"/>
      <c r="CS29" s="7">
        <f t="shared" si="43"/>
        <v>0</v>
      </c>
      <c r="CT29" s="7">
        <f t="shared" si="44"/>
        <v>0</v>
      </c>
      <c r="CU29" s="7">
        <f t="shared" si="45"/>
        <v>0</v>
      </c>
      <c r="CV29" s="7">
        <f t="shared" si="46"/>
        <v>0</v>
      </c>
      <c r="CW29" s="7">
        <f t="shared" si="47"/>
        <v>0</v>
      </c>
      <c r="CX29" s="7">
        <f t="shared" si="48"/>
        <v>0</v>
      </c>
      <c r="CY29" s="7">
        <f t="shared" si="49"/>
        <v>0</v>
      </c>
      <c r="CZ29" s="7">
        <f t="shared" si="50"/>
        <v>0</v>
      </c>
      <c r="DA29" s="7">
        <f t="shared" si="51"/>
        <v>0</v>
      </c>
      <c r="DB29" s="7">
        <f t="shared" si="52"/>
        <v>167</v>
      </c>
      <c r="DC29" s="7">
        <f t="shared" si="53"/>
        <v>204.02</v>
      </c>
    </row>
    <row r="30" spans="1:107">
      <c r="A30" s="59">
        <v>23</v>
      </c>
      <c r="B30" s="253" t="s">
        <v>61</v>
      </c>
      <c r="C30" s="254" t="s">
        <v>40</v>
      </c>
      <c r="D30" s="9"/>
      <c r="E30" s="10">
        <f>LOOKUP((IF(D30&gt;0,(RANK(D30,D$6:D$125,0)),"NA")),'Points System'!$A$4:$A$154,'Points System'!$B$4:$B$154)</f>
        <v>0</v>
      </c>
      <c r="F30" s="9"/>
      <c r="G30" s="16">
        <f>LOOKUP((IF(F30&gt;0,(RANK(F30,F$6:F$125,0)),"NA")),'Points System'!$A$4:$A$154,'Points System'!$B$4:$B$154)</f>
        <v>0</v>
      </c>
      <c r="H30" s="9"/>
      <c r="I30" s="16">
        <f>LOOKUP((IF(H30&gt;0,(RANK(H30,H$6:H$125,0)),"NA")),'Points System'!$A$4:$A$154,'Points System'!$B$4:$B$154)</f>
        <v>0</v>
      </c>
      <c r="J30" s="9"/>
      <c r="K30" s="16">
        <f>LOOKUP((IF(J30&gt;0,(RANK(J30,J$6:J$125,0)),"NA")),'Points System'!$A$4:$A$154,'Points System'!$B$4:$B$154)</f>
        <v>0</v>
      </c>
      <c r="L30" s="9"/>
      <c r="M30" s="16">
        <f>LOOKUP((IF(L30&gt;0,(RANK(L30,L$6:L$125,0)),"NA")),'Points System'!$A$4:$A$154,'Points System'!$B$4:$B$154)</f>
        <v>0</v>
      </c>
      <c r="N30" s="9"/>
      <c r="O30" s="16">
        <f>LOOKUP((IF(N30&gt;0,(RANK(N30,N$6:N$125,0)),"NA")),'Points System'!$A$4:$A$154,'Points System'!$B$4:$B$154)</f>
        <v>0</v>
      </c>
      <c r="P30" s="9">
        <v>199.02</v>
      </c>
      <c r="Q30" s="16">
        <f>LOOKUP((IF(P30&gt;0,(RANK(P30,P$6:P$125,0)),"NA")),'Points System'!$A$4:$A$154,'Points System'!$B$4:$B$154)</f>
        <v>55</v>
      </c>
      <c r="R30" s="9">
        <v>195.02</v>
      </c>
      <c r="S30" s="16">
        <f>LOOKUP((IF(R30&gt;0,(RANK(R30,R$6:R$125,0)),"NA")),'Points System'!$A$4:$A$154,'Points System'!$B$4:$B$154)</f>
        <v>56</v>
      </c>
      <c r="T30" s="9"/>
      <c r="U30" s="16">
        <f>LOOKUP((IF(T30&gt;0,(RANK(T30,T$6:T$125,0)),"NA")),'Points System'!$A$4:$A$154,'Points System'!$B$4:$B$154)</f>
        <v>0</v>
      </c>
      <c r="V30" s="9"/>
      <c r="W30" s="16">
        <f>LOOKUP((IF(V30&gt;0,(RANK(V30,V$6:V$125,0)),"NA")),'Points System'!$A$4:$A$154,'Points System'!$B$4:$B$154)</f>
        <v>0</v>
      </c>
      <c r="X30" s="9"/>
      <c r="Y30" s="16">
        <f>LOOKUP((IF(X30&gt;0,(RANK(X30,X$6:X$125,0)),"NA")),'Points System'!$A$4:$A$154,'Points System'!$B$4:$B$154)</f>
        <v>0</v>
      </c>
      <c r="Z30" s="9"/>
      <c r="AA30" s="16">
        <f>LOOKUP((IF(Z30&gt;0,(RANK(Z30,Z$6:Z$125,0)),"NA")),'Points System'!$A$4:$A$154,'Points System'!$B$4:$B$154)</f>
        <v>0</v>
      </c>
      <c r="AB30" s="78">
        <f>CC30</f>
        <v>394.04</v>
      </c>
      <c r="AC30" s="10">
        <f>SUM((LARGE((BA30:BK30),1))+(LARGE((BA30:BK30),2))+(LARGE((BA30:BK30),3)+(LARGE((BA30:BK30),4))))</f>
        <v>111</v>
      </c>
      <c r="AD30" s="12">
        <f>RANK(AC30,$AC$6:$AC$125,0)</f>
        <v>25</v>
      </c>
      <c r="AE30" s="88">
        <f>(AB30-(ROUNDDOWN(AB30,0)))*100</f>
        <v>4.0000000000020464</v>
      </c>
      <c r="AF30" s="76" t="str">
        <f>IF((COUNTIF(AT30:AY30,"&gt;0"))&gt;2,"Y","N")</f>
        <v>N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23">
        <f t="shared" si="0"/>
        <v>56</v>
      </c>
      <c r="AU30" s="23">
        <f t="shared" si="1"/>
        <v>55</v>
      </c>
      <c r="AV30" s="23">
        <f t="shared" si="2"/>
        <v>0</v>
      </c>
      <c r="AW30" s="23">
        <f t="shared" si="3"/>
        <v>0</v>
      </c>
      <c r="AX30" s="23">
        <f t="shared" si="4"/>
        <v>0</v>
      </c>
      <c r="AY30" s="23">
        <f t="shared" si="5"/>
        <v>0</v>
      </c>
      <c r="AZ30" s="7"/>
      <c r="BA30" s="82">
        <f t="shared" si="33"/>
        <v>0</v>
      </c>
      <c r="BB30" s="83">
        <f t="shared" si="6"/>
        <v>56</v>
      </c>
      <c r="BC30" s="82">
        <f t="shared" si="34"/>
        <v>0</v>
      </c>
      <c r="BD30" s="83">
        <f t="shared" si="7"/>
        <v>55</v>
      </c>
      <c r="BE30" s="82">
        <f t="shared" si="35"/>
        <v>0</v>
      </c>
      <c r="BF30" s="83">
        <f t="shared" si="8"/>
        <v>0</v>
      </c>
      <c r="BG30" s="82">
        <f t="shared" si="36"/>
        <v>0</v>
      </c>
      <c r="BH30" s="82">
        <f t="shared" si="9"/>
        <v>0</v>
      </c>
      <c r="BI30" s="83">
        <f t="shared" si="10"/>
        <v>0</v>
      </c>
      <c r="BJ30" s="82">
        <f t="shared" si="11"/>
        <v>0</v>
      </c>
      <c r="BK30" s="83">
        <f t="shared" si="12"/>
        <v>0</v>
      </c>
      <c r="BL30" s="7"/>
      <c r="BM30" s="82">
        <f t="shared" si="13"/>
        <v>0</v>
      </c>
      <c r="BN30" s="83">
        <f t="shared" si="14"/>
        <v>195.02</v>
      </c>
      <c r="BO30" s="82">
        <f t="shared" si="15"/>
        <v>0</v>
      </c>
      <c r="BP30" s="83">
        <f t="shared" si="16"/>
        <v>199.02</v>
      </c>
      <c r="BQ30" s="82">
        <f t="shared" si="17"/>
        <v>0</v>
      </c>
      <c r="BR30" s="83">
        <f t="shared" si="18"/>
        <v>0</v>
      </c>
      <c r="BS30" s="82">
        <f t="shared" si="19"/>
        <v>0</v>
      </c>
      <c r="BT30" s="82">
        <f t="shared" si="20"/>
        <v>0</v>
      </c>
      <c r="BU30" s="83">
        <f t="shared" si="21"/>
        <v>0</v>
      </c>
      <c r="BV30" s="82">
        <f t="shared" si="22"/>
        <v>0</v>
      </c>
      <c r="BW30" s="83">
        <f t="shared" si="23"/>
        <v>0</v>
      </c>
      <c r="BY30" s="7">
        <f t="shared" si="24"/>
        <v>394.04</v>
      </c>
      <c r="BZ30" s="7"/>
      <c r="CA30" s="7">
        <f t="shared" si="37"/>
        <v>0</v>
      </c>
      <c r="CB30" s="7"/>
      <c r="CC30" s="7">
        <f t="shared" si="25"/>
        <v>394.04</v>
      </c>
      <c r="CF30" s="7">
        <f t="shared" si="26"/>
        <v>1</v>
      </c>
      <c r="CG30" s="7">
        <f t="shared" si="27"/>
        <v>1</v>
      </c>
      <c r="CH30" s="7">
        <f t="shared" si="28"/>
        <v>1</v>
      </c>
      <c r="CI30" s="7">
        <f t="shared" si="29"/>
        <v>1</v>
      </c>
      <c r="CJ30" s="7">
        <f t="shared" si="30"/>
        <v>1</v>
      </c>
      <c r="CK30" s="7">
        <f t="shared" si="31"/>
        <v>1</v>
      </c>
      <c r="CL30" s="7">
        <f t="shared" si="38"/>
        <v>1</v>
      </c>
      <c r="CM30" s="7">
        <f t="shared" si="39"/>
        <v>1</v>
      </c>
      <c r="CN30" s="7">
        <f t="shared" si="40"/>
        <v>1</v>
      </c>
      <c r="CO30" s="7">
        <f t="shared" si="41"/>
        <v>4</v>
      </c>
      <c r="CP30" s="7">
        <f t="shared" si="42"/>
        <v>2</v>
      </c>
      <c r="CQ30" s="7"/>
      <c r="CS30" s="7">
        <f t="shared" si="43"/>
        <v>0</v>
      </c>
      <c r="CT30" s="7">
        <f t="shared" si="44"/>
        <v>0</v>
      </c>
      <c r="CU30" s="7">
        <f t="shared" si="45"/>
        <v>0</v>
      </c>
      <c r="CV30" s="7">
        <f t="shared" si="46"/>
        <v>0</v>
      </c>
      <c r="CW30" s="7">
        <f t="shared" si="47"/>
        <v>0</v>
      </c>
      <c r="CX30" s="7">
        <f t="shared" si="48"/>
        <v>0</v>
      </c>
      <c r="CY30" s="7">
        <f t="shared" si="49"/>
        <v>0</v>
      </c>
      <c r="CZ30" s="7">
        <f t="shared" si="50"/>
        <v>0</v>
      </c>
      <c r="DA30" s="7">
        <f t="shared" si="51"/>
        <v>0</v>
      </c>
      <c r="DB30" s="7">
        <f t="shared" si="52"/>
        <v>199.02</v>
      </c>
      <c r="DC30" s="7">
        <f t="shared" si="53"/>
        <v>195.02</v>
      </c>
    </row>
    <row r="31" spans="1:107">
      <c r="A31" s="59">
        <v>25</v>
      </c>
      <c r="B31" s="253" t="s">
        <v>74</v>
      </c>
      <c r="C31" s="254" t="s">
        <v>122</v>
      </c>
      <c r="D31" s="9"/>
      <c r="E31" s="10">
        <f>LOOKUP((IF(D31&gt;0,(RANK(D31,D$6:D$125,0)),"NA")),'Points System'!$A$4:$A$154,'Points System'!$B$4:$B$154)</f>
        <v>0</v>
      </c>
      <c r="F31" s="78"/>
      <c r="G31" s="16">
        <f>LOOKUP((IF(F31&gt;0,(RANK(F31,F$6:F$125,0)),"NA")),'Points System'!$A$4:$A$154,'Points System'!$B$4:$B$154)</f>
        <v>0</v>
      </c>
      <c r="H31" s="9"/>
      <c r="I31" s="16">
        <f>LOOKUP((IF(H31&gt;0,(RANK(H31,H$6:H$125,0)),"NA")),'Points System'!$A$4:$A$154,'Points System'!$B$4:$B$154)</f>
        <v>0</v>
      </c>
      <c r="J31" s="9"/>
      <c r="K31" s="16">
        <f>LOOKUP((IF(J31&gt;0,(RANK(J31,J$6:J$125,0)),"NA")),'Points System'!$A$4:$A$154,'Points System'!$B$4:$B$154)</f>
        <v>0</v>
      </c>
      <c r="L31" s="78">
        <v>206.02</v>
      </c>
      <c r="M31" s="16">
        <f>LOOKUP((IF(L31&gt;0,(RANK(L31,L$6:L$125,0)),"NA")),'Points System'!$A$4:$A$154,'Points System'!$B$4:$B$154)</f>
        <v>55</v>
      </c>
      <c r="N31" s="78"/>
      <c r="O31" s="16">
        <f>LOOKUP((IF(N31&gt;0,(RANK(N31,N$6:N$125,0)),"NA")),'Points System'!$A$4:$A$154,'Points System'!$B$4:$B$154)</f>
        <v>0</v>
      </c>
      <c r="P31" s="78"/>
      <c r="Q31" s="16">
        <f>LOOKUP((IF(P31&gt;0,(RANK(P31,P$6:P$125,0)),"NA")),'Points System'!$A$4:$A$154,'Points System'!$B$4:$B$154)</f>
        <v>0</v>
      </c>
      <c r="R31" s="9">
        <v>192.01</v>
      </c>
      <c r="S31" s="16">
        <f>LOOKUP((IF(R31&gt;0,(RANK(R31,R$6:R$125,0)),"NA")),'Points System'!$A$4:$A$154,'Points System'!$B$4:$B$154)</f>
        <v>52</v>
      </c>
      <c r="T31" s="78"/>
      <c r="U31" s="16">
        <f>LOOKUP((IF(T31&gt;0,(RANK(T31,T$6:T$125,0)),"NA")),'Points System'!$A$4:$A$154,'Points System'!$B$4:$B$154)</f>
        <v>0</v>
      </c>
      <c r="V31" s="9"/>
      <c r="W31" s="16">
        <f>LOOKUP((IF(V31&gt;0,(RANK(V31,V$6:V$125,0)),"NA")),'Points System'!$A$4:$A$154,'Points System'!$B$4:$B$154)</f>
        <v>0</v>
      </c>
      <c r="X31" s="9"/>
      <c r="Y31" s="16">
        <f>LOOKUP((IF(X31&gt;0,(RANK(X31,X$6:X$125,0)),"NA")),'Points System'!$A$4:$A$154,'Points System'!$B$4:$B$154)</f>
        <v>0</v>
      </c>
      <c r="Z31" s="78"/>
      <c r="AA31" s="16">
        <f>LOOKUP((IF(Z31&gt;0,(RANK(Z31,Z$6:Z$125,0)),"NA")),'Points System'!$A$4:$A$154,'Points System'!$B$4:$B$154)</f>
        <v>0</v>
      </c>
      <c r="AB31" s="78">
        <f>CC31</f>
        <v>398.03</v>
      </c>
      <c r="AC31" s="10">
        <f>SUM((LARGE((BA31:BK31),1))+(LARGE((BA31:BK31),2))+(LARGE((BA31:BK31),3)+(LARGE((BA31:BK31),4))))</f>
        <v>107</v>
      </c>
      <c r="AD31" s="12">
        <f>RANK(AC31,$AC$6:$AC$125,0)</f>
        <v>26</v>
      </c>
      <c r="AE31" s="88">
        <f>(AB31-(ROUNDDOWN(AB31,0)))*100</f>
        <v>2.9999999999972715</v>
      </c>
      <c r="AF31" s="76" t="str">
        <f>IF((COUNTIF(AT31:AY31,"&gt;0"))&gt;2,"Y","N")</f>
        <v>N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3">
        <f t="shared" si="0"/>
        <v>52</v>
      </c>
      <c r="AU31" s="23">
        <f t="shared" si="1"/>
        <v>0</v>
      </c>
      <c r="AV31" s="23">
        <f t="shared" si="2"/>
        <v>0</v>
      </c>
      <c r="AW31" s="23">
        <f t="shared" si="3"/>
        <v>0</v>
      </c>
      <c r="AX31" s="23">
        <f t="shared" si="4"/>
        <v>55</v>
      </c>
      <c r="AY31" s="23">
        <f t="shared" si="5"/>
        <v>0</v>
      </c>
      <c r="AZ31" s="7"/>
      <c r="BA31" s="82">
        <f t="shared" si="33"/>
        <v>0</v>
      </c>
      <c r="BB31" s="83">
        <f t="shared" si="6"/>
        <v>52</v>
      </c>
      <c r="BC31" s="82">
        <f t="shared" si="34"/>
        <v>0</v>
      </c>
      <c r="BD31" s="83">
        <f t="shared" si="7"/>
        <v>0</v>
      </c>
      <c r="BE31" s="82">
        <f t="shared" si="35"/>
        <v>0</v>
      </c>
      <c r="BF31" s="83">
        <f t="shared" si="8"/>
        <v>0</v>
      </c>
      <c r="BG31" s="82">
        <f t="shared" si="36"/>
        <v>0</v>
      </c>
      <c r="BH31" s="82">
        <f t="shared" si="9"/>
        <v>0</v>
      </c>
      <c r="BI31" s="83">
        <f t="shared" si="10"/>
        <v>55</v>
      </c>
      <c r="BJ31" s="82">
        <f t="shared" si="11"/>
        <v>0</v>
      </c>
      <c r="BK31" s="83">
        <f t="shared" si="12"/>
        <v>0</v>
      </c>
      <c r="BL31" s="7"/>
      <c r="BM31" s="82">
        <f t="shared" si="13"/>
        <v>0</v>
      </c>
      <c r="BN31" s="83">
        <f t="shared" si="14"/>
        <v>192.01</v>
      </c>
      <c r="BO31" s="82">
        <f t="shared" si="15"/>
        <v>0</v>
      </c>
      <c r="BP31" s="83">
        <f t="shared" si="16"/>
        <v>0</v>
      </c>
      <c r="BQ31" s="82">
        <f t="shared" si="17"/>
        <v>0</v>
      </c>
      <c r="BR31" s="83">
        <f t="shared" si="18"/>
        <v>0</v>
      </c>
      <c r="BS31" s="82">
        <f t="shared" si="19"/>
        <v>0</v>
      </c>
      <c r="BT31" s="82">
        <f t="shared" si="20"/>
        <v>0</v>
      </c>
      <c r="BU31" s="83">
        <f t="shared" si="21"/>
        <v>206.02</v>
      </c>
      <c r="BV31" s="82">
        <f t="shared" si="22"/>
        <v>0</v>
      </c>
      <c r="BW31" s="83">
        <f t="shared" si="23"/>
        <v>0</v>
      </c>
      <c r="BY31" s="7">
        <f t="shared" si="24"/>
        <v>398.03</v>
      </c>
      <c r="BZ31" s="7"/>
      <c r="CA31" s="7">
        <f t="shared" si="37"/>
        <v>0</v>
      </c>
      <c r="CB31" s="7"/>
      <c r="CC31" s="7">
        <f t="shared" si="25"/>
        <v>398.03</v>
      </c>
      <c r="CF31" s="7">
        <f t="shared" si="26"/>
        <v>1</v>
      </c>
      <c r="CG31" s="7">
        <f t="shared" si="27"/>
        <v>1</v>
      </c>
      <c r="CH31" s="7">
        <f t="shared" si="28"/>
        <v>1</v>
      </c>
      <c r="CI31" s="7">
        <f t="shared" si="29"/>
        <v>1</v>
      </c>
      <c r="CJ31" s="7">
        <f t="shared" si="30"/>
        <v>1</v>
      </c>
      <c r="CK31" s="7">
        <f t="shared" si="31"/>
        <v>1</v>
      </c>
      <c r="CL31" s="7">
        <f t="shared" si="38"/>
        <v>1</v>
      </c>
      <c r="CM31" s="7">
        <f t="shared" si="39"/>
        <v>1</v>
      </c>
      <c r="CN31" s="7">
        <f t="shared" si="40"/>
        <v>1</v>
      </c>
      <c r="CO31" s="7">
        <f t="shared" si="41"/>
        <v>2</v>
      </c>
      <c r="CP31" s="7">
        <f t="shared" si="42"/>
        <v>9</v>
      </c>
      <c r="CQ31" s="7"/>
      <c r="CS31" s="7">
        <f t="shared" si="43"/>
        <v>0</v>
      </c>
      <c r="CT31" s="7">
        <f t="shared" si="44"/>
        <v>0</v>
      </c>
      <c r="CU31" s="7">
        <f t="shared" si="45"/>
        <v>0</v>
      </c>
      <c r="CV31" s="7">
        <f t="shared" si="46"/>
        <v>0</v>
      </c>
      <c r="CW31" s="7">
        <f t="shared" si="47"/>
        <v>0</v>
      </c>
      <c r="CX31" s="7">
        <f t="shared" si="48"/>
        <v>0</v>
      </c>
      <c r="CY31" s="7">
        <f t="shared" si="49"/>
        <v>0</v>
      </c>
      <c r="CZ31" s="7">
        <f t="shared" si="50"/>
        <v>0</v>
      </c>
      <c r="DA31" s="7">
        <f t="shared" si="51"/>
        <v>0</v>
      </c>
      <c r="DB31" s="7">
        <f t="shared" si="52"/>
        <v>192.01</v>
      </c>
      <c r="DC31" s="7">
        <f t="shared" si="53"/>
        <v>206.02</v>
      </c>
    </row>
    <row r="32" spans="1:107">
      <c r="A32" s="59">
        <v>26</v>
      </c>
      <c r="B32" s="253" t="s">
        <v>86</v>
      </c>
      <c r="C32" s="254" t="s">
        <v>137</v>
      </c>
      <c r="D32" s="9"/>
      <c r="E32" s="10">
        <f>LOOKUP((IF(D32&gt;0,(RANK(D32,D$6:D$125,0)),"NA")),'Points System'!$A$4:$A$154,'Points System'!$B$4:$B$154)</f>
        <v>0</v>
      </c>
      <c r="F32" s="9"/>
      <c r="G32" s="16">
        <f>LOOKUP((IF(F32&gt;0,(RANK(F32,F$6:F$125,0)),"NA")),'Points System'!$A$4:$A$154,'Points System'!$B$4:$B$154)</f>
        <v>0</v>
      </c>
      <c r="H32" s="9"/>
      <c r="I32" s="16">
        <f>LOOKUP((IF(H32&gt;0,(RANK(H32,H$6:H$125,0)),"NA")),'Points System'!$A$4:$A$154,'Points System'!$B$4:$B$154)</f>
        <v>0</v>
      </c>
      <c r="J32" s="9"/>
      <c r="K32" s="16">
        <f>LOOKUP((IF(J32&gt;0,(RANK(J32,J$6:J$125,0)),"NA")),'Points System'!$A$4:$A$154,'Points System'!$B$4:$B$154)</f>
        <v>0</v>
      </c>
      <c r="L32" s="9">
        <v>43</v>
      </c>
      <c r="M32" s="16">
        <f>LOOKUP((IF(L32&gt;0,(RANK(L32,L$6:L$125,0)),"NA")),'Points System'!$A$4:$A$154,'Points System'!$B$4:$B$154)</f>
        <v>47</v>
      </c>
      <c r="N32" s="9"/>
      <c r="O32" s="16">
        <f>LOOKUP((IF(N32&gt;0,(RANK(N32,N$6:N$125,0)),"NA")),'Points System'!$A$4:$A$154,'Points System'!$B$4:$B$154)</f>
        <v>0</v>
      </c>
      <c r="P32" s="9">
        <v>177</v>
      </c>
      <c r="Q32" s="16">
        <f>LOOKUP((IF(P32&gt;0,(RANK(P32,P$6:P$125,0)),"NA")),'Points System'!$A$4:$A$154,'Points System'!$B$4:$B$154)</f>
        <v>53</v>
      </c>
      <c r="R32" s="9"/>
      <c r="S32" s="16">
        <f>LOOKUP((IF(R32&gt;0,(RANK(R32,R$6:R$125,0)),"NA")),'Points System'!$A$4:$A$154,'Points System'!$B$4:$B$154)</f>
        <v>0</v>
      </c>
      <c r="T32" s="9"/>
      <c r="U32" s="16">
        <f>LOOKUP((IF(T32&gt;0,(RANK(T32,T$6:T$125,0)),"NA")),'Points System'!$A$4:$A$154,'Points System'!$B$4:$B$154)</f>
        <v>0</v>
      </c>
      <c r="V32" s="9"/>
      <c r="W32" s="16">
        <f>LOOKUP((IF(V32&gt;0,(RANK(V32,V$6:V$125,0)),"NA")),'Points System'!$A$4:$A$154,'Points System'!$B$4:$B$154)</f>
        <v>0</v>
      </c>
      <c r="X32" s="9"/>
      <c r="Y32" s="16">
        <f>LOOKUP((IF(X32&gt;0,(RANK(X32,X$6:X$125,0)),"NA")),'Points System'!$A$4:$A$154,'Points System'!$B$4:$B$154)</f>
        <v>0</v>
      </c>
      <c r="Z32" s="9"/>
      <c r="AA32" s="16">
        <f>LOOKUP((IF(Z32&gt;0,(RANK(Z32,Z$6:Z$125,0)),"NA")),'Points System'!$A$4:$A$154,'Points System'!$B$4:$B$154)</f>
        <v>0</v>
      </c>
      <c r="AB32" s="78">
        <f>CC32</f>
        <v>220</v>
      </c>
      <c r="AC32" s="10">
        <f>SUM((LARGE((BA32:BK32),1))+(LARGE((BA32:BK32),2))+(LARGE((BA32:BK32),3)+(LARGE((BA32:BK32),4))))</f>
        <v>100</v>
      </c>
      <c r="AD32" s="12">
        <f>RANK(AC32,$AC$6:$AC$125,0)</f>
        <v>27</v>
      </c>
      <c r="AE32" s="88">
        <f>(AB32-(ROUNDDOWN(AB32,0)))*100</f>
        <v>0</v>
      </c>
      <c r="AF32" s="76" t="str">
        <f>IF((COUNTIF(AT32:AY32,"&gt;0"))&gt;2,"Y","N")</f>
        <v>N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3">
        <f t="shared" si="0"/>
        <v>0</v>
      </c>
      <c r="AU32" s="23">
        <f t="shared" si="1"/>
        <v>53</v>
      </c>
      <c r="AV32" s="23">
        <f t="shared" si="2"/>
        <v>0</v>
      </c>
      <c r="AW32" s="23">
        <f t="shared" si="3"/>
        <v>0</v>
      </c>
      <c r="AX32" s="23">
        <f t="shared" si="4"/>
        <v>47</v>
      </c>
      <c r="AY32" s="23">
        <f t="shared" si="5"/>
        <v>0</v>
      </c>
      <c r="AZ32" s="7"/>
      <c r="BA32" s="82">
        <f t="shared" si="33"/>
        <v>0</v>
      </c>
      <c r="BB32" s="83">
        <f t="shared" si="6"/>
        <v>0</v>
      </c>
      <c r="BC32" s="82">
        <f t="shared" si="34"/>
        <v>0</v>
      </c>
      <c r="BD32" s="83">
        <f t="shared" si="7"/>
        <v>53</v>
      </c>
      <c r="BE32" s="82">
        <f t="shared" si="35"/>
        <v>0</v>
      </c>
      <c r="BF32" s="83">
        <f t="shared" si="8"/>
        <v>0</v>
      </c>
      <c r="BG32" s="82">
        <f t="shared" si="36"/>
        <v>0</v>
      </c>
      <c r="BH32" s="82">
        <f t="shared" si="9"/>
        <v>0</v>
      </c>
      <c r="BI32" s="83">
        <f t="shared" si="10"/>
        <v>47</v>
      </c>
      <c r="BJ32" s="82">
        <f t="shared" si="11"/>
        <v>0</v>
      </c>
      <c r="BK32" s="83">
        <f t="shared" si="12"/>
        <v>0</v>
      </c>
      <c r="BL32" s="7"/>
      <c r="BM32" s="82">
        <f t="shared" si="13"/>
        <v>0</v>
      </c>
      <c r="BN32" s="83">
        <f t="shared" si="14"/>
        <v>0</v>
      </c>
      <c r="BO32" s="82">
        <f t="shared" si="15"/>
        <v>0</v>
      </c>
      <c r="BP32" s="83">
        <f t="shared" si="16"/>
        <v>177</v>
      </c>
      <c r="BQ32" s="82">
        <f t="shared" si="17"/>
        <v>0</v>
      </c>
      <c r="BR32" s="83">
        <f t="shared" si="18"/>
        <v>0</v>
      </c>
      <c r="BS32" s="82">
        <f t="shared" si="19"/>
        <v>0</v>
      </c>
      <c r="BT32" s="82">
        <f t="shared" si="20"/>
        <v>0</v>
      </c>
      <c r="BU32" s="83">
        <f t="shared" si="21"/>
        <v>43</v>
      </c>
      <c r="BV32" s="82">
        <f t="shared" si="22"/>
        <v>0</v>
      </c>
      <c r="BW32" s="83">
        <f t="shared" si="23"/>
        <v>0</v>
      </c>
      <c r="BY32" s="7">
        <f t="shared" si="24"/>
        <v>220</v>
      </c>
      <c r="BZ32" s="7"/>
      <c r="CA32" s="7">
        <f t="shared" si="37"/>
        <v>0</v>
      </c>
      <c r="CB32" s="7"/>
      <c r="CC32" s="7">
        <f t="shared" si="25"/>
        <v>220</v>
      </c>
      <c r="CF32" s="7">
        <f t="shared" si="26"/>
        <v>1</v>
      </c>
      <c r="CG32" s="7">
        <f t="shared" si="27"/>
        <v>1</v>
      </c>
      <c r="CH32" s="7">
        <f t="shared" si="28"/>
        <v>1</v>
      </c>
      <c r="CI32" s="7">
        <f t="shared" si="29"/>
        <v>1</v>
      </c>
      <c r="CJ32" s="7">
        <f t="shared" si="30"/>
        <v>1</v>
      </c>
      <c r="CK32" s="7">
        <f t="shared" si="31"/>
        <v>1</v>
      </c>
      <c r="CL32" s="7">
        <f t="shared" si="38"/>
        <v>1</v>
      </c>
      <c r="CM32" s="7">
        <f t="shared" si="39"/>
        <v>1</v>
      </c>
      <c r="CN32" s="7">
        <f t="shared" si="40"/>
        <v>1</v>
      </c>
      <c r="CO32" s="7">
        <f t="shared" si="41"/>
        <v>9</v>
      </c>
      <c r="CP32" s="7">
        <f t="shared" si="42"/>
        <v>4</v>
      </c>
      <c r="CQ32" s="7"/>
      <c r="CS32" s="7">
        <f t="shared" si="43"/>
        <v>0</v>
      </c>
      <c r="CT32" s="7">
        <f t="shared" si="44"/>
        <v>0</v>
      </c>
      <c r="CU32" s="7">
        <f t="shared" si="45"/>
        <v>0</v>
      </c>
      <c r="CV32" s="7">
        <f t="shared" si="46"/>
        <v>0</v>
      </c>
      <c r="CW32" s="7">
        <f t="shared" si="47"/>
        <v>0</v>
      </c>
      <c r="CX32" s="7">
        <f t="shared" si="48"/>
        <v>0</v>
      </c>
      <c r="CY32" s="7">
        <f t="shared" si="49"/>
        <v>0</v>
      </c>
      <c r="CZ32" s="7">
        <f t="shared" si="50"/>
        <v>0</v>
      </c>
      <c r="DA32" s="7">
        <f t="shared" si="51"/>
        <v>0</v>
      </c>
      <c r="DB32" s="7">
        <f t="shared" si="52"/>
        <v>43</v>
      </c>
      <c r="DC32" s="7">
        <f t="shared" si="53"/>
        <v>177</v>
      </c>
    </row>
    <row r="33" spans="1:107">
      <c r="A33" s="59">
        <v>27</v>
      </c>
      <c r="B33" s="253" t="s">
        <v>182</v>
      </c>
      <c r="C33" s="254" t="s">
        <v>284</v>
      </c>
      <c r="D33" s="9"/>
      <c r="E33" s="10">
        <f>LOOKUP((IF(D33&gt;0,(RANK(D33,D$6:D$125,0)),"NA")),'Points System'!$A$4:$A$154,'Points System'!$B$4:$B$154)</f>
        <v>0</v>
      </c>
      <c r="F33" s="9">
        <v>137.01</v>
      </c>
      <c r="G33" s="16">
        <f>LOOKUP((IF(F33&gt;0,(RANK(F33,F$6:F$125,0)),"NA")),'Points System'!$A$4:$A$154,'Points System'!$B$4:$B$154)</f>
        <v>54</v>
      </c>
      <c r="H33" s="9"/>
      <c r="I33" s="16">
        <f>LOOKUP((IF(H33&gt;0,(RANK(H33,H$6:H$125,0)),"NA")),'Points System'!$A$4:$A$154,'Points System'!$B$4:$B$154)</f>
        <v>0</v>
      </c>
      <c r="J33" s="9"/>
      <c r="K33" s="16">
        <f>LOOKUP((IF(J33&gt;0,(RANK(J33,J$6:J$125,0)),"NA")),'Points System'!$A$4:$A$154,'Points System'!$B$4:$B$154)</f>
        <v>0</v>
      </c>
      <c r="L33" s="9"/>
      <c r="M33" s="16">
        <f>LOOKUP((IF(L33&gt;0,(RANK(L33,L$6:L$125,0)),"NA")),'Points System'!$A$4:$A$154,'Points System'!$B$4:$B$154)</f>
        <v>0</v>
      </c>
      <c r="N33" s="9"/>
      <c r="O33" s="16">
        <f>LOOKUP((IF(N33&gt;0,(RANK(N33,N$6:N$125,0)),"NA")),'Points System'!$A$4:$A$154,'Points System'!$B$4:$B$154)</f>
        <v>0</v>
      </c>
      <c r="P33" s="9"/>
      <c r="Q33" s="16">
        <f>LOOKUP((IF(P33&gt;0,(RANK(P33,P$6:P$125,0)),"NA")),'Points System'!$A$4:$A$154,'Points System'!$B$4:$B$154)</f>
        <v>0</v>
      </c>
      <c r="R33" s="9">
        <v>127</v>
      </c>
      <c r="S33" s="16">
        <f>LOOKUP((IF(R33&gt;0,(RANK(R33,R$6:R$125,0)),"NA")),'Points System'!$A$4:$A$154,'Points System'!$B$4:$B$154)</f>
        <v>43</v>
      </c>
      <c r="T33" s="9"/>
      <c r="U33" s="16">
        <f>LOOKUP((IF(T33&gt;0,(RANK(T33,T$6:T$125,0)),"NA")),'Points System'!$A$4:$A$154,'Points System'!$B$4:$B$154)</f>
        <v>0</v>
      </c>
      <c r="V33" s="9"/>
      <c r="W33" s="16">
        <f>LOOKUP((IF(V33&gt;0,(RANK(V33,V$6:V$125,0)),"NA")),'Points System'!$A$4:$A$154,'Points System'!$B$4:$B$154)</f>
        <v>0</v>
      </c>
      <c r="X33" s="9"/>
      <c r="Y33" s="16">
        <f>LOOKUP((IF(X33&gt;0,(RANK(X33,X$6:X$125,0)),"NA")),'Points System'!$A$4:$A$154,'Points System'!$B$4:$B$154)</f>
        <v>0</v>
      </c>
      <c r="Z33" s="9"/>
      <c r="AA33" s="16">
        <f>LOOKUP((IF(Z33&gt;0,(RANK(Z33,Z$6:Z$125,0)),"NA")),'Points System'!$A$4:$A$154,'Points System'!$B$4:$B$154)</f>
        <v>0</v>
      </c>
      <c r="AB33" s="78">
        <f>CC33</f>
        <v>264.01</v>
      </c>
      <c r="AC33" s="10">
        <f>SUM((LARGE((BA33:BK33),1))+(LARGE((BA33:BK33),2))+(LARGE((BA33:BK33),3)+(LARGE((BA33:BK33),4))))</f>
        <v>97</v>
      </c>
      <c r="AD33" s="12">
        <f>RANK(AC33,$AC$6:$AC$125,0)</f>
        <v>28</v>
      </c>
      <c r="AE33" s="88">
        <f>(AB33-(ROUNDDOWN(AB33,0)))*100</f>
        <v>0.99999999999909051</v>
      </c>
      <c r="AF33" s="76" t="str">
        <f>IF((COUNTIF(AT33:AY33,"&gt;0"))&gt;2,"Y","N")</f>
        <v>N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3">
        <f t="shared" si="0"/>
        <v>54</v>
      </c>
      <c r="AU33" s="23">
        <f t="shared" si="1"/>
        <v>0</v>
      </c>
      <c r="AV33" s="23">
        <f t="shared" si="2"/>
        <v>0</v>
      </c>
      <c r="AW33" s="23">
        <f t="shared" si="3"/>
        <v>0</v>
      </c>
      <c r="AX33" s="23">
        <f t="shared" si="4"/>
        <v>0</v>
      </c>
      <c r="AY33" s="23">
        <f t="shared" si="5"/>
        <v>0</v>
      </c>
      <c r="AZ33" s="7"/>
      <c r="BA33" s="82">
        <f t="shared" si="33"/>
        <v>54</v>
      </c>
      <c r="BB33" s="83">
        <f t="shared" si="6"/>
        <v>43</v>
      </c>
      <c r="BC33" s="82">
        <f t="shared" si="34"/>
        <v>0</v>
      </c>
      <c r="BD33" s="83">
        <f t="shared" si="7"/>
        <v>0</v>
      </c>
      <c r="BE33" s="82">
        <f t="shared" si="35"/>
        <v>0</v>
      </c>
      <c r="BF33" s="83">
        <f t="shared" si="8"/>
        <v>0</v>
      </c>
      <c r="BG33" s="82">
        <f t="shared" si="36"/>
        <v>0</v>
      </c>
      <c r="BH33" s="82">
        <f t="shared" si="9"/>
        <v>0</v>
      </c>
      <c r="BI33" s="83">
        <f t="shared" si="10"/>
        <v>0</v>
      </c>
      <c r="BJ33" s="82">
        <f t="shared" si="11"/>
        <v>0</v>
      </c>
      <c r="BK33" s="83">
        <f t="shared" si="12"/>
        <v>0</v>
      </c>
      <c r="BL33" s="7"/>
      <c r="BM33" s="82">
        <f t="shared" si="13"/>
        <v>137.01</v>
      </c>
      <c r="BN33" s="83">
        <f t="shared" si="14"/>
        <v>127</v>
      </c>
      <c r="BO33" s="82">
        <f t="shared" si="15"/>
        <v>0</v>
      </c>
      <c r="BP33" s="83">
        <f t="shared" si="16"/>
        <v>0</v>
      </c>
      <c r="BQ33" s="82">
        <f t="shared" si="17"/>
        <v>0</v>
      </c>
      <c r="BR33" s="83">
        <f t="shared" si="18"/>
        <v>0</v>
      </c>
      <c r="BS33" s="82">
        <f t="shared" si="19"/>
        <v>0</v>
      </c>
      <c r="BT33" s="82">
        <f t="shared" si="20"/>
        <v>0</v>
      </c>
      <c r="BU33" s="83">
        <f t="shared" si="21"/>
        <v>0</v>
      </c>
      <c r="BV33" s="82">
        <f t="shared" si="22"/>
        <v>0</v>
      </c>
      <c r="BW33" s="83">
        <f t="shared" si="23"/>
        <v>0</v>
      </c>
      <c r="BY33" s="7">
        <f t="shared" si="24"/>
        <v>264.01</v>
      </c>
      <c r="BZ33" s="7"/>
      <c r="CA33" s="7">
        <f t="shared" si="37"/>
        <v>0</v>
      </c>
      <c r="CB33" s="7"/>
      <c r="CC33" s="7">
        <f t="shared" si="25"/>
        <v>264.01</v>
      </c>
      <c r="CF33" s="7">
        <f t="shared" si="26"/>
        <v>3</v>
      </c>
      <c r="CG33" s="7">
        <f t="shared" si="27"/>
        <v>3</v>
      </c>
      <c r="CH33" s="7">
        <f t="shared" si="28"/>
        <v>3</v>
      </c>
      <c r="CI33" s="7">
        <f t="shared" si="29"/>
        <v>3</v>
      </c>
      <c r="CJ33" s="7">
        <f t="shared" si="30"/>
        <v>3</v>
      </c>
      <c r="CK33" s="7">
        <f t="shared" si="31"/>
        <v>3</v>
      </c>
      <c r="CL33" s="7">
        <f t="shared" si="38"/>
        <v>3</v>
      </c>
      <c r="CM33" s="7">
        <f t="shared" si="39"/>
        <v>3</v>
      </c>
      <c r="CN33" s="7">
        <f t="shared" si="40"/>
        <v>3</v>
      </c>
      <c r="CO33" s="7">
        <f t="shared" si="41"/>
        <v>2</v>
      </c>
      <c r="CP33" s="7">
        <f t="shared" si="42"/>
        <v>1</v>
      </c>
      <c r="CQ33" s="7"/>
      <c r="CS33" s="7">
        <f t="shared" si="43"/>
        <v>0</v>
      </c>
      <c r="CT33" s="7">
        <f t="shared" si="44"/>
        <v>0</v>
      </c>
      <c r="CU33" s="7">
        <f t="shared" si="45"/>
        <v>0</v>
      </c>
      <c r="CV33" s="7">
        <f t="shared" si="46"/>
        <v>0</v>
      </c>
      <c r="CW33" s="7">
        <f t="shared" si="47"/>
        <v>0</v>
      </c>
      <c r="CX33" s="7">
        <f t="shared" si="48"/>
        <v>0</v>
      </c>
      <c r="CY33" s="7">
        <f t="shared" si="49"/>
        <v>0</v>
      </c>
      <c r="CZ33" s="7">
        <f t="shared" si="50"/>
        <v>0</v>
      </c>
      <c r="DA33" s="7">
        <f t="shared" si="51"/>
        <v>0</v>
      </c>
      <c r="DB33" s="7">
        <f t="shared" si="52"/>
        <v>127</v>
      </c>
      <c r="DC33" s="7">
        <f t="shared" si="53"/>
        <v>137.01</v>
      </c>
    </row>
    <row r="34" spans="1:107">
      <c r="A34" s="59">
        <v>76</v>
      </c>
      <c r="B34" s="253" t="s">
        <v>300</v>
      </c>
      <c r="C34" s="254" t="s">
        <v>301</v>
      </c>
      <c r="D34" s="9"/>
      <c r="E34" s="10">
        <f>LOOKUP((IF(D34&gt;0,(RANK(D34,D$6:D$125,0)),"NA")),'Points System'!$A$4:$A$154,'Points System'!$B$4:$B$154)</f>
        <v>0</v>
      </c>
      <c r="F34" s="78"/>
      <c r="G34" s="16">
        <f>LOOKUP((IF(F34&gt;0,(RANK(F34,F$6:F$125,0)),"NA")),'Points System'!$A$4:$A$154,'Points System'!$B$4:$B$154)</f>
        <v>0</v>
      </c>
      <c r="H34" s="9"/>
      <c r="I34" s="16">
        <f>LOOKUP((IF(H34&gt;0,(RANK(H34,H$6:H$125,0)),"NA")),'Points System'!$A$4:$A$154,'Points System'!$B$4:$B$154)</f>
        <v>0</v>
      </c>
      <c r="J34" s="9"/>
      <c r="K34" s="16">
        <f>LOOKUP((IF(J34&gt;0,(RANK(J34,J$6:J$125,0)),"NA")),'Points System'!$A$4:$A$154,'Points System'!$B$4:$B$154)</f>
        <v>0</v>
      </c>
      <c r="L34" s="78"/>
      <c r="M34" s="16">
        <f>LOOKUP((IF(L34&gt;0,(RANK(L34,L$6:L$125,0)),"NA")),'Points System'!$A$4:$A$154,'Points System'!$B$4:$B$154)</f>
        <v>0</v>
      </c>
      <c r="N34" s="9"/>
      <c r="O34" s="16">
        <f>LOOKUP((IF(N34&gt;0,(RANK(N34,N$6:N$125,0)),"NA")),'Points System'!$A$4:$A$154,'Points System'!$B$4:$B$154)</f>
        <v>0</v>
      </c>
      <c r="P34" s="9"/>
      <c r="Q34" s="16">
        <f>LOOKUP((IF(P34&gt;0,(RANK(P34,P$6:P$125,0)),"NA")),'Points System'!$A$4:$A$154,'Points System'!$B$4:$B$154)</f>
        <v>0</v>
      </c>
      <c r="R34" s="9"/>
      <c r="S34" s="16">
        <f>LOOKUP((IF(R34&gt;0,(RANK(R34,R$6:R$125,0)),"NA")),'Points System'!$A$4:$A$154,'Points System'!$B$4:$B$154)</f>
        <v>0</v>
      </c>
      <c r="T34" s="9"/>
      <c r="U34" s="16">
        <f>LOOKUP((IF(T34&gt;0,(RANK(T34,T$6:T$125,0)),"NA")),'Points System'!$A$4:$A$154,'Points System'!$B$4:$B$154)</f>
        <v>0</v>
      </c>
      <c r="V34" s="9"/>
      <c r="W34" s="16">
        <f>LOOKUP((IF(V34&gt;0,(RANK(V34,V$6:V$125,0)),"NA")),'Points System'!$A$4:$A$154,'Points System'!$B$4:$B$154)</f>
        <v>0</v>
      </c>
      <c r="X34" s="9">
        <v>200.01</v>
      </c>
      <c r="Y34" s="16">
        <f>LOOKUP((IF(X34&gt;0,(RANK(X34,X$6:X$125,0)),"NA")),'Points System'!$A$4:$A$154,'Points System'!$B$4:$B$154)</f>
        <v>95</v>
      </c>
      <c r="Z34" s="78"/>
      <c r="AA34" s="16">
        <f>LOOKUP((IF(Z34&gt;0,(RANK(Z34,Z$6:Z$125,0)),"NA")),'Points System'!$A$4:$A$154,'Points System'!$B$4:$B$154)</f>
        <v>0</v>
      </c>
      <c r="AB34" s="78">
        <f>CC34</f>
        <v>200.01</v>
      </c>
      <c r="AC34" s="10">
        <f>SUM((LARGE((BA34:BK34),1))+(LARGE((BA34:BK34),2))+(LARGE((BA34:BK34),3)+(LARGE((BA34:BK34),4))))</f>
        <v>95</v>
      </c>
      <c r="AD34" s="12">
        <f>RANK(AC34,$AC$6:$AC$125,0)</f>
        <v>29</v>
      </c>
      <c r="AE34" s="88">
        <f>(AB34-(ROUNDDOWN(AB34,0)))*100</f>
        <v>0.99999999999909051</v>
      </c>
      <c r="AF34" s="76" t="str">
        <f>IF((COUNTIF(AT34:AY34,"&gt;0"))&gt;2,"Y","N")</f>
        <v>N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23">
        <f t="shared" si="0"/>
        <v>0</v>
      </c>
      <c r="AU34" s="23">
        <f t="shared" si="1"/>
        <v>0</v>
      </c>
      <c r="AV34" s="23">
        <f t="shared" si="2"/>
        <v>0</v>
      </c>
      <c r="AW34" s="23">
        <f t="shared" si="3"/>
        <v>0</v>
      </c>
      <c r="AX34" s="23">
        <f t="shared" si="4"/>
        <v>0</v>
      </c>
      <c r="AY34" s="23">
        <f t="shared" si="5"/>
        <v>95</v>
      </c>
      <c r="AZ34" s="7"/>
      <c r="BA34" s="82">
        <f t="shared" si="33"/>
        <v>0</v>
      </c>
      <c r="BB34" s="83">
        <f t="shared" si="6"/>
        <v>0</v>
      </c>
      <c r="BC34" s="82">
        <f t="shared" si="34"/>
        <v>0</v>
      </c>
      <c r="BD34" s="83">
        <f t="shared" si="7"/>
        <v>0</v>
      </c>
      <c r="BE34" s="82">
        <f t="shared" si="35"/>
        <v>0</v>
      </c>
      <c r="BF34" s="83">
        <f t="shared" si="8"/>
        <v>0</v>
      </c>
      <c r="BG34" s="82">
        <f t="shared" si="36"/>
        <v>0</v>
      </c>
      <c r="BH34" s="82">
        <f t="shared" si="9"/>
        <v>0</v>
      </c>
      <c r="BI34" s="83">
        <f t="shared" si="10"/>
        <v>0</v>
      </c>
      <c r="BJ34" s="82">
        <f t="shared" si="11"/>
        <v>0</v>
      </c>
      <c r="BK34" s="83">
        <f t="shared" si="12"/>
        <v>95</v>
      </c>
      <c r="BL34" s="7"/>
      <c r="BM34" s="82">
        <f t="shared" si="13"/>
        <v>0</v>
      </c>
      <c r="BN34" s="83">
        <f t="shared" si="14"/>
        <v>0</v>
      </c>
      <c r="BO34" s="82">
        <f t="shared" si="15"/>
        <v>0</v>
      </c>
      <c r="BP34" s="83">
        <f t="shared" si="16"/>
        <v>0</v>
      </c>
      <c r="BQ34" s="82">
        <f t="shared" si="17"/>
        <v>0</v>
      </c>
      <c r="BR34" s="83">
        <f t="shared" si="18"/>
        <v>0</v>
      </c>
      <c r="BS34" s="82">
        <f t="shared" si="19"/>
        <v>0</v>
      </c>
      <c r="BT34" s="82">
        <f t="shared" si="20"/>
        <v>0</v>
      </c>
      <c r="BU34" s="83">
        <f t="shared" si="21"/>
        <v>0</v>
      </c>
      <c r="BV34" s="82">
        <f t="shared" si="22"/>
        <v>0</v>
      </c>
      <c r="BW34" s="83">
        <f t="shared" si="23"/>
        <v>200.01</v>
      </c>
      <c r="BY34" s="7">
        <f t="shared" si="24"/>
        <v>200.01</v>
      </c>
      <c r="BZ34" s="7"/>
      <c r="CA34" s="7">
        <f t="shared" si="37"/>
        <v>0</v>
      </c>
      <c r="CB34" s="7"/>
      <c r="CC34" s="7">
        <f t="shared" si="25"/>
        <v>200.01</v>
      </c>
      <c r="CF34" s="7">
        <f t="shared" si="26"/>
        <v>1</v>
      </c>
      <c r="CG34" s="7">
        <f t="shared" si="27"/>
        <v>1</v>
      </c>
      <c r="CH34" s="7">
        <f t="shared" si="28"/>
        <v>1</v>
      </c>
      <c r="CI34" s="7">
        <f t="shared" si="29"/>
        <v>1</v>
      </c>
      <c r="CJ34" s="7">
        <f t="shared" si="30"/>
        <v>1</v>
      </c>
      <c r="CK34" s="7">
        <f t="shared" si="31"/>
        <v>1</v>
      </c>
      <c r="CL34" s="7">
        <f t="shared" si="38"/>
        <v>1</v>
      </c>
      <c r="CM34" s="7">
        <f t="shared" si="39"/>
        <v>1</v>
      </c>
      <c r="CN34" s="7">
        <f t="shared" si="40"/>
        <v>1</v>
      </c>
      <c r="CO34" s="7">
        <f t="shared" si="41"/>
        <v>1</v>
      </c>
      <c r="CP34" s="7">
        <f t="shared" si="42"/>
        <v>11</v>
      </c>
      <c r="CQ34" s="7"/>
      <c r="CS34" s="7">
        <f t="shared" si="43"/>
        <v>0</v>
      </c>
      <c r="CT34" s="7">
        <f t="shared" si="44"/>
        <v>0</v>
      </c>
      <c r="CU34" s="7">
        <f t="shared" si="45"/>
        <v>0</v>
      </c>
      <c r="CV34" s="7">
        <f t="shared" si="46"/>
        <v>0</v>
      </c>
      <c r="CW34" s="7">
        <f t="shared" si="47"/>
        <v>0</v>
      </c>
      <c r="CX34" s="7">
        <f t="shared" si="48"/>
        <v>0</v>
      </c>
      <c r="CY34" s="7">
        <f t="shared" si="49"/>
        <v>0</v>
      </c>
      <c r="CZ34" s="7">
        <f t="shared" si="50"/>
        <v>0</v>
      </c>
      <c r="DA34" s="7">
        <f t="shared" si="51"/>
        <v>0</v>
      </c>
      <c r="DB34" s="7">
        <f t="shared" si="52"/>
        <v>0</v>
      </c>
      <c r="DC34" s="7">
        <f t="shared" si="53"/>
        <v>200.01</v>
      </c>
    </row>
    <row r="35" spans="1:107">
      <c r="A35" s="59">
        <v>28</v>
      </c>
      <c r="B35" s="253" t="s">
        <v>47</v>
      </c>
      <c r="C35" s="254" t="s">
        <v>48</v>
      </c>
      <c r="D35" s="9"/>
      <c r="E35" s="10">
        <f>LOOKUP((IF(D35&gt;0,(RANK(D35,D$6:D$125,0)),"NA")),'Points System'!$A$4:$A$154,'Points System'!$B$4:$B$154)</f>
        <v>0</v>
      </c>
      <c r="F35" s="9"/>
      <c r="G35" s="16">
        <f>LOOKUP((IF(F35&gt;0,(RANK(F35,F$6:F$125,0)),"NA")),'Points System'!$A$4:$A$154,'Points System'!$B$4:$B$154)</f>
        <v>0</v>
      </c>
      <c r="H35" s="9">
        <v>231.03</v>
      </c>
      <c r="I35" s="16">
        <f>LOOKUP((IF(H35&gt;0,(RANK(H35,H$6:H$125,0)),"NA")),'Points System'!$A$4:$A$154,'Points System'!$B$4:$B$154)</f>
        <v>90</v>
      </c>
      <c r="J35" s="9"/>
      <c r="K35" s="16">
        <f>LOOKUP((IF(J35&gt;0,(RANK(J35,J$6:J$125,0)),"NA")),'Points System'!$A$4:$A$154,'Points System'!$B$4:$B$154)</f>
        <v>0</v>
      </c>
      <c r="L35" s="9"/>
      <c r="M35" s="16">
        <f>LOOKUP((IF(L35&gt;0,(RANK(L35,L$6:L$125,0)),"NA")),'Points System'!$A$4:$A$154,'Points System'!$B$4:$B$154)</f>
        <v>0</v>
      </c>
      <c r="N35" s="9"/>
      <c r="O35" s="16">
        <f>LOOKUP((IF(N35&gt;0,(RANK(N35,N$6:N$125,0)),"NA")),'Points System'!$A$4:$A$154,'Points System'!$B$4:$B$154)</f>
        <v>0</v>
      </c>
      <c r="P35" s="9"/>
      <c r="Q35" s="16">
        <f>LOOKUP((IF(P35&gt;0,(RANK(P35,P$6:P$125,0)),"NA")),'Points System'!$A$4:$A$154,'Points System'!$B$4:$B$154)</f>
        <v>0</v>
      </c>
      <c r="R35" s="9"/>
      <c r="S35" s="16">
        <f>LOOKUP((IF(R35&gt;0,(RANK(R35,R$6:R$125,0)),"NA")),'Points System'!$A$4:$A$154,'Points System'!$B$4:$B$154)</f>
        <v>0</v>
      </c>
      <c r="T35" s="9"/>
      <c r="U35" s="16">
        <f>LOOKUP((IF(T35&gt;0,(RANK(T35,T$6:T$125,0)),"NA")),'Points System'!$A$4:$A$154,'Points System'!$B$4:$B$154)</f>
        <v>0</v>
      </c>
      <c r="V35" s="9"/>
      <c r="W35" s="16">
        <f>LOOKUP((IF(V35&gt;0,(RANK(V35,V$6:V$125,0)),"NA")),'Points System'!$A$4:$A$154,'Points System'!$B$4:$B$154)</f>
        <v>0</v>
      </c>
      <c r="X35" s="9"/>
      <c r="Y35" s="16">
        <f>LOOKUP((IF(X35&gt;0,(RANK(X35,X$6:X$125,0)),"NA")),'Points System'!$A$4:$A$154,'Points System'!$B$4:$B$154)</f>
        <v>0</v>
      </c>
      <c r="Z35" s="9"/>
      <c r="AA35" s="16">
        <f>LOOKUP((IF(Z35&gt;0,(RANK(Z35,Z$6:Z$125,0)),"NA")),'Points System'!$A$4:$A$154,'Points System'!$B$4:$B$154)</f>
        <v>0</v>
      </c>
      <c r="AB35" s="78">
        <f>CC35</f>
        <v>231.03</v>
      </c>
      <c r="AC35" s="10">
        <f>SUM((LARGE((BA35:BK35),1))+(LARGE((BA35:BK35),2))+(LARGE((BA35:BK35),3)+(LARGE((BA35:BK35),4))))</f>
        <v>90</v>
      </c>
      <c r="AD35" s="12">
        <f>RANK(AC35,$AC$6:$AC$125,0)</f>
        <v>30</v>
      </c>
      <c r="AE35" s="88">
        <f>(AB35-(ROUNDDOWN(AB35,0)))*100</f>
        <v>3.0000000000001137</v>
      </c>
      <c r="AF35" s="76" t="str">
        <f>IF((COUNTIF(AT35:AY35,"&gt;0"))&gt;2,"Y","N")</f>
        <v>N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3">
        <f t="shared" si="0"/>
        <v>0</v>
      </c>
      <c r="AU35" s="23">
        <f t="shared" si="1"/>
        <v>90</v>
      </c>
      <c r="AV35" s="23">
        <f t="shared" si="2"/>
        <v>0</v>
      </c>
      <c r="AW35" s="23">
        <f t="shared" si="3"/>
        <v>0</v>
      </c>
      <c r="AX35" s="23">
        <f t="shared" si="4"/>
        <v>0</v>
      </c>
      <c r="AY35" s="23">
        <f t="shared" si="5"/>
        <v>0</v>
      </c>
      <c r="AZ35" s="7"/>
      <c r="BA35" s="82">
        <f t="shared" si="33"/>
        <v>0</v>
      </c>
      <c r="BB35" s="83">
        <f t="shared" si="6"/>
        <v>0</v>
      </c>
      <c r="BC35" s="82">
        <f t="shared" si="34"/>
        <v>90</v>
      </c>
      <c r="BD35" s="83">
        <f t="shared" si="7"/>
        <v>0</v>
      </c>
      <c r="BE35" s="82">
        <f t="shared" si="35"/>
        <v>0</v>
      </c>
      <c r="BF35" s="83">
        <f t="shared" si="8"/>
        <v>0</v>
      </c>
      <c r="BG35" s="82">
        <f t="shared" si="36"/>
        <v>0</v>
      </c>
      <c r="BH35" s="82">
        <f t="shared" si="9"/>
        <v>0</v>
      </c>
      <c r="BI35" s="83">
        <f t="shared" si="10"/>
        <v>0</v>
      </c>
      <c r="BJ35" s="82">
        <f t="shared" si="11"/>
        <v>0</v>
      </c>
      <c r="BK35" s="83">
        <f t="shared" si="12"/>
        <v>0</v>
      </c>
      <c r="BL35" s="7"/>
      <c r="BM35" s="82">
        <f t="shared" si="13"/>
        <v>0</v>
      </c>
      <c r="BN35" s="83">
        <f t="shared" si="14"/>
        <v>0</v>
      </c>
      <c r="BO35" s="82">
        <f t="shared" si="15"/>
        <v>231.03</v>
      </c>
      <c r="BP35" s="83">
        <f t="shared" si="16"/>
        <v>0</v>
      </c>
      <c r="BQ35" s="82">
        <f t="shared" si="17"/>
        <v>0</v>
      </c>
      <c r="BR35" s="83">
        <f t="shared" si="18"/>
        <v>0</v>
      </c>
      <c r="BS35" s="82">
        <f t="shared" si="19"/>
        <v>0</v>
      </c>
      <c r="BT35" s="82">
        <f t="shared" si="20"/>
        <v>0</v>
      </c>
      <c r="BU35" s="83">
        <f t="shared" si="21"/>
        <v>0</v>
      </c>
      <c r="BV35" s="82">
        <f t="shared" si="22"/>
        <v>0</v>
      </c>
      <c r="BW35" s="83">
        <f t="shared" si="23"/>
        <v>0</v>
      </c>
      <c r="BY35" s="7">
        <f t="shared" si="24"/>
        <v>231.03</v>
      </c>
      <c r="BZ35" s="7"/>
      <c r="CA35" s="7">
        <f t="shared" si="37"/>
        <v>0</v>
      </c>
      <c r="CB35" s="7"/>
      <c r="CC35" s="7">
        <f t="shared" si="25"/>
        <v>231.03</v>
      </c>
      <c r="CF35" s="7">
        <f t="shared" si="26"/>
        <v>1</v>
      </c>
      <c r="CG35" s="7">
        <f t="shared" si="27"/>
        <v>1</v>
      </c>
      <c r="CH35" s="7">
        <f t="shared" si="28"/>
        <v>1</v>
      </c>
      <c r="CI35" s="7">
        <f t="shared" si="29"/>
        <v>1</v>
      </c>
      <c r="CJ35" s="7">
        <f t="shared" si="30"/>
        <v>1</v>
      </c>
      <c r="CK35" s="7">
        <f t="shared" si="31"/>
        <v>1</v>
      </c>
      <c r="CL35" s="7">
        <f t="shared" si="38"/>
        <v>1</v>
      </c>
      <c r="CM35" s="7">
        <f t="shared" si="39"/>
        <v>1</v>
      </c>
      <c r="CN35" s="7">
        <f t="shared" si="40"/>
        <v>1</v>
      </c>
      <c r="CO35" s="7">
        <f t="shared" si="41"/>
        <v>1</v>
      </c>
      <c r="CP35" s="7">
        <f t="shared" si="42"/>
        <v>3</v>
      </c>
      <c r="CQ35" s="7"/>
      <c r="CS35" s="7">
        <f t="shared" si="43"/>
        <v>0</v>
      </c>
      <c r="CT35" s="7">
        <f t="shared" si="44"/>
        <v>0</v>
      </c>
      <c r="CU35" s="7">
        <f t="shared" si="45"/>
        <v>0</v>
      </c>
      <c r="CV35" s="7">
        <f t="shared" si="46"/>
        <v>0</v>
      </c>
      <c r="CW35" s="7">
        <f t="shared" si="47"/>
        <v>0</v>
      </c>
      <c r="CX35" s="7">
        <f t="shared" si="48"/>
        <v>0</v>
      </c>
      <c r="CY35" s="7">
        <f t="shared" si="49"/>
        <v>0</v>
      </c>
      <c r="CZ35" s="7">
        <f t="shared" si="50"/>
        <v>0</v>
      </c>
      <c r="DA35" s="7">
        <f t="shared" si="51"/>
        <v>0</v>
      </c>
      <c r="DB35" s="7">
        <f t="shared" si="52"/>
        <v>0</v>
      </c>
      <c r="DC35" s="7">
        <f t="shared" si="53"/>
        <v>231.03</v>
      </c>
    </row>
    <row r="36" spans="1:107">
      <c r="A36" s="59">
        <v>77</v>
      </c>
      <c r="B36" s="253" t="s">
        <v>99</v>
      </c>
      <c r="C36" s="254" t="s">
        <v>601</v>
      </c>
      <c r="D36" s="9"/>
      <c r="E36" s="10">
        <f>LOOKUP((IF(D36&gt;0,(RANK(D36,D$6:D$125,0)),"NA")),'Points System'!$A$4:$A$154,'Points System'!$B$4:$B$154)</f>
        <v>0</v>
      </c>
      <c r="F36" s="9"/>
      <c r="G36" s="16">
        <f>LOOKUP((IF(F36&gt;0,(RANK(F36,F$6:F$125,0)),"NA")),'Points System'!$A$4:$A$154,'Points System'!$B$4:$B$154)</f>
        <v>0</v>
      </c>
      <c r="H36" s="9"/>
      <c r="I36" s="16">
        <f>LOOKUP((IF(H36&gt;0,(RANK(H36,H$6:H$125,0)),"NA")),'Points System'!$A$4:$A$154,'Points System'!$B$4:$B$154)</f>
        <v>0</v>
      </c>
      <c r="J36" s="9"/>
      <c r="K36" s="16">
        <f>LOOKUP((IF(J36&gt;0,(RANK(J36,J$6:J$125,0)),"NA")),'Points System'!$A$4:$A$154,'Points System'!$B$4:$B$154)</f>
        <v>0</v>
      </c>
      <c r="L36" s="9"/>
      <c r="M36" s="16">
        <f>LOOKUP((IF(L36&gt;0,(RANK(L36,L$6:L$125,0)),"NA")),'Points System'!$A$4:$A$154,'Points System'!$B$4:$B$154)</f>
        <v>0</v>
      </c>
      <c r="N36" s="9"/>
      <c r="O36" s="16">
        <f>LOOKUP((IF(N36&gt;0,(RANK(N36,N$6:N$125,0)),"NA")),'Points System'!$A$4:$A$154,'Points System'!$B$4:$B$154)</f>
        <v>0</v>
      </c>
      <c r="P36" s="9"/>
      <c r="Q36" s="16">
        <f>LOOKUP((IF(P36&gt;0,(RANK(P36,P$6:P$125,0)),"NA")),'Points System'!$A$4:$A$154,'Points System'!$B$4:$B$154)</f>
        <v>0</v>
      </c>
      <c r="R36" s="9"/>
      <c r="S36" s="16">
        <f>LOOKUP((IF(R36&gt;0,(RANK(R36,R$6:R$125,0)),"NA")),'Points System'!$A$4:$A$154,'Points System'!$B$4:$B$154)</f>
        <v>0</v>
      </c>
      <c r="T36" s="9"/>
      <c r="U36" s="16">
        <f>LOOKUP((IF(T36&gt;0,(RANK(T36,T$6:T$125,0)),"NA")),'Points System'!$A$4:$A$154,'Points System'!$B$4:$B$154)</f>
        <v>0</v>
      </c>
      <c r="V36" s="9"/>
      <c r="W36" s="16">
        <f>LOOKUP((IF(V36&gt;0,(RANK(V36,V$6:V$125,0)),"NA")),'Points System'!$A$4:$A$154,'Points System'!$B$4:$B$154)</f>
        <v>0</v>
      </c>
      <c r="X36" s="9">
        <v>190.01</v>
      </c>
      <c r="Y36" s="16">
        <f>LOOKUP((IF(X36&gt;0,(RANK(X36,X$6:X$125,0)),"NA")),'Points System'!$A$4:$A$154,'Points System'!$B$4:$B$154)</f>
        <v>90</v>
      </c>
      <c r="Z36" s="9"/>
      <c r="AA36" s="16">
        <f>LOOKUP((IF(Z36&gt;0,(RANK(Z36,Z$6:Z$125,0)),"NA")),'Points System'!$A$4:$A$154,'Points System'!$B$4:$B$154)</f>
        <v>0</v>
      </c>
      <c r="AB36" s="78">
        <f>CC36</f>
        <v>190.01</v>
      </c>
      <c r="AC36" s="10">
        <f>SUM((LARGE((BA36:BK36),1))+(LARGE((BA36:BK36),2))+(LARGE((BA36:BK36),3)+(LARGE((BA36:BK36),4))))</f>
        <v>90</v>
      </c>
      <c r="AD36" s="12">
        <f>RANK(AC36,$AC$6:$AC$125,0)</f>
        <v>30</v>
      </c>
      <c r="AE36" s="88">
        <f>(AB36-(ROUNDDOWN(AB36,0)))*100</f>
        <v>0.99999999999909051</v>
      </c>
      <c r="AF36" s="76" t="str">
        <f>IF((COUNTIF(AT36:AY36,"&gt;0"))&gt;2,"Y","N")</f>
        <v>N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>
        <f t="shared" si="0"/>
        <v>0</v>
      </c>
      <c r="AU36" s="23">
        <f t="shared" si="1"/>
        <v>0</v>
      </c>
      <c r="AV36" s="23">
        <f t="shared" si="2"/>
        <v>0</v>
      </c>
      <c r="AW36" s="23">
        <f t="shared" si="3"/>
        <v>0</v>
      </c>
      <c r="AX36" s="23">
        <f t="shared" si="4"/>
        <v>0</v>
      </c>
      <c r="AY36" s="23">
        <f t="shared" si="5"/>
        <v>90</v>
      </c>
      <c r="AZ36" s="7"/>
      <c r="BA36" s="82">
        <f t="shared" si="33"/>
        <v>0</v>
      </c>
      <c r="BB36" s="83">
        <f t="shared" si="6"/>
        <v>0</v>
      </c>
      <c r="BC36" s="82">
        <f t="shared" si="34"/>
        <v>0</v>
      </c>
      <c r="BD36" s="83">
        <f t="shared" si="7"/>
        <v>0</v>
      </c>
      <c r="BE36" s="82">
        <f t="shared" si="35"/>
        <v>0</v>
      </c>
      <c r="BF36" s="83">
        <f t="shared" si="8"/>
        <v>0</v>
      </c>
      <c r="BG36" s="82">
        <f t="shared" si="36"/>
        <v>0</v>
      </c>
      <c r="BH36" s="82">
        <f t="shared" si="9"/>
        <v>0</v>
      </c>
      <c r="BI36" s="83">
        <f t="shared" si="10"/>
        <v>0</v>
      </c>
      <c r="BJ36" s="82">
        <f t="shared" si="11"/>
        <v>0</v>
      </c>
      <c r="BK36" s="83">
        <f t="shared" si="12"/>
        <v>90</v>
      </c>
      <c r="BL36" s="7"/>
      <c r="BM36" s="82">
        <f t="shared" si="13"/>
        <v>0</v>
      </c>
      <c r="BN36" s="83">
        <f t="shared" si="14"/>
        <v>0</v>
      </c>
      <c r="BO36" s="82">
        <f t="shared" si="15"/>
        <v>0</v>
      </c>
      <c r="BP36" s="83">
        <f t="shared" si="16"/>
        <v>0</v>
      </c>
      <c r="BQ36" s="82">
        <f t="shared" si="17"/>
        <v>0</v>
      </c>
      <c r="BR36" s="83">
        <f t="shared" si="18"/>
        <v>0</v>
      </c>
      <c r="BS36" s="82">
        <f t="shared" si="19"/>
        <v>0</v>
      </c>
      <c r="BT36" s="82">
        <f t="shared" si="20"/>
        <v>0</v>
      </c>
      <c r="BU36" s="83">
        <f t="shared" si="21"/>
        <v>0</v>
      </c>
      <c r="BV36" s="82">
        <f t="shared" si="22"/>
        <v>0</v>
      </c>
      <c r="BW36" s="83">
        <f t="shared" si="23"/>
        <v>190.01</v>
      </c>
      <c r="BY36" s="7">
        <f t="shared" si="24"/>
        <v>190.01</v>
      </c>
      <c r="BZ36" s="7"/>
      <c r="CA36" s="7">
        <f t="shared" si="37"/>
        <v>0</v>
      </c>
      <c r="CB36" s="7"/>
      <c r="CC36" s="7">
        <f t="shared" si="25"/>
        <v>190.01</v>
      </c>
      <c r="CF36" s="7">
        <f t="shared" si="26"/>
        <v>1</v>
      </c>
      <c r="CG36" s="7">
        <f t="shared" si="27"/>
        <v>1</v>
      </c>
      <c r="CH36" s="7">
        <f t="shared" si="28"/>
        <v>1</v>
      </c>
      <c r="CI36" s="7">
        <f t="shared" si="29"/>
        <v>1</v>
      </c>
      <c r="CJ36" s="7">
        <f t="shared" si="30"/>
        <v>1</v>
      </c>
      <c r="CK36" s="7">
        <f t="shared" si="31"/>
        <v>1</v>
      </c>
      <c r="CL36" s="7">
        <f t="shared" si="38"/>
        <v>1</v>
      </c>
      <c r="CM36" s="7">
        <f t="shared" si="39"/>
        <v>1</v>
      </c>
      <c r="CN36" s="7">
        <f t="shared" si="40"/>
        <v>1</v>
      </c>
      <c r="CO36" s="7">
        <f t="shared" si="41"/>
        <v>1</v>
      </c>
      <c r="CP36" s="7">
        <f t="shared" si="42"/>
        <v>11</v>
      </c>
      <c r="CQ36" s="7"/>
      <c r="CS36" s="7">
        <f t="shared" si="43"/>
        <v>0</v>
      </c>
      <c r="CT36" s="7">
        <f t="shared" si="44"/>
        <v>0</v>
      </c>
      <c r="CU36" s="7">
        <f t="shared" si="45"/>
        <v>0</v>
      </c>
      <c r="CV36" s="7">
        <f t="shared" si="46"/>
        <v>0</v>
      </c>
      <c r="CW36" s="7">
        <f t="shared" si="47"/>
        <v>0</v>
      </c>
      <c r="CX36" s="7">
        <f t="shared" si="48"/>
        <v>0</v>
      </c>
      <c r="CY36" s="7">
        <f t="shared" si="49"/>
        <v>0</v>
      </c>
      <c r="CZ36" s="7">
        <f t="shared" si="50"/>
        <v>0</v>
      </c>
      <c r="DA36" s="7">
        <f t="shared" si="51"/>
        <v>0</v>
      </c>
      <c r="DB36" s="7">
        <f t="shared" si="52"/>
        <v>0</v>
      </c>
      <c r="DC36" s="7">
        <f t="shared" si="53"/>
        <v>190.01</v>
      </c>
    </row>
    <row r="37" spans="1:107">
      <c r="A37" s="59">
        <v>29</v>
      </c>
      <c r="B37" s="253" t="s">
        <v>45</v>
      </c>
      <c r="C37" s="254" t="s">
        <v>249</v>
      </c>
      <c r="D37" s="9"/>
      <c r="E37" s="10">
        <f>LOOKUP((IF(D37&gt;0,(RANK(D37,D$6:D$125,0)),"NA")),'Points System'!$A$4:$A$154,'Points System'!$B$4:$B$154)</f>
        <v>0</v>
      </c>
      <c r="F37" s="9"/>
      <c r="G37" s="16">
        <f>LOOKUP((IF(F37&gt;0,(RANK(F37,F$6:F$125,0)),"NA")),'Points System'!$A$4:$A$154,'Points System'!$B$4:$B$154)</f>
        <v>0</v>
      </c>
      <c r="H37" s="9"/>
      <c r="I37" s="16">
        <f>LOOKUP((IF(H37&gt;0,(RANK(H37,H$6:H$125,0)),"NA")),'Points System'!$A$4:$A$154,'Points System'!$B$4:$B$154)</f>
        <v>0</v>
      </c>
      <c r="J37" s="9"/>
      <c r="K37" s="16">
        <f>LOOKUP((IF(J37&gt;0,(RANK(J37,J$6:J$125,0)),"NA")),'Points System'!$A$4:$A$154,'Points System'!$B$4:$B$154)</f>
        <v>0</v>
      </c>
      <c r="L37" s="9"/>
      <c r="M37" s="16">
        <f>LOOKUP((IF(L37&gt;0,(RANK(L37,L$6:L$125,0)),"NA")),'Points System'!$A$4:$A$154,'Points System'!$B$4:$B$154)</f>
        <v>0</v>
      </c>
      <c r="N37" s="9"/>
      <c r="O37" s="16">
        <f>LOOKUP((IF(N37&gt;0,(RANK(N37,N$6:N$125,0)),"NA")),'Points System'!$A$4:$A$154,'Points System'!$B$4:$B$154)</f>
        <v>0</v>
      </c>
      <c r="P37" s="9">
        <v>247.04</v>
      </c>
      <c r="Q37" s="16">
        <f>LOOKUP((IF(P37&gt;0,(RANK(P37,P$6:P$125,0)),"NA")),'Points System'!$A$4:$A$154,'Points System'!$B$4:$B$154)</f>
        <v>85</v>
      </c>
      <c r="R37" s="9"/>
      <c r="S37" s="16">
        <f>LOOKUP((IF(R37&gt;0,(RANK(R37,R$6:R$125,0)),"NA")),'Points System'!$A$4:$A$154,'Points System'!$B$4:$B$154)</f>
        <v>0</v>
      </c>
      <c r="T37" s="9"/>
      <c r="U37" s="16">
        <f>LOOKUP((IF(T37&gt;0,(RANK(T37,T$6:T$125,0)),"NA")),'Points System'!$A$4:$A$154,'Points System'!$B$4:$B$154)</f>
        <v>0</v>
      </c>
      <c r="V37" s="9"/>
      <c r="W37" s="16">
        <f>LOOKUP((IF(V37&gt;0,(RANK(V37,V$6:V$125,0)),"NA")),'Points System'!$A$4:$A$154,'Points System'!$B$4:$B$154)</f>
        <v>0</v>
      </c>
      <c r="X37" s="9"/>
      <c r="Y37" s="16">
        <f>LOOKUP((IF(X37&gt;0,(RANK(X37,X$6:X$125,0)),"NA")),'Points System'!$A$4:$A$154,'Points System'!$B$4:$B$154)</f>
        <v>0</v>
      </c>
      <c r="Z37" s="9"/>
      <c r="AA37" s="16">
        <f>LOOKUP((IF(Z37&gt;0,(RANK(Z37,Z$6:Z$125,0)),"NA")),'Points System'!$A$4:$A$154,'Points System'!$B$4:$B$154)</f>
        <v>0</v>
      </c>
      <c r="AB37" s="78">
        <f>CC37</f>
        <v>247.04</v>
      </c>
      <c r="AC37" s="10">
        <f>SUM((LARGE((BA37:BK37),1))+(LARGE((BA37:BK37),2))+(LARGE((BA37:BK37),3)+(LARGE((BA37:BK37),4))))</f>
        <v>85</v>
      </c>
      <c r="AD37" s="12">
        <f>RANK(AC37,$AC$6:$AC$125,0)</f>
        <v>32</v>
      </c>
      <c r="AE37" s="88">
        <f>(AB37-(ROUNDDOWN(AB37,0)))*100</f>
        <v>3.9999999999992042</v>
      </c>
      <c r="AF37" s="76" t="str">
        <f>IF((COUNTIF(AT37:AY37,"&gt;0"))&gt;2,"Y","N")</f>
        <v>N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3">
        <f t="shared" si="0"/>
        <v>0</v>
      </c>
      <c r="AU37" s="23">
        <f t="shared" si="1"/>
        <v>85</v>
      </c>
      <c r="AV37" s="23">
        <f t="shared" si="2"/>
        <v>0</v>
      </c>
      <c r="AW37" s="23">
        <f t="shared" si="3"/>
        <v>0</v>
      </c>
      <c r="AX37" s="23">
        <f t="shared" si="4"/>
        <v>0</v>
      </c>
      <c r="AY37" s="23">
        <f t="shared" si="5"/>
        <v>0</v>
      </c>
      <c r="AZ37" s="7"/>
      <c r="BA37" s="82">
        <f t="shared" si="33"/>
        <v>0</v>
      </c>
      <c r="BB37" s="83">
        <f t="shared" si="6"/>
        <v>0</v>
      </c>
      <c r="BC37" s="82">
        <f t="shared" si="34"/>
        <v>0</v>
      </c>
      <c r="BD37" s="83">
        <f t="shared" si="7"/>
        <v>85</v>
      </c>
      <c r="BE37" s="82">
        <f t="shared" si="35"/>
        <v>0</v>
      </c>
      <c r="BF37" s="83">
        <f t="shared" si="8"/>
        <v>0</v>
      </c>
      <c r="BG37" s="82">
        <f t="shared" si="36"/>
        <v>0</v>
      </c>
      <c r="BH37" s="82">
        <f t="shared" si="9"/>
        <v>0</v>
      </c>
      <c r="BI37" s="83">
        <f t="shared" si="10"/>
        <v>0</v>
      </c>
      <c r="BJ37" s="82">
        <f t="shared" si="11"/>
        <v>0</v>
      </c>
      <c r="BK37" s="83">
        <f t="shared" si="12"/>
        <v>0</v>
      </c>
      <c r="BL37" s="7"/>
      <c r="BM37" s="82">
        <f t="shared" si="13"/>
        <v>0</v>
      </c>
      <c r="BN37" s="83">
        <f t="shared" si="14"/>
        <v>0</v>
      </c>
      <c r="BO37" s="82">
        <f t="shared" si="15"/>
        <v>0</v>
      </c>
      <c r="BP37" s="83">
        <f t="shared" si="16"/>
        <v>247.04</v>
      </c>
      <c r="BQ37" s="82">
        <f t="shared" si="17"/>
        <v>0</v>
      </c>
      <c r="BR37" s="83">
        <f t="shared" si="18"/>
        <v>0</v>
      </c>
      <c r="BS37" s="82">
        <f t="shared" si="19"/>
        <v>0</v>
      </c>
      <c r="BT37" s="82">
        <f t="shared" si="20"/>
        <v>0</v>
      </c>
      <c r="BU37" s="83">
        <f t="shared" si="21"/>
        <v>0</v>
      </c>
      <c r="BV37" s="82">
        <f t="shared" si="22"/>
        <v>0</v>
      </c>
      <c r="BW37" s="83">
        <f t="shared" si="23"/>
        <v>0</v>
      </c>
      <c r="BY37" s="7">
        <f t="shared" si="24"/>
        <v>247.04</v>
      </c>
      <c r="BZ37" s="7"/>
      <c r="CA37" s="7">
        <f t="shared" si="37"/>
        <v>0</v>
      </c>
      <c r="CB37" s="7"/>
      <c r="CC37" s="7">
        <f t="shared" si="25"/>
        <v>247.04</v>
      </c>
      <c r="CF37" s="7">
        <f t="shared" si="26"/>
        <v>1</v>
      </c>
      <c r="CG37" s="7">
        <f t="shared" si="27"/>
        <v>1</v>
      </c>
      <c r="CH37" s="7">
        <f t="shared" si="28"/>
        <v>1</v>
      </c>
      <c r="CI37" s="7">
        <f t="shared" si="29"/>
        <v>1</v>
      </c>
      <c r="CJ37" s="7">
        <f t="shared" si="30"/>
        <v>1</v>
      </c>
      <c r="CK37" s="7">
        <f t="shared" si="31"/>
        <v>1</v>
      </c>
      <c r="CL37" s="7">
        <f t="shared" si="38"/>
        <v>1</v>
      </c>
      <c r="CM37" s="7">
        <f t="shared" si="39"/>
        <v>1</v>
      </c>
      <c r="CN37" s="7">
        <f t="shared" si="40"/>
        <v>1</v>
      </c>
      <c r="CO37" s="7">
        <f t="shared" si="41"/>
        <v>1</v>
      </c>
      <c r="CP37" s="7">
        <f t="shared" si="42"/>
        <v>4</v>
      </c>
      <c r="CQ37" s="7"/>
      <c r="CS37" s="7">
        <f t="shared" si="43"/>
        <v>0</v>
      </c>
      <c r="CT37" s="7">
        <f t="shared" si="44"/>
        <v>0</v>
      </c>
      <c r="CU37" s="7">
        <f t="shared" si="45"/>
        <v>0</v>
      </c>
      <c r="CV37" s="7">
        <f t="shared" si="46"/>
        <v>0</v>
      </c>
      <c r="CW37" s="7">
        <f t="shared" si="47"/>
        <v>0</v>
      </c>
      <c r="CX37" s="7">
        <f t="shared" si="48"/>
        <v>0</v>
      </c>
      <c r="CY37" s="7">
        <f t="shared" si="49"/>
        <v>0</v>
      </c>
      <c r="CZ37" s="7">
        <f t="shared" si="50"/>
        <v>0</v>
      </c>
      <c r="DA37" s="7">
        <f t="shared" si="51"/>
        <v>0</v>
      </c>
      <c r="DB37" s="7">
        <f t="shared" si="52"/>
        <v>0</v>
      </c>
      <c r="DC37" s="7">
        <f t="shared" si="53"/>
        <v>247.04</v>
      </c>
    </row>
    <row r="38" spans="1:107">
      <c r="A38" s="59">
        <v>30</v>
      </c>
      <c r="B38" s="253" t="s">
        <v>50</v>
      </c>
      <c r="C38" s="254" t="s">
        <v>412</v>
      </c>
      <c r="D38" s="9"/>
      <c r="E38" s="10">
        <f>LOOKUP((IF(D38&gt;0,(RANK(D38,D$6:D$125,0)),"NA")),'Points System'!$A$4:$A$154,'Points System'!$B$4:$B$154)</f>
        <v>0</v>
      </c>
      <c r="F38" s="9">
        <v>199.01</v>
      </c>
      <c r="G38" s="16">
        <f>LOOKUP((IF(F38&gt;0,(RANK(F38,F$6:F$125,0)),"NA")),'Points System'!$A$4:$A$154,'Points System'!$B$4:$B$154)</f>
        <v>85</v>
      </c>
      <c r="H38" s="9"/>
      <c r="I38" s="16">
        <f>LOOKUP((IF(H38&gt;0,(RANK(H38,H$6:H$125,0)),"NA")),'Points System'!$A$4:$A$154,'Points System'!$B$4:$B$154)</f>
        <v>0</v>
      </c>
      <c r="J38" s="9"/>
      <c r="K38" s="16">
        <f>LOOKUP((IF(J38&gt;0,(RANK(J38,J$6:J$125,0)),"NA")),'Points System'!$A$4:$A$154,'Points System'!$B$4:$B$154)</f>
        <v>0</v>
      </c>
      <c r="L38" s="9"/>
      <c r="M38" s="16">
        <f>LOOKUP((IF(L38&gt;0,(RANK(L38,L$6:L$125,0)),"NA")),'Points System'!$A$4:$A$154,'Points System'!$B$4:$B$154)</f>
        <v>0</v>
      </c>
      <c r="N38" s="9"/>
      <c r="O38" s="16">
        <f>LOOKUP((IF(N38&gt;0,(RANK(N38,N$6:N$125,0)),"NA")),'Points System'!$A$4:$A$154,'Points System'!$B$4:$B$154)</f>
        <v>0</v>
      </c>
      <c r="P38" s="9"/>
      <c r="Q38" s="16">
        <f>LOOKUP((IF(P38&gt;0,(RANK(P38,P$6:P$125,0)),"NA")),'Points System'!$A$4:$A$154,'Points System'!$B$4:$B$154)</f>
        <v>0</v>
      </c>
      <c r="R38" s="9"/>
      <c r="S38" s="16">
        <f>LOOKUP((IF(R38&gt;0,(RANK(R38,R$6:R$125,0)),"NA")),'Points System'!$A$4:$A$154,'Points System'!$B$4:$B$154)</f>
        <v>0</v>
      </c>
      <c r="T38" s="9"/>
      <c r="U38" s="16">
        <f>LOOKUP((IF(T38&gt;0,(RANK(T38,T$6:T$125,0)),"NA")),'Points System'!$A$4:$A$154,'Points System'!$B$4:$B$154)</f>
        <v>0</v>
      </c>
      <c r="V38" s="9"/>
      <c r="W38" s="16">
        <f>LOOKUP((IF(V38&gt;0,(RANK(V38,V$6:V$125,0)),"NA")),'Points System'!$A$4:$A$154,'Points System'!$B$4:$B$154)</f>
        <v>0</v>
      </c>
      <c r="X38" s="9"/>
      <c r="Y38" s="16">
        <f>LOOKUP((IF(X38&gt;0,(RANK(X38,X$6:X$125,0)),"NA")),'Points System'!$A$4:$A$154,'Points System'!$B$4:$B$154)</f>
        <v>0</v>
      </c>
      <c r="Z38" s="9"/>
      <c r="AA38" s="16">
        <f>LOOKUP((IF(Z38&gt;0,(RANK(Z38,Z$6:Z$125,0)),"NA")),'Points System'!$A$4:$A$154,'Points System'!$B$4:$B$154)</f>
        <v>0</v>
      </c>
      <c r="AB38" s="78">
        <f>CC38</f>
        <v>199.01</v>
      </c>
      <c r="AC38" s="10">
        <f>SUM((LARGE((BA38:BK38),1))+(LARGE((BA38:BK38),2))+(LARGE((BA38:BK38),3)+(LARGE((BA38:BK38),4))))</f>
        <v>85</v>
      </c>
      <c r="AD38" s="12">
        <f>RANK(AC38,$AC$6:$AC$125,0)</f>
        <v>32</v>
      </c>
      <c r="AE38" s="88">
        <f>(AB38-(ROUNDDOWN(AB38,0)))*100</f>
        <v>0.99999999999909051</v>
      </c>
      <c r="AF38" s="76" t="str">
        <f>IF((COUNTIF(AT38:AY38,"&gt;0"))&gt;2,"Y","N")</f>
        <v>N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3">
        <f t="shared" si="0"/>
        <v>85</v>
      </c>
      <c r="AU38" s="23">
        <f t="shared" si="1"/>
        <v>0</v>
      </c>
      <c r="AV38" s="23">
        <f t="shared" si="2"/>
        <v>0</v>
      </c>
      <c r="AW38" s="23">
        <f t="shared" ref="AW38:AW69" si="54">LARGE(BG38:BG38,1)</f>
        <v>0</v>
      </c>
      <c r="AX38" s="23">
        <f t="shared" si="4"/>
        <v>0</v>
      </c>
      <c r="AY38" s="23">
        <f t="shared" si="5"/>
        <v>0</v>
      </c>
      <c r="AZ38" s="7"/>
      <c r="BA38" s="82">
        <f t="shared" si="33"/>
        <v>85</v>
      </c>
      <c r="BB38" s="83">
        <f t="shared" ref="BB38:BB69" si="55">S38</f>
        <v>0</v>
      </c>
      <c r="BC38" s="82">
        <f t="shared" si="34"/>
        <v>0</v>
      </c>
      <c r="BD38" s="83">
        <f t="shared" ref="BD38:BD69" si="56">Q38</f>
        <v>0</v>
      </c>
      <c r="BE38" s="82">
        <f t="shared" si="35"/>
        <v>0</v>
      </c>
      <c r="BF38" s="83">
        <f t="shared" ref="BF38:BF69" si="57">W38</f>
        <v>0</v>
      </c>
      <c r="BG38" s="82">
        <f t="shared" si="36"/>
        <v>0</v>
      </c>
      <c r="BH38" s="82">
        <f t="shared" ref="BH38:BH69" si="58">E38</f>
        <v>0</v>
      </c>
      <c r="BI38" s="83">
        <f t="shared" ref="BI38:BI69" si="59">M38</f>
        <v>0</v>
      </c>
      <c r="BJ38" s="82">
        <f t="shared" ref="BJ38:BJ69" si="60">O38</f>
        <v>0</v>
      </c>
      <c r="BK38" s="83">
        <f t="shared" ref="BK38:BK69" si="61">Y38</f>
        <v>0</v>
      </c>
      <c r="BL38" s="7"/>
      <c r="BM38" s="82">
        <f t="shared" ref="BM38:BM69" si="62">F38</f>
        <v>199.01</v>
      </c>
      <c r="BN38" s="83">
        <f t="shared" ref="BN38:BN69" si="63">R38</f>
        <v>0</v>
      </c>
      <c r="BO38" s="82">
        <f t="shared" ref="BO38:BO69" si="64">H38</f>
        <v>0</v>
      </c>
      <c r="BP38" s="83">
        <f t="shared" ref="BP38:BP69" si="65">P38</f>
        <v>0</v>
      </c>
      <c r="BQ38" s="82">
        <f t="shared" ref="BQ38:BQ69" si="66">J38</f>
        <v>0</v>
      </c>
      <c r="BR38" s="83">
        <f t="shared" ref="BR38:BR69" si="67">V38</f>
        <v>0</v>
      </c>
      <c r="BS38" s="82">
        <f t="shared" ref="BS38:BS69" si="68">Z38</f>
        <v>0</v>
      </c>
      <c r="BT38" s="82">
        <f t="shared" ref="BT38:BT69" si="69">D38</f>
        <v>0</v>
      </c>
      <c r="BU38" s="83">
        <f t="shared" ref="BU38:BU69" si="70">L38</f>
        <v>0</v>
      </c>
      <c r="BV38" s="82">
        <f t="shared" ref="BV38:BV69" si="71">N38</f>
        <v>0</v>
      </c>
      <c r="BW38" s="83">
        <f t="shared" ref="BW38:BW69" si="72">X38</f>
        <v>0</v>
      </c>
      <c r="BY38" s="7">
        <f t="shared" ref="BY38:BY69" si="73">SUM(BM38:BW38)</f>
        <v>199.01</v>
      </c>
      <c r="BZ38" s="7"/>
      <c r="CA38" s="7">
        <f t="shared" si="37"/>
        <v>0</v>
      </c>
      <c r="CB38" s="7"/>
      <c r="CC38" s="7">
        <f t="shared" si="25"/>
        <v>199.01</v>
      </c>
      <c r="CF38" s="7">
        <f t="shared" ref="CF38:CF69" si="74">MATCH((SMALL(BA38:BK38,1)),BA38:BK38,0)</f>
        <v>2</v>
      </c>
      <c r="CG38" s="7">
        <f t="shared" ref="CG38:CG69" si="75">MATCH((SMALL(BA38:BK38,2)),BA38:BK38,0)</f>
        <v>2</v>
      </c>
      <c r="CH38" s="7">
        <f t="shared" ref="CH38:CH69" si="76">MATCH((SMALL(BA38:BK38,3)),BA38:BK38,0)</f>
        <v>2</v>
      </c>
      <c r="CI38" s="7">
        <f t="shared" ref="CI38:CI69" si="77">MATCH((SMALL(BA38:BK38,4)),BA38:BK38,0)</f>
        <v>2</v>
      </c>
      <c r="CJ38" s="7">
        <f t="shared" ref="CJ38:CJ69" si="78">MATCH((SMALL(BA38:BK38,5)),BA38:BK38,0)</f>
        <v>2</v>
      </c>
      <c r="CK38" s="7">
        <f t="shared" ref="CK38:CK69" si="79">MATCH((SMALL(BA38:BK38,6)),BA38:BK38,0)</f>
        <v>2</v>
      </c>
      <c r="CL38" s="7">
        <f t="shared" si="38"/>
        <v>2</v>
      </c>
      <c r="CM38" s="7">
        <f t="shared" si="39"/>
        <v>2</v>
      </c>
      <c r="CN38" s="7">
        <f t="shared" si="40"/>
        <v>2</v>
      </c>
      <c r="CO38" s="7">
        <f t="shared" si="41"/>
        <v>2</v>
      </c>
      <c r="CP38" s="7">
        <f t="shared" si="42"/>
        <v>1</v>
      </c>
      <c r="CQ38" s="7"/>
      <c r="CS38" s="7">
        <f t="shared" si="43"/>
        <v>0</v>
      </c>
      <c r="CT38" s="7">
        <f t="shared" si="44"/>
        <v>0</v>
      </c>
      <c r="CU38" s="7">
        <f t="shared" si="45"/>
        <v>0</v>
      </c>
      <c r="CV38" s="7">
        <f t="shared" si="46"/>
        <v>0</v>
      </c>
      <c r="CW38" s="7">
        <f t="shared" si="47"/>
        <v>0</v>
      </c>
      <c r="CX38" s="7">
        <f t="shared" si="48"/>
        <v>0</v>
      </c>
      <c r="CY38" s="7">
        <f t="shared" si="49"/>
        <v>0</v>
      </c>
      <c r="CZ38" s="7">
        <f t="shared" si="50"/>
        <v>0</v>
      </c>
      <c r="DA38" s="7">
        <f t="shared" si="51"/>
        <v>0</v>
      </c>
      <c r="DB38" s="7">
        <f t="shared" si="52"/>
        <v>0</v>
      </c>
      <c r="DC38" s="7">
        <f t="shared" si="53"/>
        <v>199.01</v>
      </c>
    </row>
    <row r="39" spans="1:107">
      <c r="A39" s="59">
        <v>74</v>
      </c>
      <c r="B39" s="253" t="s">
        <v>294</v>
      </c>
      <c r="C39" s="254" t="s">
        <v>295</v>
      </c>
      <c r="D39" s="9"/>
      <c r="E39" s="10">
        <f>LOOKUP((IF(D39&gt;0,(RANK(D39,D$6:D$125,0)),"NA")),'Points System'!$A$4:$A$154,'Points System'!$B$4:$B$154)</f>
        <v>0</v>
      </c>
      <c r="F39" s="9"/>
      <c r="G39" s="16">
        <f>LOOKUP((IF(F39&gt;0,(RANK(F39,F$6:F$125,0)),"NA")),'Points System'!$A$4:$A$154,'Points System'!$B$4:$B$154)</f>
        <v>0</v>
      </c>
      <c r="H39" s="9"/>
      <c r="I39" s="16">
        <f>LOOKUP((IF(H39&gt;0,(RANK(H39,H$6:H$125,0)),"NA")),'Points System'!$A$4:$A$154,'Points System'!$B$4:$B$154)</f>
        <v>0</v>
      </c>
      <c r="J39" s="9"/>
      <c r="K39" s="16">
        <f>LOOKUP((IF(J39&gt;0,(RANK(J39,J$6:J$125,0)),"NA")),'Points System'!$A$4:$A$154,'Points System'!$B$4:$B$154)</f>
        <v>0</v>
      </c>
      <c r="L39" s="9"/>
      <c r="M39" s="16">
        <f>LOOKUP((IF(L39&gt;0,(RANK(L39,L$6:L$125,0)),"NA")),'Points System'!$A$4:$A$154,'Points System'!$B$4:$B$154)</f>
        <v>0</v>
      </c>
      <c r="N39" s="9"/>
      <c r="O39" s="16">
        <f>LOOKUP((IF(N39&gt;0,(RANK(N39,N$6:N$125,0)),"NA")),'Points System'!$A$4:$A$154,'Points System'!$B$4:$B$154)</f>
        <v>0</v>
      </c>
      <c r="P39" s="9"/>
      <c r="Q39" s="16">
        <f>LOOKUP((IF(P39&gt;0,(RANK(P39,P$6:P$125,0)),"NA")),'Points System'!$A$4:$A$154,'Points System'!$B$4:$B$154)</f>
        <v>0</v>
      </c>
      <c r="R39" s="9"/>
      <c r="S39" s="16">
        <f>LOOKUP((IF(R39&gt;0,(RANK(R39,R$6:R$125,0)),"NA")),'Points System'!$A$4:$A$154,'Points System'!$B$4:$B$154)</f>
        <v>0</v>
      </c>
      <c r="T39" s="9"/>
      <c r="U39" s="16">
        <f>LOOKUP((IF(T39&gt;0,(RANK(T39,T$6:T$125,0)),"NA")),'Points System'!$A$4:$A$154,'Points System'!$B$4:$B$154)</f>
        <v>0</v>
      </c>
      <c r="V39" s="9"/>
      <c r="W39" s="16">
        <f>LOOKUP((IF(V39&gt;0,(RANK(V39,V$6:V$125,0)),"NA")),'Points System'!$A$4:$A$154,'Points System'!$B$4:$B$154)</f>
        <v>0</v>
      </c>
      <c r="X39" s="9">
        <v>185</v>
      </c>
      <c r="Y39" s="16">
        <f>LOOKUP((IF(X39&gt;0,(RANK(X39,X$6:X$125,0)),"NA")),'Points System'!$A$4:$A$154,'Points System'!$B$4:$B$154)</f>
        <v>85</v>
      </c>
      <c r="Z39" s="9"/>
      <c r="AA39" s="16">
        <f>LOOKUP((IF(Z39&gt;0,(RANK(Z39,Z$6:Z$125,0)),"NA")),'Points System'!$A$4:$A$154,'Points System'!$B$4:$B$154)</f>
        <v>0</v>
      </c>
      <c r="AB39" s="78">
        <f>CC39</f>
        <v>185</v>
      </c>
      <c r="AC39" s="10">
        <f>SUM((LARGE((BA39:BK39),1))+(LARGE((BA39:BK39),2))+(LARGE((BA39:BK39),3)+(LARGE((BA39:BK39),4))))</f>
        <v>85</v>
      </c>
      <c r="AD39" s="12">
        <f>RANK(AC39,$AC$6:$AC$125,0)</f>
        <v>32</v>
      </c>
      <c r="AE39" s="88">
        <f>(AB39-(ROUNDDOWN(AB39,0)))*100</f>
        <v>0</v>
      </c>
      <c r="AF39" s="76" t="str">
        <f>IF((COUNTIF(AT39:AY39,"&gt;0"))&gt;2,"Y","N")</f>
        <v>N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23">
        <f t="shared" si="0"/>
        <v>0</v>
      </c>
      <c r="AU39" s="23">
        <f t="shared" si="1"/>
        <v>0</v>
      </c>
      <c r="AV39" s="23">
        <f t="shared" si="2"/>
        <v>0</v>
      </c>
      <c r="AW39" s="23">
        <f t="shared" si="54"/>
        <v>0</v>
      </c>
      <c r="AX39" s="23">
        <f t="shared" si="4"/>
        <v>0</v>
      </c>
      <c r="AY39" s="23">
        <f t="shared" si="5"/>
        <v>85</v>
      </c>
      <c r="AZ39" s="7"/>
      <c r="BA39" s="82">
        <f t="shared" si="33"/>
        <v>0</v>
      </c>
      <c r="BB39" s="83">
        <f t="shared" si="55"/>
        <v>0</v>
      </c>
      <c r="BC39" s="82">
        <f t="shared" si="34"/>
        <v>0</v>
      </c>
      <c r="BD39" s="83">
        <f t="shared" si="56"/>
        <v>0</v>
      </c>
      <c r="BE39" s="82">
        <f t="shared" si="35"/>
        <v>0</v>
      </c>
      <c r="BF39" s="83">
        <f t="shared" si="57"/>
        <v>0</v>
      </c>
      <c r="BG39" s="82">
        <f t="shared" si="36"/>
        <v>0</v>
      </c>
      <c r="BH39" s="82">
        <f t="shared" si="58"/>
        <v>0</v>
      </c>
      <c r="BI39" s="83">
        <f t="shared" si="59"/>
        <v>0</v>
      </c>
      <c r="BJ39" s="82">
        <f t="shared" si="60"/>
        <v>0</v>
      </c>
      <c r="BK39" s="83">
        <f t="shared" si="61"/>
        <v>85</v>
      </c>
      <c r="BL39" s="7"/>
      <c r="BM39" s="82">
        <f t="shared" si="62"/>
        <v>0</v>
      </c>
      <c r="BN39" s="83">
        <f t="shared" si="63"/>
        <v>0</v>
      </c>
      <c r="BO39" s="82">
        <f t="shared" si="64"/>
        <v>0</v>
      </c>
      <c r="BP39" s="83">
        <f t="shared" si="65"/>
        <v>0</v>
      </c>
      <c r="BQ39" s="82">
        <f t="shared" si="66"/>
        <v>0</v>
      </c>
      <c r="BR39" s="83">
        <f t="shared" si="67"/>
        <v>0</v>
      </c>
      <c r="BS39" s="82">
        <f t="shared" si="68"/>
        <v>0</v>
      </c>
      <c r="BT39" s="82">
        <f t="shared" si="69"/>
        <v>0</v>
      </c>
      <c r="BU39" s="83">
        <f t="shared" si="70"/>
        <v>0</v>
      </c>
      <c r="BV39" s="82">
        <f t="shared" si="71"/>
        <v>0</v>
      </c>
      <c r="BW39" s="83">
        <f t="shared" si="72"/>
        <v>185</v>
      </c>
      <c r="BY39" s="7">
        <f t="shared" si="73"/>
        <v>185</v>
      </c>
      <c r="BZ39" s="7"/>
      <c r="CA39" s="7">
        <f t="shared" si="37"/>
        <v>0</v>
      </c>
      <c r="CB39" s="7"/>
      <c r="CC39" s="7">
        <f t="shared" si="25"/>
        <v>185</v>
      </c>
      <c r="CF39" s="7">
        <f t="shared" si="74"/>
        <v>1</v>
      </c>
      <c r="CG39" s="7">
        <f t="shared" si="75"/>
        <v>1</v>
      </c>
      <c r="CH39" s="7">
        <f t="shared" si="76"/>
        <v>1</v>
      </c>
      <c r="CI39" s="7">
        <f t="shared" si="77"/>
        <v>1</v>
      </c>
      <c r="CJ39" s="7">
        <f t="shared" si="78"/>
        <v>1</v>
      </c>
      <c r="CK39" s="7">
        <f t="shared" si="79"/>
        <v>1</v>
      </c>
      <c r="CL39" s="7">
        <f t="shared" ref="CL39:CL70" si="80">MATCH((SMALL(BA39:BK39,7)),BA39:BK39,0)</f>
        <v>1</v>
      </c>
      <c r="CM39" s="7">
        <f t="shared" ref="CM39:CM70" si="81">MATCH((SMALL(BA39:BK39,8)),BA39:BK39,0)</f>
        <v>1</v>
      </c>
      <c r="CN39" s="7">
        <f t="shared" si="40"/>
        <v>1</v>
      </c>
      <c r="CO39" s="7">
        <f t="shared" si="41"/>
        <v>1</v>
      </c>
      <c r="CP39" s="7">
        <f t="shared" si="42"/>
        <v>11</v>
      </c>
      <c r="CQ39" s="7"/>
      <c r="CS39" s="7">
        <f t="shared" si="43"/>
        <v>0</v>
      </c>
      <c r="CT39" s="7">
        <f t="shared" si="44"/>
        <v>0</v>
      </c>
      <c r="CU39" s="7">
        <f t="shared" si="45"/>
        <v>0</v>
      </c>
      <c r="CV39" s="7">
        <f t="shared" si="46"/>
        <v>0</v>
      </c>
      <c r="CW39" s="7">
        <f t="shared" si="47"/>
        <v>0</v>
      </c>
      <c r="CX39" s="7">
        <f t="shared" si="48"/>
        <v>0</v>
      </c>
      <c r="CY39" s="7">
        <f t="shared" si="49"/>
        <v>0</v>
      </c>
      <c r="CZ39" s="7">
        <f t="shared" si="50"/>
        <v>0</v>
      </c>
      <c r="DA39" s="7">
        <f t="shared" si="51"/>
        <v>0</v>
      </c>
      <c r="DB39" s="7">
        <f t="shared" si="52"/>
        <v>0</v>
      </c>
      <c r="DC39" s="7">
        <f t="shared" si="53"/>
        <v>185</v>
      </c>
    </row>
    <row r="40" spans="1:107">
      <c r="A40" s="59">
        <v>31</v>
      </c>
      <c r="B40" s="253" t="s">
        <v>259</v>
      </c>
      <c r="C40" s="254" t="s">
        <v>288</v>
      </c>
      <c r="D40" s="9"/>
      <c r="E40" s="10">
        <f>LOOKUP((IF(D40&gt;0,(RANK(D40,D$6:D$125,0)),"NA")),'Points System'!$A$4:$A$154,'Points System'!$B$4:$B$154)</f>
        <v>0</v>
      </c>
      <c r="F40" s="9"/>
      <c r="G40" s="16">
        <f>LOOKUP((IF(F40&gt;0,(RANK(F40,F$6:F$125,0)),"NA")),'Points System'!$A$4:$A$154,'Points System'!$B$4:$B$154)</f>
        <v>0</v>
      </c>
      <c r="H40" s="9"/>
      <c r="I40" s="16">
        <f>LOOKUP((IF(H40&gt;0,(RANK(H40,H$6:H$125,0)),"NA")),'Points System'!$A$4:$A$154,'Points System'!$B$4:$B$154)</f>
        <v>0</v>
      </c>
      <c r="J40" s="9"/>
      <c r="K40" s="16">
        <f>LOOKUP((IF(J40&gt;0,(RANK(J40,J$6:J$125,0)),"NA")),'Points System'!$A$4:$A$154,'Points System'!$B$4:$B$154)</f>
        <v>0</v>
      </c>
      <c r="L40" s="9"/>
      <c r="M40" s="16">
        <f>LOOKUP((IF(L40&gt;0,(RANK(L40,L$6:L$125,0)),"NA")),'Points System'!$A$4:$A$154,'Points System'!$B$4:$B$154)</f>
        <v>0</v>
      </c>
      <c r="N40" s="9"/>
      <c r="O40" s="16">
        <f>LOOKUP((IF(N40&gt;0,(RANK(N40,N$6:N$125,0)),"NA")),'Points System'!$A$4:$A$154,'Points System'!$B$4:$B$154)</f>
        <v>0</v>
      </c>
      <c r="P40" s="9">
        <v>243.01</v>
      </c>
      <c r="Q40" s="16">
        <f>LOOKUP((IF(P40&gt;0,(RANK(P40,P$6:P$125,0)),"NA")),'Points System'!$A$4:$A$154,'Points System'!$B$4:$B$154)</f>
        <v>81</v>
      </c>
      <c r="R40" s="9"/>
      <c r="S40" s="16">
        <f>LOOKUP((IF(R40&gt;0,(RANK(R40,R$6:R$125,0)),"NA")),'Points System'!$A$4:$A$154,'Points System'!$B$4:$B$154)</f>
        <v>0</v>
      </c>
      <c r="T40" s="9"/>
      <c r="U40" s="16">
        <f>LOOKUP((IF(T40&gt;0,(RANK(T40,T$6:T$125,0)),"NA")),'Points System'!$A$4:$A$154,'Points System'!$B$4:$B$154)</f>
        <v>0</v>
      </c>
      <c r="V40" s="9"/>
      <c r="W40" s="16">
        <f>LOOKUP((IF(V40&gt;0,(RANK(V40,V$6:V$125,0)),"NA")),'Points System'!$A$4:$A$154,'Points System'!$B$4:$B$154)</f>
        <v>0</v>
      </c>
      <c r="X40" s="9"/>
      <c r="Y40" s="16">
        <f>LOOKUP((IF(X40&gt;0,(RANK(X40,X$6:X$125,0)),"NA")),'Points System'!$A$4:$A$154,'Points System'!$B$4:$B$154)</f>
        <v>0</v>
      </c>
      <c r="Z40" s="9"/>
      <c r="AA40" s="16">
        <f>LOOKUP((IF(Z40&gt;0,(RANK(Z40,Z$6:Z$125,0)),"NA")),'Points System'!$A$4:$A$154,'Points System'!$B$4:$B$154)</f>
        <v>0</v>
      </c>
      <c r="AB40" s="78">
        <f>CC40</f>
        <v>243.01</v>
      </c>
      <c r="AC40" s="10">
        <f>SUM((LARGE((BA40:BK40),1))+(LARGE((BA40:BK40),2))+(LARGE((BA40:BK40),3)+(LARGE((BA40:BK40),4))))</f>
        <v>81</v>
      </c>
      <c r="AD40" s="12">
        <f>RANK(AC40,$AC$6:$AC$125,0)</f>
        <v>35</v>
      </c>
      <c r="AE40" s="88">
        <f>(AB40-(ROUNDDOWN(AB40,0)))*100</f>
        <v>0.99999999999909051</v>
      </c>
      <c r="AF40" s="76" t="str">
        <f>IF((COUNTIF(AT40:AY40,"&gt;0"))&gt;2,"Y","N")</f>
        <v>N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3">
        <f t="shared" si="0"/>
        <v>0</v>
      </c>
      <c r="AU40" s="23">
        <f t="shared" si="1"/>
        <v>81</v>
      </c>
      <c r="AV40" s="23">
        <f t="shared" si="2"/>
        <v>0</v>
      </c>
      <c r="AW40" s="23">
        <f t="shared" si="54"/>
        <v>0</v>
      </c>
      <c r="AX40" s="23">
        <f t="shared" si="4"/>
        <v>0</v>
      </c>
      <c r="AY40" s="23">
        <f t="shared" si="5"/>
        <v>0</v>
      </c>
      <c r="AZ40" s="7"/>
      <c r="BA40" s="82">
        <f t="shared" si="33"/>
        <v>0</v>
      </c>
      <c r="BB40" s="83">
        <f t="shared" si="55"/>
        <v>0</v>
      </c>
      <c r="BC40" s="82">
        <f t="shared" si="34"/>
        <v>0</v>
      </c>
      <c r="BD40" s="83">
        <f t="shared" si="56"/>
        <v>81</v>
      </c>
      <c r="BE40" s="82">
        <f t="shared" si="35"/>
        <v>0</v>
      </c>
      <c r="BF40" s="83">
        <f t="shared" si="57"/>
        <v>0</v>
      </c>
      <c r="BG40" s="82">
        <f t="shared" si="36"/>
        <v>0</v>
      </c>
      <c r="BH40" s="82">
        <f t="shared" si="58"/>
        <v>0</v>
      </c>
      <c r="BI40" s="83">
        <f t="shared" si="59"/>
        <v>0</v>
      </c>
      <c r="BJ40" s="82">
        <f t="shared" si="60"/>
        <v>0</v>
      </c>
      <c r="BK40" s="83">
        <f t="shared" si="61"/>
        <v>0</v>
      </c>
      <c r="BL40" s="7"/>
      <c r="BM40" s="82">
        <f t="shared" si="62"/>
        <v>0</v>
      </c>
      <c r="BN40" s="83">
        <f t="shared" si="63"/>
        <v>0</v>
      </c>
      <c r="BO40" s="82">
        <f t="shared" si="64"/>
        <v>0</v>
      </c>
      <c r="BP40" s="83">
        <f t="shared" si="65"/>
        <v>243.01</v>
      </c>
      <c r="BQ40" s="82">
        <f t="shared" si="66"/>
        <v>0</v>
      </c>
      <c r="BR40" s="83">
        <f t="shared" si="67"/>
        <v>0</v>
      </c>
      <c r="BS40" s="82">
        <f t="shared" si="68"/>
        <v>0</v>
      </c>
      <c r="BT40" s="82">
        <f t="shared" si="69"/>
        <v>0</v>
      </c>
      <c r="BU40" s="83">
        <f t="shared" si="70"/>
        <v>0</v>
      </c>
      <c r="BV40" s="82">
        <f t="shared" si="71"/>
        <v>0</v>
      </c>
      <c r="BW40" s="83">
        <f t="shared" si="72"/>
        <v>0</v>
      </c>
      <c r="BY40" s="7">
        <f t="shared" si="73"/>
        <v>243.01</v>
      </c>
      <c r="BZ40" s="7"/>
      <c r="CA40" s="7">
        <f t="shared" si="37"/>
        <v>0</v>
      </c>
      <c r="CB40" s="7"/>
      <c r="CC40" s="7">
        <f t="shared" si="25"/>
        <v>243.01</v>
      </c>
      <c r="CF40" s="7">
        <f t="shared" si="74"/>
        <v>1</v>
      </c>
      <c r="CG40" s="7">
        <f t="shared" si="75"/>
        <v>1</v>
      </c>
      <c r="CH40" s="7">
        <f t="shared" si="76"/>
        <v>1</v>
      </c>
      <c r="CI40" s="7">
        <f t="shared" si="77"/>
        <v>1</v>
      </c>
      <c r="CJ40" s="7">
        <f t="shared" si="78"/>
        <v>1</v>
      </c>
      <c r="CK40" s="7">
        <f t="shared" si="79"/>
        <v>1</v>
      </c>
      <c r="CL40" s="7">
        <f t="shared" si="80"/>
        <v>1</v>
      </c>
      <c r="CM40" s="7">
        <f t="shared" si="81"/>
        <v>1</v>
      </c>
      <c r="CN40" s="7">
        <f t="shared" si="40"/>
        <v>1</v>
      </c>
      <c r="CO40" s="7">
        <f t="shared" si="41"/>
        <v>1</v>
      </c>
      <c r="CP40" s="7">
        <f t="shared" si="42"/>
        <v>4</v>
      </c>
      <c r="CQ40" s="7"/>
      <c r="CS40" s="7">
        <f t="shared" si="43"/>
        <v>0</v>
      </c>
      <c r="CT40" s="7">
        <f t="shared" si="44"/>
        <v>0</v>
      </c>
      <c r="CU40" s="7">
        <f t="shared" si="45"/>
        <v>0</v>
      </c>
      <c r="CV40" s="7">
        <f t="shared" si="46"/>
        <v>0</v>
      </c>
      <c r="CW40" s="7">
        <f t="shared" si="47"/>
        <v>0</v>
      </c>
      <c r="CX40" s="7">
        <f t="shared" si="48"/>
        <v>0</v>
      </c>
      <c r="CY40" s="7">
        <f t="shared" si="49"/>
        <v>0</v>
      </c>
      <c r="CZ40" s="7">
        <f t="shared" si="50"/>
        <v>0</v>
      </c>
      <c r="DA40" s="7">
        <f t="shared" si="51"/>
        <v>0</v>
      </c>
      <c r="DB40" s="7">
        <f t="shared" si="52"/>
        <v>0</v>
      </c>
      <c r="DC40" s="7">
        <f t="shared" si="53"/>
        <v>243.01</v>
      </c>
    </row>
    <row r="41" spans="1:107">
      <c r="A41" s="59">
        <v>71</v>
      </c>
      <c r="B41" s="253" t="s">
        <v>57</v>
      </c>
      <c r="C41" s="254" t="s">
        <v>58</v>
      </c>
      <c r="D41" s="9"/>
      <c r="E41" s="10">
        <f>LOOKUP((IF(D41&gt;0,(RANK(D41,D$6:D$125,0)),"NA")),'Points System'!$A$4:$A$154,'Points System'!$B$4:$B$154)</f>
        <v>0</v>
      </c>
      <c r="F41" s="9"/>
      <c r="G41" s="16">
        <f>LOOKUP((IF(F41&gt;0,(RANK(F41,F$6:F$125,0)),"NA")),'Points System'!$A$4:$A$154,'Points System'!$B$4:$B$154)</f>
        <v>0</v>
      </c>
      <c r="H41" s="9"/>
      <c r="I41" s="16">
        <f>LOOKUP((IF(H41&gt;0,(RANK(H41,H$6:H$125,0)),"NA")),'Points System'!$A$4:$A$154,'Points System'!$B$4:$B$154)</f>
        <v>0</v>
      </c>
      <c r="J41" s="9"/>
      <c r="K41" s="16">
        <f>LOOKUP((IF(J41&gt;0,(RANK(J41,J$6:J$125,0)),"NA")),'Points System'!$A$4:$A$154,'Points System'!$B$4:$B$154)</f>
        <v>0</v>
      </c>
      <c r="L41" s="9"/>
      <c r="M41" s="16">
        <f>LOOKUP((IF(L41&gt;0,(RANK(L41,L$6:L$125,0)),"NA")),'Points System'!$A$4:$A$154,'Points System'!$B$4:$B$154)</f>
        <v>0</v>
      </c>
      <c r="N41" s="9"/>
      <c r="O41" s="16">
        <f>LOOKUP((IF(N41&gt;0,(RANK(N41,N$6:N$125,0)),"NA")),'Points System'!$A$4:$A$154,'Points System'!$B$4:$B$154)</f>
        <v>0</v>
      </c>
      <c r="P41" s="9"/>
      <c r="Q41" s="16">
        <f>LOOKUP((IF(P41&gt;0,(RANK(P41,P$6:P$125,0)),"NA")),'Points System'!$A$4:$A$154,'Points System'!$B$4:$B$154)</f>
        <v>0</v>
      </c>
      <c r="R41" s="9"/>
      <c r="S41" s="16">
        <f>LOOKUP((IF(R41&gt;0,(RANK(R41,R$6:R$125,0)),"NA")),'Points System'!$A$4:$A$154,'Points System'!$B$4:$B$154)</f>
        <v>0</v>
      </c>
      <c r="T41" s="9"/>
      <c r="U41" s="16">
        <f>LOOKUP((IF(T41&gt;0,(RANK(T41,T$6:T$125,0)),"NA")),'Points System'!$A$4:$A$154,'Points System'!$B$4:$B$154)</f>
        <v>0</v>
      </c>
      <c r="V41" s="9"/>
      <c r="W41" s="16">
        <f>LOOKUP((IF(V41&gt;0,(RANK(V41,V$6:V$125,0)),"NA")),'Points System'!$A$4:$A$154,'Points System'!$B$4:$B$154)</f>
        <v>0</v>
      </c>
      <c r="X41" s="9">
        <v>172.01</v>
      </c>
      <c r="Y41" s="16">
        <f>LOOKUP((IF(X41&gt;0,(RANK(X41,X$6:X$125,0)),"NA")),'Points System'!$A$4:$A$154,'Points System'!$B$4:$B$154)</f>
        <v>81</v>
      </c>
      <c r="Z41" s="9"/>
      <c r="AA41" s="16">
        <f>LOOKUP((IF(Z41&gt;0,(RANK(Z41,Z$6:Z$125,0)),"NA")),'Points System'!$A$4:$A$154,'Points System'!$B$4:$B$154)</f>
        <v>0</v>
      </c>
      <c r="AB41" s="78">
        <f>CC41</f>
        <v>172.01</v>
      </c>
      <c r="AC41" s="10">
        <f>SUM((LARGE((BA41:BK41),1))+(LARGE((BA41:BK41),2))+(LARGE((BA41:BK41),3)+(LARGE((BA41:BK41),4))))</f>
        <v>81</v>
      </c>
      <c r="AD41" s="12">
        <f>RANK(AC41,$AC$6:$AC$125,0)</f>
        <v>35</v>
      </c>
      <c r="AE41" s="88">
        <f>(AB41-(ROUNDDOWN(AB41,0)))*100</f>
        <v>0.99999999999909051</v>
      </c>
      <c r="AF41" s="76" t="str">
        <f>IF((COUNTIF(AT41:AY41,"&gt;0"))&gt;2,"Y","N")</f>
        <v>N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23">
        <f t="shared" si="0"/>
        <v>0</v>
      </c>
      <c r="AU41" s="23">
        <f t="shared" si="1"/>
        <v>0</v>
      </c>
      <c r="AV41" s="23">
        <f t="shared" si="2"/>
        <v>0</v>
      </c>
      <c r="AW41" s="23">
        <f t="shared" si="54"/>
        <v>0</v>
      </c>
      <c r="AX41" s="23">
        <f t="shared" si="4"/>
        <v>0</v>
      </c>
      <c r="AY41" s="23">
        <f t="shared" si="5"/>
        <v>81</v>
      </c>
      <c r="AZ41" s="7"/>
      <c r="BA41" s="82">
        <f t="shared" si="33"/>
        <v>0</v>
      </c>
      <c r="BB41" s="83">
        <f t="shared" si="55"/>
        <v>0</v>
      </c>
      <c r="BC41" s="82">
        <f t="shared" si="34"/>
        <v>0</v>
      </c>
      <c r="BD41" s="83">
        <f t="shared" si="56"/>
        <v>0</v>
      </c>
      <c r="BE41" s="82">
        <f t="shared" si="35"/>
        <v>0</v>
      </c>
      <c r="BF41" s="83">
        <f t="shared" si="57"/>
        <v>0</v>
      </c>
      <c r="BG41" s="82">
        <f t="shared" si="36"/>
        <v>0</v>
      </c>
      <c r="BH41" s="82">
        <f t="shared" si="58"/>
        <v>0</v>
      </c>
      <c r="BI41" s="83">
        <f t="shared" si="59"/>
        <v>0</v>
      </c>
      <c r="BJ41" s="82">
        <f t="shared" si="60"/>
        <v>0</v>
      </c>
      <c r="BK41" s="83">
        <f t="shared" si="61"/>
        <v>81</v>
      </c>
      <c r="BL41" s="7"/>
      <c r="BM41" s="82">
        <f t="shared" si="62"/>
        <v>0</v>
      </c>
      <c r="BN41" s="83">
        <f t="shared" si="63"/>
        <v>0</v>
      </c>
      <c r="BO41" s="82">
        <f t="shared" si="64"/>
        <v>0</v>
      </c>
      <c r="BP41" s="83">
        <f t="shared" si="65"/>
        <v>0</v>
      </c>
      <c r="BQ41" s="82">
        <f t="shared" si="66"/>
        <v>0</v>
      </c>
      <c r="BR41" s="83">
        <f t="shared" si="67"/>
        <v>0</v>
      </c>
      <c r="BS41" s="82">
        <f t="shared" si="68"/>
        <v>0</v>
      </c>
      <c r="BT41" s="82">
        <f t="shared" si="69"/>
        <v>0</v>
      </c>
      <c r="BU41" s="83">
        <f t="shared" si="70"/>
        <v>0</v>
      </c>
      <c r="BV41" s="82">
        <f t="shared" si="71"/>
        <v>0</v>
      </c>
      <c r="BW41" s="83">
        <f t="shared" si="72"/>
        <v>172.01</v>
      </c>
      <c r="BY41" s="7">
        <f t="shared" si="73"/>
        <v>172.01</v>
      </c>
      <c r="BZ41" s="7"/>
      <c r="CA41" s="7">
        <f t="shared" si="37"/>
        <v>0</v>
      </c>
      <c r="CB41" s="7"/>
      <c r="CC41" s="7">
        <f t="shared" si="25"/>
        <v>172.01</v>
      </c>
      <c r="CF41" s="7">
        <f t="shared" si="74"/>
        <v>1</v>
      </c>
      <c r="CG41" s="7">
        <f t="shared" si="75"/>
        <v>1</v>
      </c>
      <c r="CH41" s="7">
        <f t="shared" si="76"/>
        <v>1</v>
      </c>
      <c r="CI41" s="7">
        <f t="shared" si="77"/>
        <v>1</v>
      </c>
      <c r="CJ41" s="7">
        <f t="shared" si="78"/>
        <v>1</v>
      </c>
      <c r="CK41" s="7">
        <f t="shared" si="79"/>
        <v>1</v>
      </c>
      <c r="CL41" s="7">
        <f t="shared" si="80"/>
        <v>1</v>
      </c>
      <c r="CM41" s="7">
        <f t="shared" si="81"/>
        <v>1</v>
      </c>
      <c r="CN41" s="7">
        <f t="shared" si="40"/>
        <v>1</v>
      </c>
      <c r="CO41" s="7">
        <f t="shared" si="41"/>
        <v>1</v>
      </c>
      <c r="CP41" s="7">
        <f t="shared" si="42"/>
        <v>11</v>
      </c>
      <c r="CQ41" s="7"/>
      <c r="CS41" s="7">
        <f t="shared" si="43"/>
        <v>0</v>
      </c>
      <c r="CT41" s="7">
        <f t="shared" si="44"/>
        <v>0</v>
      </c>
      <c r="CU41" s="7">
        <f t="shared" si="45"/>
        <v>0</v>
      </c>
      <c r="CV41" s="7">
        <f t="shared" si="46"/>
        <v>0</v>
      </c>
      <c r="CW41" s="7">
        <f t="shared" si="47"/>
        <v>0</v>
      </c>
      <c r="CX41" s="7">
        <f t="shared" si="48"/>
        <v>0</v>
      </c>
      <c r="CY41" s="7">
        <f t="shared" si="49"/>
        <v>0</v>
      </c>
      <c r="CZ41" s="7">
        <f t="shared" si="50"/>
        <v>0</v>
      </c>
      <c r="DA41" s="7">
        <f t="shared" si="51"/>
        <v>0</v>
      </c>
      <c r="DB41" s="7">
        <f t="shared" si="52"/>
        <v>0</v>
      </c>
      <c r="DC41" s="7">
        <f t="shared" si="53"/>
        <v>172.01</v>
      </c>
    </row>
    <row r="42" spans="1:107">
      <c r="A42" s="59">
        <v>32</v>
      </c>
      <c r="B42" s="253" t="s">
        <v>561</v>
      </c>
      <c r="C42" s="254" t="s">
        <v>562</v>
      </c>
      <c r="D42" s="9"/>
      <c r="E42" s="10">
        <f>LOOKUP((IF(D42&gt;0,(RANK(D42,D$6:D$125,0)),"NA")),'Points System'!$A$4:$A$154,'Points System'!$B$4:$B$154)</f>
        <v>0</v>
      </c>
      <c r="F42" s="78"/>
      <c r="G42" s="16">
        <f>LOOKUP((IF(F42&gt;0,(RANK(F42,F$6:F$125,0)),"NA")),'Points System'!$A$4:$A$154,'Points System'!$B$4:$B$154)</f>
        <v>0</v>
      </c>
      <c r="H42" s="9"/>
      <c r="I42" s="16">
        <f>LOOKUP((IF(H42&gt;0,(RANK(H42,H$6:H$125,0)),"NA")),'Points System'!$A$4:$A$154,'Points System'!$B$4:$B$154)</f>
        <v>0</v>
      </c>
      <c r="J42" s="9"/>
      <c r="K42" s="16">
        <f>LOOKUP((IF(J42&gt;0,(RANK(J42,J$6:J$125,0)),"NA")),'Points System'!$A$4:$A$154,'Points System'!$B$4:$B$154)</f>
        <v>0</v>
      </c>
      <c r="L42" s="9"/>
      <c r="M42" s="16">
        <f>LOOKUP((IF(L42&gt;0,(RANK(L42,L$6:L$125,0)),"NA")),'Points System'!$A$4:$A$154,'Points System'!$B$4:$B$154)</f>
        <v>0</v>
      </c>
      <c r="N42" s="9"/>
      <c r="O42" s="16">
        <f>LOOKUP((IF(N42&gt;0,(RANK(N42,N$6:N$125,0)),"NA")),'Points System'!$A$4:$A$154,'Points System'!$B$4:$B$154)</f>
        <v>0</v>
      </c>
      <c r="P42" s="9"/>
      <c r="Q42" s="16">
        <f>LOOKUP((IF(P42&gt;0,(RANK(P42,P$6:P$125,0)),"NA")),'Points System'!$A$4:$A$154,'Points System'!$B$4:$B$154)</f>
        <v>0</v>
      </c>
      <c r="R42" s="9">
        <v>215.05</v>
      </c>
      <c r="S42" s="16">
        <f>LOOKUP((IF(R42&gt;0,(RANK(R42,R$6:R$125,0)),"NA")),'Points System'!$A$4:$A$154,'Points System'!$B$4:$B$154)</f>
        <v>77</v>
      </c>
      <c r="T42" s="9"/>
      <c r="U42" s="16">
        <f>LOOKUP((IF(T42&gt;0,(RANK(T42,T$6:T$125,0)),"NA")),'Points System'!$A$4:$A$154,'Points System'!$B$4:$B$154)</f>
        <v>0</v>
      </c>
      <c r="V42" s="9"/>
      <c r="W42" s="16">
        <f>LOOKUP((IF(V42&gt;0,(RANK(V42,V$6:V$125,0)),"NA")),'Points System'!$A$4:$A$154,'Points System'!$B$4:$B$154)</f>
        <v>0</v>
      </c>
      <c r="X42" s="9"/>
      <c r="Y42" s="16">
        <f>LOOKUP((IF(X42&gt;0,(RANK(X42,X$6:X$125,0)),"NA")),'Points System'!$A$4:$A$154,'Points System'!$B$4:$B$154)</f>
        <v>0</v>
      </c>
      <c r="Z42" s="9"/>
      <c r="AA42" s="16">
        <f>LOOKUP((IF(Z42&gt;0,(RANK(Z42,Z$6:Z$125,0)),"NA")),'Points System'!$A$4:$A$154,'Points System'!$B$4:$B$154)</f>
        <v>0</v>
      </c>
      <c r="AB42" s="78">
        <f>CC42</f>
        <v>215.05</v>
      </c>
      <c r="AC42" s="10">
        <f>SUM((LARGE((BA42:BK42),1))+(LARGE((BA42:BK42),2))+(LARGE((BA42:BK42),3)+(LARGE((BA42:BK42),4))))</f>
        <v>77</v>
      </c>
      <c r="AD42" s="12">
        <f>RANK(AC42,$AC$6:$AC$125,0)</f>
        <v>37</v>
      </c>
      <c r="AE42" s="88">
        <f>(AB42-(ROUNDDOWN(AB42,0)))*100</f>
        <v>5.0000000000011369</v>
      </c>
      <c r="AF42" s="76" t="str">
        <f>IF((COUNTIF(AT42:AY42,"&gt;0"))&gt;2,"Y","N")</f>
        <v>N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23">
        <f t="shared" si="0"/>
        <v>77</v>
      </c>
      <c r="AU42" s="23">
        <f t="shared" si="1"/>
        <v>0</v>
      </c>
      <c r="AV42" s="23">
        <f t="shared" si="2"/>
        <v>0</v>
      </c>
      <c r="AW42" s="23">
        <f t="shared" si="54"/>
        <v>0</v>
      </c>
      <c r="AX42" s="23">
        <f t="shared" si="4"/>
        <v>0</v>
      </c>
      <c r="AY42" s="23">
        <f t="shared" si="5"/>
        <v>0</v>
      </c>
      <c r="AZ42" s="7"/>
      <c r="BA42" s="82">
        <f t="shared" si="33"/>
        <v>0</v>
      </c>
      <c r="BB42" s="83">
        <f t="shared" si="55"/>
        <v>77</v>
      </c>
      <c r="BC42" s="82">
        <f t="shared" si="34"/>
        <v>0</v>
      </c>
      <c r="BD42" s="83">
        <f t="shared" si="56"/>
        <v>0</v>
      </c>
      <c r="BE42" s="82">
        <f t="shared" si="35"/>
        <v>0</v>
      </c>
      <c r="BF42" s="83">
        <f t="shared" si="57"/>
        <v>0</v>
      </c>
      <c r="BG42" s="82">
        <f t="shared" si="36"/>
        <v>0</v>
      </c>
      <c r="BH42" s="82">
        <f t="shared" si="58"/>
        <v>0</v>
      </c>
      <c r="BI42" s="83">
        <f t="shared" si="59"/>
        <v>0</v>
      </c>
      <c r="BJ42" s="82">
        <f t="shared" si="60"/>
        <v>0</v>
      </c>
      <c r="BK42" s="83">
        <f t="shared" si="61"/>
        <v>0</v>
      </c>
      <c r="BL42" s="7"/>
      <c r="BM42" s="82">
        <f t="shared" si="62"/>
        <v>0</v>
      </c>
      <c r="BN42" s="83">
        <f t="shared" si="63"/>
        <v>215.05</v>
      </c>
      <c r="BO42" s="82">
        <f t="shared" si="64"/>
        <v>0</v>
      </c>
      <c r="BP42" s="83">
        <f t="shared" si="65"/>
        <v>0</v>
      </c>
      <c r="BQ42" s="82">
        <f t="shared" si="66"/>
        <v>0</v>
      </c>
      <c r="BR42" s="83">
        <f t="shared" si="67"/>
        <v>0</v>
      </c>
      <c r="BS42" s="82">
        <f t="shared" si="68"/>
        <v>0</v>
      </c>
      <c r="BT42" s="82">
        <f t="shared" si="69"/>
        <v>0</v>
      </c>
      <c r="BU42" s="83">
        <f t="shared" si="70"/>
        <v>0</v>
      </c>
      <c r="BV42" s="82">
        <f t="shared" si="71"/>
        <v>0</v>
      </c>
      <c r="BW42" s="83">
        <f t="shared" si="72"/>
        <v>0</v>
      </c>
      <c r="BY42" s="7">
        <f t="shared" si="73"/>
        <v>215.05</v>
      </c>
      <c r="BZ42" s="7"/>
      <c r="CA42" s="7">
        <f t="shared" si="37"/>
        <v>0</v>
      </c>
      <c r="CB42" s="7"/>
      <c r="CC42" s="7">
        <f t="shared" si="25"/>
        <v>215.05</v>
      </c>
      <c r="CF42" s="7">
        <f t="shared" si="74"/>
        <v>1</v>
      </c>
      <c r="CG42" s="7">
        <f t="shared" si="75"/>
        <v>1</v>
      </c>
      <c r="CH42" s="7">
        <f t="shared" si="76"/>
        <v>1</v>
      </c>
      <c r="CI42" s="7">
        <f t="shared" si="77"/>
        <v>1</v>
      </c>
      <c r="CJ42" s="7">
        <f t="shared" si="78"/>
        <v>1</v>
      </c>
      <c r="CK42" s="7">
        <f t="shared" si="79"/>
        <v>1</v>
      </c>
      <c r="CL42" s="7">
        <f t="shared" si="80"/>
        <v>1</v>
      </c>
      <c r="CM42" s="7">
        <f t="shared" si="81"/>
        <v>1</v>
      </c>
      <c r="CN42" s="7">
        <f t="shared" si="40"/>
        <v>1</v>
      </c>
      <c r="CO42" s="7">
        <f t="shared" si="41"/>
        <v>1</v>
      </c>
      <c r="CP42" s="7">
        <f t="shared" si="42"/>
        <v>2</v>
      </c>
      <c r="CQ42" s="7"/>
      <c r="CS42" s="7">
        <f t="shared" si="43"/>
        <v>0</v>
      </c>
      <c r="CT42" s="7">
        <f t="shared" si="44"/>
        <v>0</v>
      </c>
      <c r="CU42" s="7">
        <f t="shared" si="45"/>
        <v>0</v>
      </c>
      <c r="CV42" s="7">
        <f t="shared" si="46"/>
        <v>0</v>
      </c>
      <c r="CW42" s="7">
        <f t="shared" si="47"/>
        <v>0</v>
      </c>
      <c r="CX42" s="7">
        <f t="shared" si="48"/>
        <v>0</v>
      </c>
      <c r="CY42" s="7">
        <f t="shared" si="49"/>
        <v>0</v>
      </c>
      <c r="CZ42" s="7">
        <f t="shared" si="50"/>
        <v>0</v>
      </c>
      <c r="DA42" s="7">
        <f t="shared" si="51"/>
        <v>0</v>
      </c>
      <c r="DB42" s="7">
        <f t="shared" si="52"/>
        <v>0</v>
      </c>
      <c r="DC42" s="7">
        <f t="shared" si="53"/>
        <v>215.05</v>
      </c>
    </row>
    <row r="43" spans="1:107">
      <c r="A43" s="59">
        <v>78</v>
      </c>
      <c r="B43" s="253" t="s">
        <v>602</v>
      </c>
      <c r="C43" s="254" t="s">
        <v>296</v>
      </c>
      <c r="D43" s="9"/>
      <c r="E43" s="29">
        <f>LOOKUP((IF(D43&gt;0,(RANK(D43,D$6:D$125,0)),"NA")),'Points System'!$A$4:$A$154,'Points System'!$B$4:$B$154)</f>
        <v>0</v>
      </c>
      <c r="F43" s="9"/>
      <c r="G43" s="30">
        <f>LOOKUP((IF(F43&gt;0,(RANK(F43,F$6:F$125,0)),"NA")),'Points System'!$A$4:$A$154,'Points System'!$B$4:$B$154)</f>
        <v>0</v>
      </c>
      <c r="H43" s="9"/>
      <c r="I43" s="30">
        <f>LOOKUP((IF(H43&gt;0,(RANK(H43,H$6:H$125,0)),"NA")),'Points System'!$A$4:$A$154,'Points System'!$B$4:$B$154)</f>
        <v>0</v>
      </c>
      <c r="J43" s="9"/>
      <c r="K43" s="30">
        <f>LOOKUP((IF(J43&gt;0,(RANK(J43,J$6:J$125,0)),"NA")),'Points System'!$A$4:$A$154,'Points System'!$B$4:$B$154)</f>
        <v>0</v>
      </c>
      <c r="L43" s="9"/>
      <c r="M43" s="30">
        <f>LOOKUP((IF(L43&gt;0,(RANK(L43,L$6:L$125,0)),"NA")),'Points System'!$A$4:$A$154,'Points System'!$B$4:$B$154)</f>
        <v>0</v>
      </c>
      <c r="N43" s="9"/>
      <c r="O43" s="30">
        <f>LOOKUP((IF(N43&gt;0,(RANK(N43,N$6:N$125,0)),"NA")),'Points System'!$A$4:$A$154,'Points System'!$B$4:$B$154)</f>
        <v>0</v>
      </c>
      <c r="P43" s="9"/>
      <c r="Q43" s="30">
        <f>LOOKUP((IF(P43&gt;0,(RANK(P43,P$6:P$125,0)),"NA")),'Points System'!$A$4:$A$154,'Points System'!$B$4:$B$154)</f>
        <v>0</v>
      </c>
      <c r="R43" s="9"/>
      <c r="S43" s="30">
        <f>LOOKUP((IF(R43&gt;0,(RANK(R43,R$6:R$125,0)),"NA")),'Points System'!$A$4:$A$154,'Points System'!$B$4:$B$154)</f>
        <v>0</v>
      </c>
      <c r="T43" s="9"/>
      <c r="U43" s="30">
        <f>LOOKUP((IF(T43&gt;0,(RANK(T43,T$6:T$125,0)),"NA")),'Points System'!$A$4:$A$154,'Points System'!$B$4:$B$154)</f>
        <v>0</v>
      </c>
      <c r="V43" s="9"/>
      <c r="W43" s="30">
        <f>LOOKUP((IF(V43&gt;0,(RANK(V43,V$6:V$125,0)),"NA")),'Points System'!$A$4:$A$154,'Points System'!$B$4:$B$154)</f>
        <v>0</v>
      </c>
      <c r="X43" s="9">
        <v>165.01</v>
      </c>
      <c r="Y43" s="16">
        <f>LOOKUP((IF(X43&gt;0,(RANK(X43,X$6:X$125,0)),"NA")),'Points System'!$A$4:$A$154,'Points System'!$B$4:$B$154)</f>
        <v>77</v>
      </c>
      <c r="Z43" s="9"/>
      <c r="AA43" s="16">
        <f>LOOKUP((IF(Z43&gt;0,(RANK(Z43,Z$6:Z$125,0)),"NA")),'Points System'!$A$4:$A$154,'Points System'!$B$4:$B$154)</f>
        <v>0</v>
      </c>
      <c r="AB43" s="78">
        <f>CC43</f>
        <v>165.01</v>
      </c>
      <c r="AC43" s="10">
        <f>SUM((LARGE((BA43:BK43),1))+(LARGE((BA43:BK43),2))+(LARGE((BA43:BK43),3)+(LARGE((BA43:BK43),4))))</f>
        <v>77</v>
      </c>
      <c r="AD43" s="12">
        <f>RANK(AC43,$AC$6:$AC$125,0)</f>
        <v>37</v>
      </c>
      <c r="AE43" s="88">
        <f>(AB43-(ROUNDDOWN(AB43,0)))*100</f>
        <v>0.99999999999909051</v>
      </c>
      <c r="AF43" s="76" t="str">
        <f>IF((COUNTIF(AT43:AY43,"&gt;0"))&gt;2,"Y","N")</f>
        <v>N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3">
        <f t="shared" si="0"/>
        <v>0</v>
      </c>
      <c r="AU43" s="23">
        <f t="shared" si="1"/>
        <v>0</v>
      </c>
      <c r="AV43" s="23">
        <f t="shared" si="2"/>
        <v>0</v>
      </c>
      <c r="AW43" s="23">
        <f t="shared" si="54"/>
        <v>0</v>
      </c>
      <c r="AX43" s="23">
        <f t="shared" si="4"/>
        <v>0</v>
      </c>
      <c r="AY43" s="23">
        <f t="shared" si="5"/>
        <v>77</v>
      </c>
      <c r="AZ43" s="7"/>
      <c r="BA43" s="82">
        <f t="shared" si="33"/>
        <v>0</v>
      </c>
      <c r="BB43" s="83">
        <f t="shared" si="55"/>
        <v>0</v>
      </c>
      <c r="BC43" s="82">
        <f t="shared" si="34"/>
        <v>0</v>
      </c>
      <c r="BD43" s="83">
        <f t="shared" si="56"/>
        <v>0</v>
      </c>
      <c r="BE43" s="82">
        <f t="shared" si="35"/>
        <v>0</v>
      </c>
      <c r="BF43" s="83">
        <f t="shared" si="57"/>
        <v>0</v>
      </c>
      <c r="BG43" s="82">
        <f t="shared" si="36"/>
        <v>0</v>
      </c>
      <c r="BH43" s="82">
        <f t="shared" si="58"/>
        <v>0</v>
      </c>
      <c r="BI43" s="83">
        <f t="shared" si="59"/>
        <v>0</v>
      </c>
      <c r="BJ43" s="82">
        <f t="shared" si="60"/>
        <v>0</v>
      </c>
      <c r="BK43" s="83">
        <f t="shared" si="61"/>
        <v>77</v>
      </c>
      <c r="BL43" s="7"/>
      <c r="BM43" s="82">
        <f t="shared" si="62"/>
        <v>0</v>
      </c>
      <c r="BN43" s="83">
        <f t="shared" si="63"/>
        <v>0</v>
      </c>
      <c r="BO43" s="82">
        <f t="shared" si="64"/>
        <v>0</v>
      </c>
      <c r="BP43" s="83">
        <f t="shared" si="65"/>
        <v>0</v>
      </c>
      <c r="BQ43" s="82">
        <f t="shared" si="66"/>
        <v>0</v>
      </c>
      <c r="BR43" s="83">
        <f t="shared" si="67"/>
        <v>0</v>
      </c>
      <c r="BS43" s="82">
        <f t="shared" si="68"/>
        <v>0</v>
      </c>
      <c r="BT43" s="82">
        <f t="shared" si="69"/>
        <v>0</v>
      </c>
      <c r="BU43" s="83">
        <f t="shared" si="70"/>
        <v>0</v>
      </c>
      <c r="BV43" s="82">
        <f t="shared" si="71"/>
        <v>0</v>
      </c>
      <c r="BW43" s="83">
        <f t="shared" si="72"/>
        <v>165.01</v>
      </c>
      <c r="BY43" s="7">
        <f t="shared" si="73"/>
        <v>165.01</v>
      </c>
      <c r="BZ43" s="7"/>
      <c r="CA43" s="7">
        <f t="shared" si="37"/>
        <v>0</v>
      </c>
      <c r="CB43" s="7"/>
      <c r="CC43" s="7">
        <f t="shared" si="25"/>
        <v>165.01</v>
      </c>
      <c r="CF43" s="7">
        <f t="shared" si="74"/>
        <v>1</v>
      </c>
      <c r="CG43" s="7">
        <f t="shared" si="75"/>
        <v>1</v>
      </c>
      <c r="CH43" s="7">
        <f t="shared" si="76"/>
        <v>1</v>
      </c>
      <c r="CI43" s="7">
        <f t="shared" si="77"/>
        <v>1</v>
      </c>
      <c r="CJ43" s="7">
        <f t="shared" si="78"/>
        <v>1</v>
      </c>
      <c r="CK43" s="7">
        <f t="shared" si="79"/>
        <v>1</v>
      </c>
      <c r="CL43" s="7">
        <f t="shared" si="80"/>
        <v>1</v>
      </c>
      <c r="CM43" s="7">
        <f t="shared" si="81"/>
        <v>1</v>
      </c>
      <c r="CN43" s="7">
        <f t="shared" si="40"/>
        <v>1</v>
      </c>
      <c r="CO43" s="7">
        <f t="shared" si="41"/>
        <v>1</v>
      </c>
      <c r="CP43" s="7">
        <f t="shared" si="42"/>
        <v>11</v>
      </c>
      <c r="CQ43" s="7"/>
      <c r="CS43" s="7">
        <f t="shared" si="43"/>
        <v>0</v>
      </c>
      <c r="CT43" s="7">
        <f t="shared" si="44"/>
        <v>0</v>
      </c>
      <c r="CU43" s="7">
        <f t="shared" si="45"/>
        <v>0</v>
      </c>
      <c r="CV43" s="7">
        <f t="shared" si="46"/>
        <v>0</v>
      </c>
      <c r="CW43" s="7">
        <f t="shared" si="47"/>
        <v>0</v>
      </c>
      <c r="CX43" s="7">
        <f t="shared" si="48"/>
        <v>0</v>
      </c>
      <c r="CY43" s="7">
        <f t="shared" si="49"/>
        <v>0</v>
      </c>
      <c r="CZ43" s="7">
        <f t="shared" si="50"/>
        <v>0</v>
      </c>
      <c r="DA43" s="7">
        <f t="shared" si="51"/>
        <v>0</v>
      </c>
      <c r="DB43" s="7">
        <f t="shared" si="52"/>
        <v>0</v>
      </c>
      <c r="DC43" s="7">
        <f t="shared" si="53"/>
        <v>165.01</v>
      </c>
    </row>
    <row r="44" spans="1:107">
      <c r="A44" s="59">
        <v>33</v>
      </c>
      <c r="B44" s="253" t="s">
        <v>174</v>
      </c>
      <c r="C44" s="254" t="s">
        <v>173</v>
      </c>
      <c r="D44" s="9"/>
      <c r="E44" s="10">
        <f>LOOKUP((IF(D44&gt;0,(RANK(D44,D$6:D$125,0)),"NA")),'Points System'!$A$4:$A$154,'Points System'!$B$4:$B$154)</f>
        <v>0</v>
      </c>
      <c r="F44" s="78"/>
      <c r="G44" s="16">
        <f>LOOKUP((IF(F44&gt;0,(RANK(F44,F$6:F$125,0)),"NA")),'Points System'!$A$4:$A$154,'Points System'!$B$4:$B$154)</f>
        <v>0</v>
      </c>
      <c r="H44" s="78"/>
      <c r="I44" s="16">
        <f>LOOKUP((IF(H44&gt;0,(RANK(H44,H$6:H$125,0)),"NA")),'Points System'!$A$4:$A$154,'Points System'!$B$4:$B$154)</f>
        <v>0</v>
      </c>
      <c r="J44" s="9"/>
      <c r="K44" s="16">
        <f>LOOKUP((IF(J44&gt;0,(RANK(J44,J$6:J$125,0)),"NA")),'Points System'!$A$4:$A$154,'Points System'!$B$4:$B$154)</f>
        <v>0</v>
      </c>
      <c r="L44" s="78"/>
      <c r="M44" s="16">
        <f>LOOKUP((IF(L44&gt;0,(RANK(L44,L$6:L$125,0)),"NA")),'Points System'!$A$4:$A$154,'Points System'!$B$4:$B$154)</f>
        <v>0</v>
      </c>
      <c r="N44" s="78"/>
      <c r="O44" s="16">
        <f>LOOKUP((IF(N44&gt;0,(RANK(N44,N$6:N$125,0)),"NA")),'Points System'!$A$4:$A$154,'Points System'!$B$4:$B$154)</f>
        <v>0</v>
      </c>
      <c r="P44" s="78">
        <v>232.03</v>
      </c>
      <c r="Q44" s="16">
        <f>LOOKUP((IF(P44&gt;0,(RANK(P44,P$6:P$125,0)),"NA")),'Points System'!$A$4:$A$154,'Points System'!$B$4:$B$154)</f>
        <v>73</v>
      </c>
      <c r="R44" s="78"/>
      <c r="S44" s="16">
        <f>LOOKUP((IF(R44&gt;0,(RANK(R44,R$6:R$125,0)),"NA")),'Points System'!$A$4:$A$154,'Points System'!$B$4:$B$154)</f>
        <v>0</v>
      </c>
      <c r="T44" s="78"/>
      <c r="U44" s="16">
        <f>LOOKUP((IF(T44&gt;0,(RANK(T44,T$6:T$125,0)),"NA")),'Points System'!$A$4:$A$154,'Points System'!$B$4:$B$154)</f>
        <v>0</v>
      </c>
      <c r="V44" s="78"/>
      <c r="W44" s="16">
        <f>LOOKUP((IF(V44&gt;0,(RANK(V44,V$6:V$125,0)),"NA")),'Points System'!$A$4:$A$154,'Points System'!$B$4:$B$154)</f>
        <v>0</v>
      </c>
      <c r="X44" s="9"/>
      <c r="Y44" s="16">
        <f>LOOKUP((IF(X44&gt;0,(RANK(X44,X$6:X$125,0)),"NA")),'Points System'!$A$4:$A$154,'Points System'!$B$4:$B$154)</f>
        <v>0</v>
      </c>
      <c r="Z44" s="78"/>
      <c r="AA44" s="16">
        <f>LOOKUP((IF(Z44&gt;0,(RANK(Z44,Z$6:Z$125,0)),"NA")),'Points System'!$A$4:$A$154,'Points System'!$B$4:$B$154)</f>
        <v>0</v>
      </c>
      <c r="AB44" s="78">
        <f>CC44</f>
        <v>232.03</v>
      </c>
      <c r="AC44" s="10">
        <f>SUM((LARGE((BA44:BK44),1))+(LARGE((BA44:BK44),2))+(LARGE((BA44:BK44),3)+(LARGE((BA44:BK44),4))))</f>
        <v>73</v>
      </c>
      <c r="AD44" s="12">
        <f>RANK(AC44,$AC$6:$AC$125,0)</f>
        <v>39</v>
      </c>
      <c r="AE44" s="88">
        <f>(AB44-(ROUNDDOWN(AB44,0)))*100</f>
        <v>3.0000000000001137</v>
      </c>
      <c r="AF44" s="76" t="str">
        <f>IF((COUNTIF(AT44:AY44,"&gt;0"))&gt;2,"Y","N")</f>
        <v>N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3">
        <f t="shared" si="0"/>
        <v>0</v>
      </c>
      <c r="AU44" s="23">
        <f t="shared" si="1"/>
        <v>73</v>
      </c>
      <c r="AV44" s="23">
        <f t="shared" si="2"/>
        <v>0</v>
      </c>
      <c r="AW44" s="23">
        <f t="shared" si="54"/>
        <v>0</v>
      </c>
      <c r="AX44" s="23">
        <f t="shared" si="4"/>
        <v>0</v>
      </c>
      <c r="AY44" s="23">
        <f t="shared" si="5"/>
        <v>0</v>
      </c>
      <c r="AZ44" s="7"/>
      <c r="BA44" s="82">
        <f t="shared" si="33"/>
        <v>0</v>
      </c>
      <c r="BB44" s="83">
        <f t="shared" si="55"/>
        <v>0</v>
      </c>
      <c r="BC44" s="82">
        <f t="shared" si="34"/>
        <v>0</v>
      </c>
      <c r="BD44" s="83">
        <f t="shared" si="56"/>
        <v>73</v>
      </c>
      <c r="BE44" s="82">
        <f t="shared" si="35"/>
        <v>0</v>
      </c>
      <c r="BF44" s="83">
        <f t="shared" si="57"/>
        <v>0</v>
      </c>
      <c r="BG44" s="82">
        <f t="shared" si="36"/>
        <v>0</v>
      </c>
      <c r="BH44" s="82">
        <f t="shared" si="58"/>
        <v>0</v>
      </c>
      <c r="BI44" s="83">
        <f t="shared" si="59"/>
        <v>0</v>
      </c>
      <c r="BJ44" s="82">
        <f t="shared" si="60"/>
        <v>0</v>
      </c>
      <c r="BK44" s="83">
        <f t="shared" si="61"/>
        <v>0</v>
      </c>
      <c r="BL44" s="7"/>
      <c r="BM44" s="82">
        <f t="shared" si="62"/>
        <v>0</v>
      </c>
      <c r="BN44" s="83">
        <f t="shared" si="63"/>
        <v>0</v>
      </c>
      <c r="BO44" s="82">
        <f t="shared" si="64"/>
        <v>0</v>
      </c>
      <c r="BP44" s="83">
        <f t="shared" si="65"/>
        <v>232.03</v>
      </c>
      <c r="BQ44" s="82">
        <f t="shared" si="66"/>
        <v>0</v>
      </c>
      <c r="BR44" s="83">
        <f t="shared" si="67"/>
        <v>0</v>
      </c>
      <c r="BS44" s="82">
        <f t="shared" si="68"/>
        <v>0</v>
      </c>
      <c r="BT44" s="82">
        <f t="shared" si="69"/>
        <v>0</v>
      </c>
      <c r="BU44" s="83">
        <f t="shared" si="70"/>
        <v>0</v>
      </c>
      <c r="BV44" s="82">
        <f t="shared" si="71"/>
        <v>0</v>
      </c>
      <c r="BW44" s="83">
        <f t="shared" si="72"/>
        <v>0</v>
      </c>
      <c r="BY44" s="7">
        <f t="shared" si="73"/>
        <v>232.03</v>
      </c>
      <c r="BZ44" s="7"/>
      <c r="CA44" s="7">
        <f t="shared" si="37"/>
        <v>0</v>
      </c>
      <c r="CB44" s="7"/>
      <c r="CC44" s="7">
        <f t="shared" si="25"/>
        <v>232.03</v>
      </c>
      <c r="CF44" s="7">
        <f t="shared" si="74"/>
        <v>1</v>
      </c>
      <c r="CG44" s="7">
        <f t="shared" si="75"/>
        <v>1</v>
      </c>
      <c r="CH44" s="7">
        <f t="shared" si="76"/>
        <v>1</v>
      </c>
      <c r="CI44" s="7">
        <f t="shared" si="77"/>
        <v>1</v>
      </c>
      <c r="CJ44" s="7">
        <f t="shared" si="78"/>
        <v>1</v>
      </c>
      <c r="CK44" s="7">
        <f t="shared" si="79"/>
        <v>1</v>
      </c>
      <c r="CL44" s="7">
        <f t="shared" si="80"/>
        <v>1</v>
      </c>
      <c r="CM44" s="7">
        <f t="shared" si="81"/>
        <v>1</v>
      </c>
      <c r="CN44" s="7">
        <f t="shared" si="40"/>
        <v>1</v>
      </c>
      <c r="CO44" s="7">
        <f t="shared" si="41"/>
        <v>1</v>
      </c>
      <c r="CP44" s="7">
        <f t="shared" si="42"/>
        <v>4</v>
      </c>
      <c r="CQ44" s="7"/>
      <c r="CS44" s="7">
        <f t="shared" si="43"/>
        <v>0</v>
      </c>
      <c r="CT44" s="7">
        <f t="shared" si="44"/>
        <v>0</v>
      </c>
      <c r="CU44" s="7">
        <f t="shared" si="45"/>
        <v>0</v>
      </c>
      <c r="CV44" s="7">
        <f t="shared" si="46"/>
        <v>0</v>
      </c>
      <c r="CW44" s="7">
        <f t="shared" si="47"/>
        <v>0</v>
      </c>
      <c r="CX44" s="7">
        <f t="shared" si="48"/>
        <v>0</v>
      </c>
      <c r="CY44" s="7">
        <f t="shared" si="49"/>
        <v>0</v>
      </c>
      <c r="CZ44" s="7">
        <f t="shared" si="50"/>
        <v>0</v>
      </c>
      <c r="DA44" s="7">
        <f t="shared" si="51"/>
        <v>0</v>
      </c>
      <c r="DB44" s="7">
        <f t="shared" si="52"/>
        <v>0</v>
      </c>
      <c r="DC44" s="7">
        <f t="shared" si="53"/>
        <v>232.03</v>
      </c>
    </row>
    <row r="45" spans="1:107">
      <c r="A45" s="59">
        <v>79</v>
      </c>
      <c r="B45" s="253" t="s">
        <v>603</v>
      </c>
      <c r="C45" s="254" t="s">
        <v>604</v>
      </c>
      <c r="D45" s="9"/>
      <c r="E45" s="10">
        <f>LOOKUP((IF(D45&gt;0,(RANK(D45,D$6:D$125,0)),"NA")),'Points System'!$A$4:$A$154,'Points System'!$B$4:$B$154)</f>
        <v>0</v>
      </c>
      <c r="F45" s="9"/>
      <c r="G45" s="16">
        <f>LOOKUP((IF(F45&gt;0,(RANK(F45,F$6:F$125,0)),"NA")),'Points System'!$A$4:$A$154,'Points System'!$B$4:$B$154)</f>
        <v>0</v>
      </c>
      <c r="H45" s="9"/>
      <c r="I45" s="16">
        <f>LOOKUP((IF(H45&gt;0,(RANK(H45,H$6:H$125,0)),"NA")),'Points System'!$A$4:$A$154,'Points System'!$B$4:$B$154)</f>
        <v>0</v>
      </c>
      <c r="J45" s="9"/>
      <c r="K45" s="16">
        <f>LOOKUP((IF(J45&gt;0,(RANK(J45,J$6:J$125,0)),"NA")),'Points System'!$A$4:$A$154,'Points System'!$B$4:$B$154)</f>
        <v>0</v>
      </c>
      <c r="L45" s="9"/>
      <c r="M45" s="16">
        <f>LOOKUP((IF(L45&gt;0,(RANK(L45,L$6:L$125,0)),"NA")),'Points System'!$A$4:$A$154,'Points System'!$B$4:$B$154)</f>
        <v>0</v>
      </c>
      <c r="N45" s="9"/>
      <c r="O45" s="16">
        <f>LOOKUP((IF(N45&gt;0,(RANK(N45,N$6:N$125,0)),"NA")),'Points System'!$A$4:$A$154,'Points System'!$B$4:$B$154)</f>
        <v>0</v>
      </c>
      <c r="P45" s="9"/>
      <c r="Q45" s="16">
        <f>LOOKUP((IF(P45&gt;0,(RANK(P45,P$6:P$125,0)),"NA")),'Points System'!$A$4:$A$154,'Points System'!$B$4:$B$154)</f>
        <v>0</v>
      </c>
      <c r="R45" s="9"/>
      <c r="S45" s="16">
        <f>LOOKUP((IF(R45&gt;0,(RANK(R45,R$6:R$125,0)),"NA")),'Points System'!$A$4:$A$154,'Points System'!$B$4:$B$154)</f>
        <v>0</v>
      </c>
      <c r="T45" s="9"/>
      <c r="U45" s="16">
        <f>LOOKUP((IF(T45&gt;0,(RANK(T45,T$6:T$125,0)),"NA")),'Points System'!$A$4:$A$154,'Points System'!$B$4:$B$154)</f>
        <v>0</v>
      </c>
      <c r="V45" s="9"/>
      <c r="W45" s="16">
        <f>LOOKUP((IF(V45&gt;0,(RANK(V45,V$6:V$125,0)),"NA")),'Points System'!$A$4:$A$154,'Points System'!$B$4:$B$154)</f>
        <v>0</v>
      </c>
      <c r="X45" s="9">
        <v>164</v>
      </c>
      <c r="Y45" s="16">
        <f>LOOKUP((IF(X45&gt;0,(RANK(X45,X$6:X$125,0)),"NA")),'Points System'!$A$4:$A$154,'Points System'!$B$4:$B$154)</f>
        <v>73</v>
      </c>
      <c r="Z45" s="9"/>
      <c r="AA45" s="16">
        <f>LOOKUP((IF(Z45&gt;0,(RANK(Z45,Z$6:Z$125,0)),"NA")),'Points System'!$A$4:$A$154,'Points System'!$B$4:$B$154)</f>
        <v>0</v>
      </c>
      <c r="AB45" s="78">
        <f>CC45</f>
        <v>164</v>
      </c>
      <c r="AC45" s="10">
        <f>SUM((LARGE((BA45:BK45),1))+(LARGE((BA45:BK45),2))+(LARGE((BA45:BK45),3)+(LARGE((BA45:BK45),4))))</f>
        <v>73</v>
      </c>
      <c r="AD45" s="12">
        <f>RANK(AC45,$AC$6:$AC$125,0)</f>
        <v>39</v>
      </c>
      <c r="AE45" s="88">
        <f>(AB45-(ROUNDDOWN(AB45,0)))*100</f>
        <v>0</v>
      </c>
      <c r="AF45" s="76" t="str">
        <f>IF((COUNTIF(AT45:AY45,"&gt;0"))&gt;2,"Y","N")</f>
        <v>N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23">
        <f t="shared" si="0"/>
        <v>0</v>
      </c>
      <c r="AU45" s="23">
        <f t="shared" si="1"/>
        <v>0</v>
      </c>
      <c r="AV45" s="23">
        <f t="shared" si="2"/>
        <v>0</v>
      </c>
      <c r="AW45" s="23">
        <f t="shared" si="54"/>
        <v>0</v>
      </c>
      <c r="AX45" s="23">
        <f t="shared" si="4"/>
        <v>0</v>
      </c>
      <c r="AY45" s="23">
        <f t="shared" si="5"/>
        <v>73</v>
      </c>
      <c r="AZ45" s="7"/>
      <c r="BA45" s="82">
        <f t="shared" si="33"/>
        <v>0</v>
      </c>
      <c r="BB45" s="83">
        <f t="shared" si="55"/>
        <v>0</v>
      </c>
      <c r="BC45" s="82">
        <f t="shared" si="34"/>
        <v>0</v>
      </c>
      <c r="BD45" s="83">
        <f t="shared" si="56"/>
        <v>0</v>
      </c>
      <c r="BE45" s="82">
        <f t="shared" si="35"/>
        <v>0</v>
      </c>
      <c r="BF45" s="83">
        <f t="shared" si="57"/>
        <v>0</v>
      </c>
      <c r="BG45" s="82">
        <f t="shared" si="36"/>
        <v>0</v>
      </c>
      <c r="BH45" s="82">
        <f t="shared" si="58"/>
        <v>0</v>
      </c>
      <c r="BI45" s="83">
        <f t="shared" si="59"/>
        <v>0</v>
      </c>
      <c r="BJ45" s="82">
        <f t="shared" si="60"/>
        <v>0</v>
      </c>
      <c r="BK45" s="83">
        <f t="shared" si="61"/>
        <v>73</v>
      </c>
      <c r="BL45" s="7"/>
      <c r="BM45" s="82">
        <f t="shared" si="62"/>
        <v>0</v>
      </c>
      <c r="BN45" s="83">
        <f t="shared" si="63"/>
        <v>0</v>
      </c>
      <c r="BO45" s="82">
        <f t="shared" si="64"/>
        <v>0</v>
      </c>
      <c r="BP45" s="83">
        <f t="shared" si="65"/>
        <v>0</v>
      </c>
      <c r="BQ45" s="82">
        <f t="shared" si="66"/>
        <v>0</v>
      </c>
      <c r="BR45" s="83">
        <f t="shared" si="67"/>
        <v>0</v>
      </c>
      <c r="BS45" s="82">
        <f t="shared" si="68"/>
        <v>0</v>
      </c>
      <c r="BT45" s="82">
        <f t="shared" si="69"/>
        <v>0</v>
      </c>
      <c r="BU45" s="83">
        <f t="shared" si="70"/>
        <v>0</v>
      </c>
      <c r="BV45" s="82">
        <f t="shared" si="71"/>
        <v>0</v>
      </c>
      <c r="BW45" s="83">
        <f t="shared" si="72"/>
        <v>164</v>
      </c>
      <c r="BY45" s="7">
        <f t="shared" si="73"/>
        <v>164</v>
      </c>
      <c r="BZ45" s="7"/>
      <c r="CA45" s="7">
        <f t="shared" si="37"/>
        <v>0</v>
      </c>
      <c r="CB45" s="7"/>
      <c r="CC45" s="7">
        <f t="shared" si="25"/>
        <v>164</v>
      </c>
      <c r="CF45" s="7">
        <f t="shared" si="74"/>
        <v>1</v>
      </c>
      <c r="CG45" s="7">
        <f t="shared" si="75"/>
        <v>1</v>
      </c>
      <c r="CH45" s="7">
        <f t="shared" si="76"/>
        <v>1</v>
      </c>
      <c r="CI45" s="7">
        <f t="shared" si="77"/>
        <v>1</v>
      </c>
      <c r="CJ45" s="7">
        <f t="shared" si="78"/>
        <v>1</v>
      </c>
      <c r="CK45" s="7">
        <f t="shared" si="79"/>
        <v>1</v>
      </c>
      <c r="CL45" s="7">
        <f t="shared" si="80"/>
        <v>1</v>
      </c>
      <c r="CM45" s="7">
        <f t="shared" si="81"/>
        <v>1</v>
      </c>
      <c r="CN45" s="7">
        <f t="shared" si="40"/>
        <v>1</v>
      </c>
      <c r="CO45" s="7">
        <f t="shared" si="41"/>
        <v>1</v>
      </c>
      <c r="CP45" s="7">
        <f t="shared" si="42"/>
        <v>11</v>
      </c>
      <c r="CQ45" s="7"/>
      <c r="CS45" s="7">
        <f t="shared" si="43"/>
        <v>0</v>
      </c>
      <c r="CT45" s="7">
        <f t="shared" si="44"/>
        <v>0</v>
      </c>
      <c r="CU45" s="7">
        <f t="shared" si="45"/>
        <v>0</v>
      </c>
      <c r="CV45" s="7">
        <f t="shared" si="46"/>
        <v>0</v>
      </c>
      <c r="CW45" s="7">
        <f t="shared" si="47"/>
        <v>0</v>
      </c>
      <c r="CX45" s="7">
        <f t="shared" si="48"/>
        <v>0</v>
      </c>
      <c r="CY45" s="7">
        <f t="shared" si="49"/>
        <v>0</v>
      </c>
      <c r="CZ45" s="7">
        <f t="shared" si="50"/>
        <v>0</v>
      </c>
      <c r="DA45" s="7">
        <f t="shared" si="51"/>
        <v>0</v>
      </c>
      <c r="DB45" s="7">
        <f t="shared" si="52"/>
        <v>0</v>
      </c>
      <c r="DC45" s="7">
        <f t="shared" si="53"/>
        <v>164</v>
      </c>
    </row>
    <row r="46" spans="1:107">
      <c r="A46" s="59">
        <v>34</v>
      </c>
      <c r="B46" s="253" t="s">
        <v>132</v>
      </c>
      <c r="C46" s="254" t="s">
        <v>105</v>
      </c>
      <c r="D46" s="9"/>
      <c r="E46" s="10">
        <f>LOOKUP((IF(D46&gt;0,(RANK(D46,D$6:D$125,0)),"NA")),'Points System'!$A$4:$A$154,'Points System'!$B$4:$B$154)</f>
        <v>0</v>
      </c>
      <c r="F46" s="78"/>
      <c r="G46" s="16">
        <f>LOOKUP((IF(F46&gt;0,(RANK(F46,F$6:F$125,0)),"NA")),'Points System'!$A$4:$A$154,'Points System'!$B$4:$B$154)</f>
        <v>0</v>
      </c>
      <c r="H46" s="9"/>
      <c r="I46" s="16">
        <f>LOOKUP((IF(H46&gt;0,(RANK(H46,H$6:H$125,0)),"NA")),'Points System'!$A$4:$A$154,'Points System'!$B$4:$B$154)</f>
        <v>0</v>
      </c>
      <c r="J46" s="9"/>
      <c r="K46" s="16">
        <f>LOOKUP((IF(J46&gt;0,(RANK(J46,J$6:J$125,0)),"NA")),'Points System'!$A$4:$A$154,'Points System'!$B$4:$B$154)</f>
        <v>0</v>
      </c>
      <c r="L46" s="9">
        <v>230.02</v>
      </c>
      <c r="M46" s="16">
        <f>LOOKUP((IF(L46&gt;0,(RANK(L46,L$6:L$125,0)),"NA")),'Points System'!$A$4:$A$154,'Points System'!$B$4:$B$154)</f>
        <v>70</v>
      </c>
      <c r="N46" s="9"/>
      <c r="O46" s="16">
        <f>LOOKUP((IF(N46&gt;0,(RANK(N46,N$6:N$125,0)),"NA")),'Points System'!$A$4:$A$154,'Points System'!$B$4:$B$154)</f>
        <v>0</v>
      </c>
      <c r="P46" s="9"/>
      <c r="Q46" s="16">
        <f>LOOKUP((IF(P46&gt;0,(RANK(P46,P$6:P$125,0)),"NA")),'Points System'!$A$4:$A$154,'Points System'!$B$4:$B$154)</f>
        <v>0</v>
      </c>
      <c r="R46" s="9"/>
      <c r="S46" s="16">
        <f>LOOKUP((IF(R46&gt;0,(RANK(R46,R$6:R$125,0)),"NA")),'Points System'!$A$4:$A$154,'Points System'!$B$4:$B$154)</f>
        <v>0</v>
      </c>
      <c r="T46" s="9"/>
      <c r="U46" s="16">
        <f>LOOKUP((IF(T46&gt;0,(RANK(T46,T$6:T$125,0)),"NA")),'Points System'!$A$4:$A$154,'Points System'!$B$4:$B$154)</f>
        <v>0</v>
      </c>
      <c r="V46" s="9"/>
      <c r="W46" s="16">
        <f>LOOKUP((IF(V46&gt;0,(RANK(V46,V$6:V$125,0)),"NA")),'Points System'!$A$4:$A$154,'Points System'!$B$4:$B$154)</f>
        <v>0</v>
      </c>
      <c r="X46" s="9"/>
      <c r="Y46" s="16">
        <f>LOOKUP((IF(X46&gt;0,(RANK(X46,X$6:X$125,0)),"NA")),'Points System'!$A$4:$A$154,'Points System'!$B$4:$B$154)</f>
        <v>0</v>
      </c>
      <c r="Z46" s="9"/>
      <c r="AA46" s="16">
        <f>LOOKUP((IF(Z46&gt;0,(RANK(Z46,Z$6:Z$125,0)),"NA")),'Points System'!$A$4:$A$154,'Points System'!$B$4:$B$154)</f>
        <v>0</v>
      </c>
      <c r="AB46" s="78">
        <f>CC46</f>
        <v>230.02</v>
      </c>
      <c r="AC46" s="10">
        <f>SUM((LARGE((BA46:BK46),1))+(LARGE((BA46:BK46),2))+(LARGE((BA46:BK46),3)+(LARGE((BA46:BK46),4))))</f>
        <v>70</v>
      </c>
      <c r="AD46" s="12">
        <f>RANK(AC46,$AC$6:$AC$125,0)</f>
        <v>41</v>
      </c>
      <c r="AE46" s="88">
        <f>(AB46-(ROUNDDOWN(AB46,0)))*100</f>
        <v>2.0000000000010232</v>
      </c>
      <c r="AF46" s="76" t="str">
        <f>IF((COUNTIF(AT46:AY46,"&gt;0"))&gt;2,"Y","N")</f>
        <v>N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3">
        <f t="shared" si="0"/>
        <v>0</v>
      </c>
      <c r="AU46" s="23">
        <f t="shared" si="1"/>
        <v>0</v>
      </c>
      <c r="AV46" s="23">
        <f t="shared" si="2"/>
        <v>0</v>
      </c>
      <c r="AW46" s="23">
        <f t="shared" si="54"/>
        <v>0</v>
      </c>
      <c r="AX46" s="23">
        <f t="shared" si="4"/>
        <v>70</v>
      </c>
      <c r="AY46" s="23">
        <f t="shared" si="5"/>
        <v>0</v>
      </c>
      <c r="AZ46" s="7"/>
      <c r="BA46" s="82">
        <f t="shared" si="33"/>
        <v>0</v>
      </c>
      <c r="BB46" s="83">
        <f t="shared" si="55"/>
        <v>0</v>
      </c>
      <c r="BC46" s="82">
        <f t="shared" si="34"/>
        <v>0</v>
      </c>
      <c r="BD46" s="83">
        <f t="shared" si="56"/>
        <v>0</v>
      </c>
      <c r="BE46" s="82">
        <f t="shared" si="35"/>
        <v>0</v>
      </c>
      <c r="BF46" s="83">
        <f t="shared" si="57"/>
        <v>0</v>
      </c>
      <c r="BG46" s="82">
        <f t="shared" si="36"/>
        <v>0</v>
      </c>
      <c r="BH46" s="82">
        <f t="shared" si="58"/>
        <v>0</v>
      </c>
      <c r="BI46" s="83">
        <f t="shared" si="59"/>
        <v>70</v>
      </c>
      <c r="BJ46" s="82">
        <f t="shared" si="60"/>
        <v>0</v>
      </c>
      <c r="BK46" s="83">
        <f t="shared" si="61"/>
        <v>0</v>
      </c>
      <c r="BL46" s="7"/>
      <c r="BM46" s="82">
        <f t="shared" si="62"/>
        <v>0</v>
      </c>
      <c r="BN46" s="83">
        <f t="shared" si="63"/>
        <v>0</v>
      </c>
      <c r="BO46" s="82">
        <f t="shared" si="64"/>
        <v>0</v>
      </c>
      <c r="BP46" s="83">
        <f t="shared" si="65"/>
        <v>0</v>
      </c>
      <c r="BQ46" s="82">
        <f t="shared" si="66"/>
        <v>0</v>
      </c>
      <c r="BR46" s="83">
        <f t="shared" si="67"/>
        <v>0</v>
      </c>
      <c r="BS46" s="82">
        <f t="shared" si="68"/>
        <v>0</v>
      </c>
      <c r="BT46" s="82">
        <f t="shared" si="69"/>
        <v>0</v>
      </c>
      <c r="BU46" s="83">
        <f t="shared" si="70"/>
        <v>230.02</v>
      </c>
      <c r="BV46" s="82">
        <f t="shared" si="71"/>
        <v>0</v>
      </c>
      <c r="BW46" s="83">
        <f t="shared" si="72"/>
        <v>0</v>
      </c>
      <c r="BY46" s="7">
        <f t="shared" si="73"/>
        <v>230.02</v>
      </c>
      <c r="BZ46" s="7"/>
      <c r="CA46" s="7">
        <f t="shared" si="37"/>
        <v>0</v>
      </c>
      <c r="CB46" s="7"/>
      <c r="CC46" s="7">
        <f t="shared" si="25"/>
        <v>230.02</v>
      </c>
      <c r="CF46" s="7">
        <f t="shared" si="74"/>
        <v>1</v>
      </c>
      <c r="CG46" s="7">
        <f t="shared" si="75"/>
        <v>1</v>
      </c>
      <c r="CH46" s="7">
        <f t="shared" si="76"/>
        <v>1</v>
      </c>
      <c r="CI46" s="7">
        <f t="shared" si="77"/>
        <v>1</v>
      </c>
      <c r="CJ46" s="7">
        <f t="shared" si="78"/>
        <v>1</v>
      </c>
      <c r="CK46" s="7">
        <f t="shared" si="79"/>
        <v>1</v>
      </c>
      <c r="CL46" s="7">
        <f t="shared" si="80"/>
        <v>1</v>
      </c>
      <c r="CM46" s="7">
        <f t="shared" si="81"/>
        <v>1</v>
      </c>
      <c r="CN46" s="7">
        <f t="shared" si="40"/>
        <v>1</v>
      </c>
      <c r="CO46" s="7">
        <f t="shared" si="41"/>
        <v>1</v>
      </c>
      <c r="CP46" s="7">
        <f t="shared" si="42"/>
        <v>9</v>
      </c>
      <c r="CQ46" s="7"/>
      <c r="CS46" s="7">
        <f t="shared" si="43"/>
        <v>0</v>
      </c>
      <c r="CT46" s="7">
        <f t="shared" si="44"/>
        <v>0</v>
      </c>
      <c r="CU46" s="7">
        <f t="shared" si="45"/>
        <v>0</v>
      </c>
      <c r="CV46" s="7">
        <f t="shared" si="46"/>
        <v>0</v>
      </c>
      <c r="CW46" s="7">
        <f t="shared" si="47"/>
        <v>0</v>
      </c>
      <c r="CX46" s="7">
        <f t="shared" si="48"/>
        <v>0</v>
      </c>
      <c r="CY46" s="7">
        <f t="shared" si="49"/>
        <v>0</v>
      </c>
      <c r="CZ46" s="7">
        <f t="shared" si="50"/>
        <v>0</v>
      </c>
      <c r="DA46" s="7">
        <f t="shared" si="51"/>
        <v>0</v>
      </c>
      <c r="DB46" s="7">
        <f t="shared" si="52"/>
        <v>0</v>
      </c>
      <c r="DC46" s="7">
        <f t="shared" si="53"/>
        <v>230.02</v>
      </c>
    </row>
    <row r="47" spans="1:107">
      <c r="A47" s="59">
        <v>80</v>
      </c>
      <c r="B47" s="253" t="s">
        <v>251</v>
      </c>
      <c r="C47" s="254" t="s">
        <v>605</v>
      </c>
      <c r="D47" s="9"/>
      <c r="E47" s="10">
        <f>LOOKUP((IF(D47&gt;0,(RANK(D47,D$6:D$125,0)),"NA")),'Points System'!$A$4:$A$154,'Points System'!$B$4:$B$154)</f>
        <v>0</v>
      </c>
      <c r="F47" s="9"/>
      <c r="G47" s="16">
        <f>LOOKUP((IF(F47&gt;0,(RANK(F47,F$6:F$125,0)),"NA")),'Points System'!$A$4:$A$154,'Points System'!$B$4:$B$154)</f>
        <v>0</v>
      </c>
      <c r="H47" s="9"/>
      <c r="I47" s="16">
        <f>LOOKUP((IF(H47&gt;0,(RANK(H47,H$6:H$125,0)),"NA")),'Points System'!$A$4:$A$154,'Points System'!$B$4:$B$154)</f>
        <v>0</v>
      </c>
      <c r="J47" s="9"/>
      <c r="K47" s="16">
        <f>LOOKUP((IF(J47&gt;0,(RANK(J47,J$6:J$125,0)),"NA")),'Points System'!$A$4:$A$154,'Points System'!$B$4:$B$154)</f>
        <v>0</v>
      </c>
      <c r="L47" s="9"/>
      <c r="M47" s="16">
        <f>LOOKUP((IF(L47&gt;0,(RANK(L47,L$6:L$125,0)),"NA")),'Points System'!$A$4:$A$154,'Points System'!$B$4:$B$154)</f>
        <v>0</v>
      </c>
      <c r="N47" s="9"/>
      <c r="O47" s="16">
        <f>LOOKUP((IF(N47&gt;0,(RANK(N47,N$6:N$125,0)),"NA")),'Points System'!$A$4:$A$154,'Points System'!$B$4:$B$154)</f>
        <v>0</v>
      </c>
      <c r="P47" s="9"/>
      <c r="Q47" s="16">
        <f>LOOKUP((IF(P47&gt;0,(RANK(P47,P$6:P$125,0)),"NA")),'Points System'!$A$4:$A$154,'Points System'!$B$4:$B$154)</f>
        <v>0</v>
      </c>
      <c r="R47" s="9"/>
      <c r="S47" s="16">
        <f>LOOKUP((IF(R47&gt;0,(RANK(R47,R$6:R$125,0)),"NA")),'Points System'!$A$4:$A$154,'Points System'!$B$4:$B$154)</f>
        <v>0</v>
      </c>
      <c r="T47" s="9"/>
      <c r="U47" s="16">
        <f>LOOKUP((IF(T47&gt;0,(RANK(T47,T$6:T$125,0)),"NA")),'Points System'!$A$4:$A$154,'Points System'!$B$4:$B$154)</f>
        <v>0</v>
      </c>
      <c r="V47" s="9"/>
      <c r="W47" s="16">
        <f>LOOKUP((IF(V47&gt;0,(RANK(V47,V$6:V$125,0)),"NA")),'Points System'!$A$4:$A$154,'Points System'!$B$4:$B$154)</f>
        <v>0</v>
      </c>
      <c r="X47" s="9">
        <v>134</v>
      </c>
      <c r="Y47" s="16">
        <f>LOOKUP((IF(X47&gt;0,(RANK(X47,X$6:X$125,0)),"NA")),'Points System'!$A$4:$A$154,'Points System'!$B$4:$B$154)</f>
        <v>70</v>
      </c>
      <c r="Z47" s="9"/>
      <c r="AA47" s="16">
        <f>LOOKUP((IF(Z47&gt;0,(RANK(Z47,Z$6:Z$125,0)),"NA")),'Points System'!$A$4:$A$154,'Points System'!$B$4:$B$154)</f>
        <v>0</v>
      </c>
      <c r="AB47" s="78">
        <f>CC47</f>
        <v>134</v>
      </c>
      <c r="AC47" s="10">
        <f>SUM((LARGE((BA47:BK47),1))+(LARGE((BA47:BK47),2))+(LARGE((BA47:BK47),3)+(LARGE((BA47:BK47),4))))</f>
        <v>70</v>
      </c>
      <c r="AD47" s="12">
        <f>RANK(AC47,$AC$6:$AC$125,0)</f>
        <v>41</v>
      </c>
      <c r="AE47" s="88">
        <f>(AB47-(ROUNDDOWN(AB47,0)))*100</f>
        <v>0</v>
      </c>
      <c r="AF47" s="76" t="str">
        <f>IF((COUNTIF(AT47:AY47,"&gt;0"))&gt;2,"Y","N")</f>
        <v>N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23">
        <f t="shared" si="0"/>
        <v>0</v>
      </c>
      <c r="AU47" s="23">
        <f t="shared" si="1"/>
        <v>0</v>
      </c>
      <c r="AV47" s="23">
        <f t="shared" si="2"/>
        <v>0</v>
      </c>
      <c r="AW47" s="23">
        <f t="shared" si="54"/>
        <v>0</v>
      </c>
      <c r="AX47" s="23">
        <f t="shared" si="4"/>
        <v>0</v>
      </c>
      <c r="AY47" s="23">
        <f t="shared" si="5"/>
        <v>70</v>
      </c>
      <c r="AZ47" s="7"/>
      <c r="BA47" s="82">
        <f t="shared" si="33"/>
        <v>0</v>
      </c>
      <c r="BB47" s="83">
        <f t="shared" si="55"/>
        <v>0</v>
      </c>
      <c r="BC47" s="82">
        <f t="shared" si="34"/>
        <v>0</v>
      </c>
      <c r="BD47" s="83">
        <f t="shared" si="56"/>
        <v>0</v>
      </c>
      <c r="BE47" s="82">
        <f t="shared" si="35"/>
        <v>0</v>
      </c>
      <c r="BF47" s="83">
        <f t="shared" si="57"/>
        <v>0</v>
      </c>
      <c r="BG47" s="82">
        <f t="shared" si="36"/>
        <v>0</v>
      </c>
      <c r="BH47" s="82">
        <f t="shared" si="58"/>
        <v>0</v>
      </c>
      <c r="BI47" s="83">
        <f t="shared" si="59"/>
        <v>0</v>
      </c>
      <c r="BJ47" s="82">
        <f t="shared" si="60"/>
        <v>0</v>
      </c>
      <c r="BK47" s="83">
        <f t="shared" si="61"/>
        <v>70</v>
      </c>
      <c r="BL47" s="7"/>
      <c r="BM47" s="82">
        <f t="shared" si="62"/>
        <v>0</v>
      </c>
      <c r="BN47" s="83">
        <f t="shared" si="63"/>
        <v>0</v>
      </c>
      <c r="BO47" s="82">
        <f t="shared" si="64"/>
        <v>0</v>
      </c>
      <c r="BP47" s="83">
        <f t="shared" si="65"/>
        <v>0</v>
      </c>
      <c r="BQ47" s="82">
        <f t="shared" si="66"/>
        <v>0</v>
      </c>
      <c r="BR47" s="83">
        <f t="shared" si="67"/>
        <v>0</v>
      </c>
      <c r="BS47" s="82">
        <f t="shared" si="68"/>
        <v>0</v>
      </c>
      <c r="BT47" s="82">
        <f t="shared" si="69"/>
        <v>0</v>
      </c>
      <c r="BU47" s="83">
        <f t="shared" si="70"/>
        <v>0</v>
      </c>
      <c r="BV47" s="82">
        <f t="shared" si="71"/>
        <v>0</v>
      </c>
      <c r="BW47" s="83">
        <f t="shared" si="72"/>
        <v>134</v>
      </c>
      <c r="BY47" s="7">
        <f t="shared" si="73"/>
        <v>134</v>
      </c>
      <c r="BZ47" s="7"/>
      <c r="CA47" s="7">
        <f t="shared" si="37"/>
        <v>0</v>
      </c>
      <c r="CB47" s="7"/>
      <c r="CC47" s="7">
        <f t="shared" si="25"/>
        <v>134</v>
      </c>
      <c r="CF47" s="7">
        <f t="shared" si="74"/>
        <v>1</v>
      </c>
      <c r="CG47" s="7">
        <f t="shared" si="75"/>
        <v>1</v>
      </c>
      <c r="CH47" s="7">
        <f t="shared" si="76"/>
        <v>1</v>
      </c>
      <c r="CI47" s="7">
        <f t="shared" si="77"/>
        <v>1</v>
      </c>
      <c r="CJ47" s="7">
        <f t="shared" si="78"/>
        <v>1</v>
      </c>
      <c r="CK47" s="7">
        <f t="shared" si="79"/>
        <v>1</v>
      </c>
      <c r="CL47" s="7">
        <f t="shared" si="80"/>
        <v>1</v>
      </c>
      <c r="CM47" s="7">
        <f t="shared" si="81"/>
        <v>1</v>
      </c>
      <c r="CN47" s="7">
        <f t="shared" si="40"/>
        <v>1</v>
      </c>
      <c r="CO47" s="7">
        <f t="shared" si="41"/>
        <v>1</v>
      </c>
      <c r="CP47" s="7">
        <f t="shared" si="42"/>
        <v>11</v>
      </c>
      <c r="CQ47" s="7"/>
      <c r="CS47" s="7">
        <f t="shared" si="43"/>
        <v>0</v>
      </c>
      <c r="CT47" s="7">
        <f t="shared" si="44"/>
        <v>0</v>
      </c>
      <c r="CU47" s="7">
        <f t="shared" si="45"/>
        <v>0</v>
      </c>
      <c r="CV47" s="7">
        <f t="shared" si="46"/>
        <v>0</v>
      </c>
      <c r="CW47" s="7">
        <f t="shared" si="47"/>
        <v>0</v>
      </c>
      <c r="CX47" s="7">
        <f t="shared" si="48"/>
        <v>0</v>
      </c>
      <c r="CY47" s="7">
        <f t="shared" si="49"/>
        <v>0</v>
      </c>
      <c r="CZ47" s="7">
        <f t="shared" si="50"/>
        <v>0</v>
      </c>
      <c r="DA47" s="7">
        <f t="shared" si="51"/>
        <v>0</v>
      </c>
      <c r="DB47" s="7">
        <f t="shared" si="52"/>
        <v>0</v>
      </c>
      <c r="DC47" s="7">
        <f t="shared" si="53"/>
        <v>134</v>
      </c>
    </row>
    <row r="48" spans="1:107">
      <c r="A48" s="59">
        <v>35</v>
      </c>
      <c r="B48" s="253" t="s">
        <v>557</v>
      </c>
      <c r="C48" s="254" t="s">
        <v>558</v>
      </c>
      <c r="D48" s="9"/>
      <c r="E48" s="10">
        <f>LOOKUP((IF(D48&gt;0,(RANK(D48,D$6:D$125,0)),"NA")),'Points System'!$A$4:$A$154,'Points System'!$B$4:$B$154)</f>
        <v>0</v>
      </c>
      <c r="F48" s="9"/>
      <c r="G48" s="16">
        <f>LOOKUP((IF(F48&gt;0,(RANK(F48,F$6:F$125,0)),"NA")),'Points System'!$A$4:$A$154,'Points System'!$B$4:$B$154)</f>
        <v>0</v>
      </c>
      <c r="H48" s="9"/>
      <c r="I48" s="16">
        <f>LOOKUP((IF(H48&gt;0,(RANK(H48,H$6:H$125,0)),"NA")),'Points System'!$A$4:$A$154,'Points System'!$B$4:$B$154)</f>
        <v>0</v>
      </c>
      <c r="J48" s="9"/>
      <c r="K48" s="16">
        <f>LOOKUP((IF(J48&gt;0,(RANK(J48,J$6:J$125,0)),"NA")),'Points System'!$A$4:$A$154,'Points System'!$B$4:$B$154)</f>
        <v>0</v>
      </c>
      <c r="L48" s="9"/>
      <c r="M48" s="16">
        <f>LOOKUP((IF(L48&gt;0,(RANK(L48,L$6:L$125,0)),"NA")),'Points System'!$A$4:$A$154,'Points System'!$B$4:$B$154)</f>
        <v>0</v>
      </c>
      <c r="N48" s="9"/>
      <c r="O48" s="16">
        <f>LOOKUP((IF(N48&gt;0,(RANK(N48,N$6:N$125,0)),"NA")),'Points System'!$A$4:$A$154,'Points System'!$B$4:$B$154)</f>
        <v>0</v>
      </c>
      <c r="P48" s="9"/>
      <c r="Q48" s="16">
        <f>LOOKUP((IF(P48&gt;0,(RANK(P48,P$6:P$125,0)),"NA")),'Points System'!$A$4:$A$154,'Points System'!$B$4:$B$154)</f>
        <v>0</v>
      </c>
      <c r="R48" s="9">
        <v>206.03</v>
      </c>
      <c r="S48" s="16">
        <f>LOOKUP((IF(R48&gt;0,(RANK(R48,R$6:R$125,0)),"NA")),'Points System'!$A$4:$A$154,'Points System'!$B$4:$B$154)</f>
        <v>67</v>
      </c>
      <c r="T48" s="9"/>
      <c r="U48" s="16">
        <f>LOOKUP((IF(T48&gt;0,(RANK(T48,T$6:T$125,0)),"NA")),'Points System'!$A$4:$A$154,'Points System'!$B$4:$B$154)</f>
        <v>0</v>
      </c>
      <c r="V48" s="9"/>
      <c r="W48" s="16">
        <f>LOOKUP((IF(V48&gt;0,(RANK(V48,V$6:V$125,0)),"NA")),'Points System'!$A$4:$A$154,'Points System'!$B$4:$B$154)</f>
        <v>0</v>
      </c>
      <c r="X48" s="9"/>
      <c r="Y48" s="16">
        <f>LOOKUP((IF(X48&gt;0,(RANK(X48,X$6:X$125,0)),"NA")),'Points System'!$A$4:$A$154,'Points System'!$B$4:$B$154)</f>
        <v>0</v>
      </c>
      <c r="Z48" s="9"/>
      <c r="AA48" s="16">
        <f>LOOKUP((IF(Z48&gt;0,(RANK(Z48,Z$6:Z$125,0)),"NA")),'Points System'!$A$4:$A$154,'Points System'!$B$4:$B$154)</f>
        <v>0</v>
      </c>
      <c r="AB48" s="78">
        <f>CC48</f>
        <v>206.03</v>
      </c>
      <c r="AC48" s="10">
        <f>SUM((LARGE((BA48:BK48),1))+(LARGE((BA48:BK48),2))+(LARGE((BA48:BK48),3)+(LARGE((BA48:BK48),4))))</f>
        <v>67</v>
      </c>
      <c r="AD48" s="12">
        <f>RANK(AC48,$AC$6:$AC$125,0)</f>
        <v>43</v>
      </c>
      <c r="AE48" s="88">
        <f>(AB48-(ROUNDDOWN(AB48,0)))*100</f>
        <v>3.0000000000001137</v>
      </c>
      <c r="AF48" s="76" t="str">
        <f>IF((COUNTIF(AT48:AY48,"&gt;0"))&gt;2,"Y","N")</f>
        <v>N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3">
        <f t="shared" si="0"/>
        <v>67</v>
      </c>
      <c r="AU48" s="23">
        <f t="shared" si="1"/>
        <v>0</v>
      </c>
      <c r="AV48" s="23">
        <f t="shared" si="2"/>
        <v>0</v>
      </c>
      <c r="AW48" s="23">
        <f t="shared" si="54"/>
        <v>0</v>
      </c>
      <c r="AX48" s="23">
        <f t="shared" si="4"/>
        <v>0</v>
      </c>
      <c r="AY48" s="23">
        <f t="shared" si="5"/>
        <v>0</v>
      </c>
      <c r="AZ48" s="7"/>
      <c r="BA48" s="82">
        <f t="shared" si="33"/>
        <v>0</v>
      </c>
      <c r="BB48" s="83">
        <f t="shared" si="55"/>
        <v>67</v>
      </c>
      <c r="BC48" s="82">
        <f t="shared" si="34"/>
        <v>0</v>
      </c>
      <c r="BD48" s="83">
        <f t="shared" si="56"/>
        <v>0</v>
      </c>
      <c r="BE48" s="82">
        <f t="shared" si="35"/>
        <v>0</v>
      </c>
      <c r="BF48" s="83">
        <f t="shared" si="57"/>
        <v>0</v>
      </c>
      <c r="BG48" s="82">
        <f t="shared" si="36"/>
        <v>0</v>
      </c>
      <c r="BH48" s="82">
        <f t="shared" si="58"/>
        <v>0</v>
      </c>
      <c r="BI48" s="83">
        <f t="shared" si="59"/>
        <v>0</v>
      </c>
      <c r="BJ48" s="82">
        <f t="shared" si="60"/>
        <v>0</v>
      </c>
      <c r="BK48" s="83">
        <f t="shared" si="61"/>
        <v>0</v>
      </c>
      <c r="BL48" s="7"/>
      <c r="BM48" s="82">
        <f t="shared" si="62"/>
        <v>0</v>
      </c>
      <c r="BN48" s="83">
        <f t="shared" si="63"/>
        <v>206.03</v>
      </c>
      <c r="BO48" s="82">
        <f t="shared" si="64"/>
        <v>0</v>
      </c>
      <c r="BP48" s="83">
        <f t="shared" si="65"/>
        <v>0</v>
      </c>
      <c r="BQ48" s="82">
        <f t="shared" si="66"/>
        <v>0</v>
      </c>
      <c r="BR48" s="83">
        <f t="shared" si="67"/>
        <v>0</v>
      </c>
      <c r="BS48" s="82">
        <f t="shared" si="68"/>
        <v>0</v>
      </c>
      <c r="BT48" s="82">
        <f t="shared" si="69"/>
        <v>0</v>
      </c>
      <c r="BU48" s="83">
        <f t="shared" si="70"/>
        <v>0</v>
      </c>
      <c r="BV48" s="82">
        <f t="shared" si="71"/>
        <v>0</v>
      </c>
      <c r="BW48" s="83">
        <f t="shared" si="72"/>
        <v>0</v>
      </c>
      <c r="BY48" s="7">
        <f t="shared" si="73"/>
        <v>206.03</v>
      </c>
      <c r="BZ48" s="7"/>
      <c r="CA48" s="7">
        <f t="shared" si="37"/>
        <v>0</v>
      </c>
      <c r="CB48" s="7"/>
      <c r="CC48" s="7">
        <f t="shared" si="25"/>
        <v>206.03</v>
      </c>
      <c r="CF48" s="7">
        <f t="shared" si="74"/>
        <v>1</v>
      </c>
      <c r="CG48" s="7">
        <f t="shared" si="75"/>
        <v>1</v>
      </c>
      <c r="CH48" s="7">
        <f t="shared" si="76"/>
        <v>1</v>
      </c>
      <c r="CI48" s="7">
        <f t="shared" si="77"/>
        <v>1</v>
      </c>
      <c r="CJ48" s="7">
        <f t="shared" si="78"/>
        <v>1</v>
      </c>
      <c r="CK48" s="7">
        <f t="shared" si="79"/>
        <v>1</v>
      </c>
      <c r="CL48" s="7">
        <f t="shared" si="80"/>
        <v>1</v>
      </c>
      <c r="CM48" s="7">
        <f t="shared" si="81"/>
        <v>1</v>
      </c>
      <c r="CN48" s="7">
        <f t="shared" si="40"/>
        <v>1</v>
      </c>
      <c r="CO48" s="7">
        <f t="shared" si="41"/>
        <v>1</v>
      </c>
      <c r="CP48" s="7">
        <f t="shared" si="42"/>
        <v>2</v>
      </c>
      <c r="CQ48" s="7"/>
      <c r="CS48" s="7">
        <f t="shared" si="43"/>
        <v>0</v>
      </c>
      <c r="CT48" s="7">
        <f t="shared" si="44"/>
        <v>0</v>
      </c>
      <c r="CU48" s="7">
        <f t="shared" si="45"/>
        <v>0</v>
      </c>
      <c r="CV48" s="7">
        <f t="shared" si="46"/>
        <v>0</v>
      </c>
      <c r="CW48" s="7">
        <f t="shared" si="47"/>
        <v>0</v>
      </c>
      <c r="CX48" s="7">
        <f t="shared" si="48"/>
        <v>0</v>
      </c>
      <c r="CY48" s="7">
        <f t="shared" si="49"/>
        <v>0</v>
      </c>
      <c r="CZ48" s="7">
        <f t="shared" si="50"/>
        <v>0</v>
      </c>
      <c r="DA48" s="7">
        <f t="shared" si="51"/>
        <v>0</v>
      </c>
      <c r="DB48" s="7">
        <f t="shared" si="52"/>
        <v>0</v>
      </c>
      <c r="DC48" s="7">
        <f t="shared" si="53"/>
        <v>206.03</v>
      </c>
    </row>
    <row r="49" spans="1:107">
      <c r="A49" s="59">
        <v>36</v>
      </c>
      <c r="B49" s="253" t="s">
        <v>35</v>
      </c>
      <c r="C49" s="254" t="s">
        <v>33</v>
      </c>
      <c r="D49" s="9"/>
      <c r="E49" s="29">
        <f>LOOKUP((IF(D49&gt;0,(RANK(D49,D$6:D$125,0)),"NA")),'Points System'!$A$4:$A$154,'Points System'!$B$4:$B$154)</f>
        <v>0</v>
      </c>
      <c r="F49" s="9">
        <v>183.01</v>
      </c>
      <c r="G49" s="30">
        <f>LOOKUP((IF(F49&gt;0,(RANK(F49,F$6:F$125,0)),"NA")),'Points System'!$A$4:$A$154,'Points System'!$B$4:$B$154)</f>
        <v>67</v>
      </c>
      <c r="H49" s="9"/>
      <c r="I49" s="30">
        <f>LOOKUP((IF(H49&gt;0,(RANK(H49,H$6:H$125,0)),"NA")),'Points System'!$A$4:$A$154,'Points System'!$B$4:$B$154)</f>
        <v>0</v>
      </c>
      <c r="J49" s="9"/>
      <c r="K49" s="30">
        <f>LOOKUP((IF(J49&gt;0,(RANK(J49,J$6:J$125,0)),"NA")),'Points System'!$A$4:$A$154,'Points System'!$B$4:$B$154)</f>
        <v>0</v>
      </c>
      <c r="L49" s="9"/>
      <c r="M49" s="30">
        <f>LOOKUP((IF(L49&gt;0,(RANK(L49,L$6:L$125,0)),"NA")),'Points System'!$A$4:$A$154,'Points System'!$B$4:$B$154)</f>
        <v>0</v>
      </c>
      <c r="N49" s="9"/>
      <c r="O49" s="30">
        <f>LOOKUP((IF(N49&gt;0,(RANK(N49,N$6:N$125,0)),"NA")),'Points System'!$A$4:$A$154,'Points System'!$B$4:$B$154)</f>
        <v>0</v>
      </c>
      <c r="P49" s="9"/>
      <c r="Q49" s="30">
        <f>LOOKUP((IF(P49&gt;0,(RANK(P49,P$6:P$125,0)),"NA")),'Points System'!$A$4:$A$154,'Points System'!$B$4:$B$154)</f>
        <v>0</v>
      </c>
      <c r="R49" s="9"/>
      <c r="S49" s="30">
        <f>LOOKUP((IF(R49&gt;0,(RANK(R49,R$6:R$125,0)),"NA")),'Points System'!$A$4:$A$154,'Points System'!$B$4:$B$154)</f>
        <v>0</v>
      </c>
      <c r="T49" s="9"/>
      <c r="U49" s="30">
        <f>LOOKUP((IF(T49&gt;0,(RANK(T49,T$6:T$125,0)),"NA")),'Points System'!$A$4:$A$154,'Points System'!$B$4:$B$154)</f>
        <v>0</v>
      </c>
      <c r="V49" s="9"/>
      <c r="W49" s="30">
        <f>LOOKUP((IF(V49&gt;0,(RANK(V49,V$6:V$125,0)),"NA")),'Points System'!$A$4:$A$154,'Points System'!$B$4:$B$154)</f>
        <v>0</v>
      </c>
      <c r="X49" s="9"/>
      <c r="Y49" s="16">
        <f>LOOKUP((IF(X49&gt;0,(RANK(X49,X$6:X$125,0)),"NA")),'Points System'!$A$4:$A$154,'Points System'!$B$4:$B$154)</f>
        <v>0</v>
      </c>
      <c r="Z49" s="9"/>
      <c r="AA49" s="16">
        <f>LOOKUP((IF(Z49&gt;0,(RANK(Z49,Z$6:Z$125,0)),"NA")),'Points System'!$A$4:$A$154,'Points System'!$B$4:$B$154)</f>
        <v>0</v>
      </c>
      <c r="AB49" s="78">
        <f>CC49</f>
        <v>183.01</v>
      </c>
      <c r="AC49" s="10">
        <f>SUM((LARGE((BA49:BK49),1))+(LARGE((BA49:BK49),2))+(LARGE((BA49:BK49),3)+(LARGE((BA49:BK49),4))))</f>
        <v>67</v>
      </c>
      <c r="AD49" s="12">
        <f>RANK(AC49,$AC$6:$AC$125,0)</f>
        <v>43</v>
      </c>
      <c r="AE49" s="88">
        <f>(AB49-(ROUNDDOWN(AB49,0)))*100</f>
        <v>0.99999999999909051</v>
      </c>
      <c r="AF49" s="76" t="str">
        <f>IF((COUNTIF(AT49:AY49,"&gt;0"))&gt;2,"Y","N")</f>
        <v>N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3">
        <f t="shared" si="0"/>
        <v>67</v>
      </c>
      <c r="AU49" s="23">
        <f t="shared" si="1"/>
        <v>0</v>
      </c>
      <c r="AV49" s="23">
        <f t="shared" si="2"/>
        <v>0</v>
      </c>
      <c r="AW49" s="23">
        <f t="shared" si="54"/>
        <v>0</v>
      </c>
      <c r="AX49" s="23">
        <f t="shared" si="4"/>
        <v>0</v>
      </c>
      <c r="AY49" s="23">
        <f t="shared" si="5"/>
        <v>0</v>
      </c>
      <c r="AZ49" s="7"/>
      <c r="BA49" s="82">
        <f t="shared" si="33"/>
        <v>67</v>
      </c>
      <c r="BB49" s="83">
        <f t="shared" si="55"/>
        <v>0</v>
      </c>
      <c r="BC49" s="82">
        <f t="shared" si="34"/>
        <v>0</v>
      </c>
      <c r="BD49" s="83">
        <f t="shared" si="56"/>
        <v>0</v>
      </c>
      <c r="BE49" s="82">
        <f t="shared" si="35"/>
        <v>0</v>
      </c>
      <c r="BF49" s="83">
        <f t="shared" si="57"/>
        <v>0</v>
      </c>
      <c r="BG49" s="82">
        <f t="shared" si="36"/>
        <v>0</v>
      </c>
      <c r="BH49" s="82">
        <f t="shared" si="58"/>
        <v>0</v>
      </c>
      <c r="BI49" s="83">
        <f t="shared" si="59"/>
        <v>0</v>
      </c>
      <c r="BJ49" s="82">
        <f t="shared" si="60"/>
        <v>0</v>
      </c>
      <c r="BK49" s="83">
        <f t="shared" si="61"/>
        <v>0</v>
      </c>
      <c r="BL49" s="7"/>
      <c r="BM49" s="82">
        <f t="shared" si="62"/>
        <v>183.01</v>
      </c>
      <c r="BN49" s="83">
        <f t="shared" si="63"/>
        <v>0</v>
      </c>
      <c r="BO49" s="82">
        <f t="shared" si="64"/>
        <v>0</v>
      </c>
      <c r="BP49" s="83">
        <f t="shared" si="65"/>
        <v>0</v>
      </c>
      <c r="BQ49" s="82">
        <f t="shared" si="66"/>
        <v>0</v>
      </c>
      <c r="BR49" s="83">
        <f t="shared" si="67"/>
        <v>0</v>
      </c>
      <c r="BS49" s="82">
        <f t="shared" si="68"/>
        <v>0</v>
      </c>
      <c r="BT49" s="82">
        <f t="shared" si="69"/>
        <v>0</v>
      </c>
      <c r="BU49" s="83">
        <f t="shared" si="70"/>
        <v>0</v>
      </c>
      <c r="BV49" s="82">
        <f t="shared" si="71"/>
        <v>0</v>
      </c>
      <c r="BW49" s="83">
        <f t="shared" si="72"/>
        <v>0</v>
      </c>
      <c r="BY49" s="7">
        <f t="shared" si="73"/>
        <v>183.01</v>
      </c>
      <c r="BZ49" s="7"/>
      <c r="CA49" s="7">
        <f t="shared" si="37"/>
        <v>0</v>
      </c>
      <c r="CB49" s="7"/>
      <c r="CC49" s="7">
        <f t="shared" si="25"/>
        <v>183.01</v>
      </c>
      <c r="CF49" s="7">
        <f t="shared" si="74"/>
        <v>2</v>
      </c>
      <c r="CG49" s="7">
        <f t="shared" si="75"/>
        <v>2</v>
      </c>
      <c r="CH49" s="7">
        <f t="shared" si="76"/>
        <v>2</v>
      </c>
      <c r="CI49" s="7">
        <f t="shared" si="77"/>
        <v>2</v>
      </c>
      <c r="CJ49" s="7">
        <f t="shared" si="78"/>
        <v>2</v>
      </c>
      <c r="CK49" s="7">
        <f t="shared" si="79"/>
        <v>2</v>
      </c>
      <c r="CL49" s="7">
        <f t="shared" si="80"/>
        <v>2</v>
      </c>
      <c r="CM49" s="7">
        <f t="shared" si="81"/>
        <v>2</v>
      </c>
      <c r="CN49" s="7">
        <f t="shared" si="40"/>
        <v>2</v>
      </c>
      <c r="CO49" s="7">
        <f t="shared" si="41"/>
        <v>2</v>
      </c>
      <c r="CP49" s="7">
        <f t="shared" si="42"/>
        <v>1</v>
      </c>
      <c r="CQ49" s="7"/>
      <c r="CS49" s="7">
        <f t="shared" si="43"/>
        <v>0</v>
      </c>
      <c r="CT49" s="7">
        <f t="shared" si="44"/>
        <v>0</v>
      </c>
      <c r="CU49" s="7">
        <f t="shared" si="45"/>
        <v>0</v>
      </c>
      <c r="CV49" s="7">
        <f t="shared" si="46"/>
        <v>0</v>
      </c>
      <c r="CW49" s="7">
        <f t="shared" si="47"/>
        <v>0</v>
      </c>
      <c r="CX49" s="7">
        <f t="shared" si="48"/>
        <v>0</v>
      </c>
      <c r="CY49" s="7">
        <f t="shared" si="49"/>
        <v>0</v>
      </c>
      <c r="CZ49" s="7">
        <f t="shared" si="50"/>
        <v>0</v>
      </c>
      <c r="DA49" s="7">
        <f t="shared" si="51"/>
        <v>0</v>
      </c>
      <c r="DB49" s="7">
        <f t="shared" si="52"/>
        <v>0</v>
      </c>
      <c r="DC49" s="7">
        <f t="shared" si="53"/>
        <v>183.01</v>
      </c>
    </row>
    <row r="50" spans="1:107">
      <c r="A50" s="59">
        <v>65</v>
      </c>
      <c r="B50" s="253" t="s">
        <v>66</v>
      </c>
      <c r="C50" s="254" t="s">
        <v>67</v>
      </c>
      <c r="D50" s="9"/>
      <c r="E50" s="10">
        <f>LOOKUP((IF(D50&gt;0,(RANK(D50,D$6:D$125,0)),"NA")),'Points System'!$A$4:$A$154,'Points System'!$B$4:$B$154)</f>
        <v>0</v>
      </c>
      <c r="F50" s="9"/>
      <c r="G50" s="16">
        <f>LOOKUP((IF(F50&gt;0,(RANK(F50,F$6:F$125,0)),"NA")),'Points System'!$A$4:$A$154,'Points System'!$B$4:$B$154)</f>
        <v>0</v>
      </c>
      <c r="H50" s="9"/>
      <c r="I50" s="16">
        <f>LOOKUP((IF(H50&gt;0,(RANK(H50,H$6:H$125,0)),"NA")),'Points System'!$A$4:$A$154,'Points System'!$B$4:$B$154)</f>
        <v>0</v>
      </c>
      <c r="J50" s="9"/>
      <c r="K50" s="16">
        <f>LOOKUP((IF(J50&gt;0,(RANK(J50,J$6:J$125,0)),"NA")),'Points System'!$A$4:$A$154,'Points System'!$B$4:$B$154)</f>
        <v>0</v>
      </c>
      <c r="L50" s="9"/>
      <c r="M50" s="16">
        <f>LOOKUP((IF(L50&gt;0,(RANK(L50,L$6:L$125,0)),"NA")),'Points System'!$A$4:$A$154,'Points System'!$B$4:$B$154)</f>
        <v>0</v>
      </c>
      <c r="N50" s="9"/>
      <c r="O50" s="16">
        <f>LOOKUP((IF(N50&gt;0,(RANK(N50,N$6:N$125,0)),"NA")),'Points System'!$A$4:$A$154,'Points System'!$B$4:$B$154)</f>
        <v>0</v>
      </c>
      <c r="P50" s="9"/>
      <c r="Q50" s="16">
        <f>LOOKUP((IF(P50&gt;0,(RANK(P50,P$6:P$125,0)),"NA")),'Points System'!$A$4:$A$154,'Points System'!$B$4:$B$154)</f>
        <v>0</v>
      </c>
      <c r="R50" s="9"/>
      <c r="S50" s="16">
        <f>LOOKUP((IF(R50&gt;0,(RANK(R50,R$6:R$125,0)),"NA")),'Points System'!$A$4:$A$154,'Points System'!$B$4:$B$154)</f>
        <v>0</v>
      </c>
      <c r="T50" s="9"/>
      <c r="U50" s="16">
        <f>LOOKUP((IF(T50&gt;0,(RANK(T50,T$6:T$125,0)),"NA")),'Points System'!$A$4:$A$154,'Points System'!$B$4:$B$154)</f>
        <v>0</v>
      </c>
      <c r="V50" s="9"/>
      <c r="W50" s="16">
        <f>LOOKUP((IF(V50&gt;0,(RANK(V50,V$6:V$125,0)),"NA")),'Points System'!$A$4:$A$154,'Points System'!$B$4:$B$154)</f>
        <v>0</v>
      </c>
      <c r="X50" s="9">
        <v>121</v>
      </c>
      <c r="Y50" s="16">
        <f>LOOKUP((IF(X50&gt;0,(RANK(X50,X$6:X$125,0)),"NA")),'Points System'!$A$4:$A$154,'Points System'!$B$4:$B$154)</f>
        <v>67</v>
      </c>
      <c r="Z50" s="9"/>
      <c r="AA50" s="16">
        <f>LOOKUP((IF(Z50&gt;0,(RANK(Z50,Z$6:Z$125,0)),"NA")),'Points System'!$A$4:$A$154,'Points System'!$B$4:$B$154)</f>
        <v>0</v>
      </c>
      <c r="AB50" s="78">
        <f>CC50</f>
        <v>121</v>
      </c>
      <c r="AC50" s="10">
        <f>SUM((LARGE((BA50:BK50),1))+(LARGE((BA50:BK50),2))+(LARGE((BA50:BK50),3)+(LARGE((BA50:BK50),4))))</f>
        <v>67</v>
      </c>
      <c r="AD50" s="12">
        <f>RANK(AC50,$AC$6:$AC$125,0)</f>
        <v>43</v>
      </c>
      <c r="AE50" s="88">
        <f>(AB50-(ROUNDDOWN(AB50,0)))*100</f>
        <v>0</v>
      </c>
      <c r="AF50" s="76" t="str">
        <f>IF((COUNTIF(AT50:AY50,"&gt;0"))&gt;2,"Y","N")</f>
        <v>N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3">
        <f t="shared" si="0"/>
        <v>0</v>
      </c>
      <c r="AU50" s="23">
        <f t="shared" si="1"/>
        <v>0</v>
      </c>
      <c r="AV50" s="23">
        <f t="shared" si="2"/>
        <v>0</v>
      </c>
      <c r="AW50" s="23">
        <f t="shared" si="54"/>
        <v>0</v>
      </c>
      <c r="AX50" s="23">
        <f t="shared" si="4"/>
        <v>0</v>
      </c>
      <c r="AY50" s="23">
        <f t="shared" si="5"/>
        <v>67</v>
      </c>
      <c r="AZ50" s="7"/>
      <c r="BA50" s="82">
        <f t="shared" si="33"/>
        <v>0</v>
      </c>
      <c r="BB50" s="83">
        <f t="shared" si="55"/>
        <v>0</v>
      </c>
      <c r="BC50" s="82">
        <f t="shared" si="34"/>
        <v>0</v>
      </c>
      <c r="BD50" s="83">
        <f t="shared" si="56"/>
        <v>0</v>
      </c>
      <c r="BE50" s="82">
        <f t="shared" si="35"/>
        <v>0</v>
      </c>
      <c r="BF50" s="83">
        <f t="shared" si="57"/>
        <v>0</v>
      </c>
      <c r="BG50" s="82">
        <f t="shared" si="36"/>
        <v>0</v>
      </c>
      <c r="BH50" s="82">
        <f t="shared" si="58"/>
        <v>0</v>
      </c>
      <c r="BI50" s="83">
        <f t="shared" si="59"/>
        <v>0</v>
      </c>
      <c r="BJ50" s="82">
        <f t="shared" si="60"/>
        <v>0</v>
      </c>
      <c r="BK50" s="83">
        <f t="shared" si="61"/>
        <v>67</v>
      </c>
      <c r="BL50" s="7"/>
      <c r="BM50" s="82">
        <f t="shared" si="62"/>
        <v>0</v>
      </c>
      <c r="BN50" s="83">
        <f t="shared" si="63"/>
        <v>0</v>
      </c>
      <c r="BO50" s="82">
        <f t="shared" si="64"/>
        <v>0</v>
      </c>
      <c r="BP50" s="83">
        <f t="shared" si="65"/>
        <v>0</v>
      </c>
      <c r="BQ50" s="82">
        <f t="shared" si="66"/>
        <v>0</v>
      </c>
      <c r="BR50" s="83">
        <f t="shared" si="67"/>
        <v>0</v>
      </c>
      <c r="BS50" s="82">
        <f t="shared" si="68"/>
        <v>0</v>
      </c>
      <c r="BT50" s="82">
        <f t="shared" si="69"/>
        <v>0</v>
      </c>
      <c r="BU50" s="83">
        <f t="shared" si="70"/>
        <v>0</v>
      </c>
      <c r="BV50" s="82">
        <f t="shared" si="71"/>
        <v>0</v>
      </c>
      <c r="BW50" s="83">
        <f t="shared" si="72"/>
        <v>121</v>
      </c>
      <c r="BY50" s="7">
        <f t="shared" si="73"/>
        <v>121</v>
      </c>
      <c r="BZ50" s="7"/>
      <c r="CA50" s="7">
        <f t="shared" si="37"/>
        <v>0</v>
      </c>
      <c r="CB50" s="7"/>
      <c r="CC50" s="7">
        <f t="shared" si="25"/>
        <v>121</v>
      </c>
      <c r="CF50" s="7">
        <f t="shared" si="74"/>
        <v>1</v>
      </c>
      <c r="CG50" s="7">
        <f t="shared" si="75"/>
        <v>1</v>
      </c>
      <c r="CH50" s="7">
        <f t="shared" si="76"/>
        <v>1</v>
      </c>
      <c r="CI50" s="7">
        <f t="shared" si="77"/>
        <v>1</v>
      </c>
      <c r="CJ50" s="7">
        <f t="shared" si="78"/>
        <v>1</v>
      </c>
      <c r="CK50" s="7">
        <f t="shared" si="79"/>
        <v>1</v>
      </c>
      <c r="CL50" s="7">
        <f t="shared" si="80"/>
        <v>1</v>
      </c>
      <c r="CM50" s="7">
        <f t="shared" si="81"/>
        <v>1</v>
      </c>
      <c r="CN50" s="7">
        <f t="shared" si="40"/>
        <v>1</v>
      </c>
      <c r="CO50" s="7">
        <f t="shared" si="41"/>
        <v>1</v>
      </c>
      <c r="CP50" s="7">
        <f t="shared" si="42"/>
        <v>11</v>
      </c>
      <c r="CQ50" s="7"/>
      <c r="CS50" s="7">
        <f t="shared" si="43"/>
        <v>0</v>
      </c>
      <c r="CT50" s="7">
        <f t="shared" si="44"/>
        <v>0</v>
      </c>
      <c r="CU50" s="7">
        <f t="shared" si="45"/>
        <v>0</v>
      </c>
      <c r="CV50" s="7">
        <f t="shared" si="46"/>
        <v>0</v>
      </c>
      <c r="CW50" s="7">
        <f t="shared" si="47"/>
        <v>0</v>
      </c>
      <c r="CX50" s="7">
        <f t="shared" si="48"/>
        <v>0</v>
      </c>
      <c r="CY50" s="7">
        <f t="shared" si="49"/>
        <v>0</v>
      </c>
      <c r="CZ50" s="7">
        <f t="shared" si="50"/>
        <v>0</v>
      </c>
      <c r="DA50" s="7">
        <f t="shared" si="51"/>
        <v>0</v>
      </c>
      <c r="DB50" s="7">
        <f t="shared" si="52"/>
        <v>0</v>
      </c>
      <c r="DC50" s="7">
        <f t="shared" si="53"/>
        <v>121</v>
      </c>
    </row>
    <row r="51" spans="1:107">
      <c r="A51" s="59">
        <v>38</v>
      </c>
      <c r="B51" s="253" t="s">
        <v>251</v>
      </c>
      <c r="C51" s="254" t="s">
        <v>469</v>
      </c>
      <c r="D51" s="9"/>
      <c r="E51" s="10">
        <f>LOOKUP((IF(D51&gt;0,(RANK(D51,D$6:D$125,0)),"NA")),'Points System'!$A$4:$A$154,'Points System'!$B$4:$B$154)</f>
        <v>0</v>
      </c>
      <c r="F51" s="9"/>
      <c r="G51" s="16">
        <f>LOOKUP((IF(F51&gt;0,(RANK(F51,F$6:F$125,0)),"NA")),'Points System'!$A$4:$A$154,'Points System'!$B$4:$B$154)</f>
        <v>0</v>
      </c>
      <c r="H51" s="9"/>
      <c r="I51" s="16">
        <f>LOOKUP((IF(H51&gt;0,(RANK(H51,H$6:H$125,0)),"NA")),'Points System'!$A$4:$A$154,'Points System'!$B$4:$B$154)</f>
        <v>0</v>
      </c>
      <c r="J51" s="9"/>
      <c r="K51" s="16">
        <f>LOOKUP((IF(J51&gt;0,(RANK(J51,J$6:J$125,0)),"NA")),'Points System'!$A$4:$A$154,'Points System'!$B$4:$B$154)</f>
        <v>0</v>
      </c>
      <c r="L51" s="9">
        <v>221.04</v>
      </c>
      <c r="M51" s="16">
        <f>LOOKUP((IF(L51&gt;0,(RANK(L51,L$6:L$125,0)),"NA")),'Points System'!$A$4:$A$154,'Points System'!$B$4:$B$154)</f>
        <v>64</v>
      </c>
      <c r="N51" s="9"/>
      <c r="O51" s="16">
        <f>LOOKUP((IF(N51&gt;0,(RANK(N51,N$6:N$125,0)),"NA")),'Points System'!$A$4:$A$154,'Points System'!$B$4:$B$154)</f>
        <v>0</v>
      </c>
      <c r="P51" s="9"/>
      <c r="Q51" s="16">
        <f>LOOKUP((IF(P51&gt;0,(RANK(P51,P$6:P$125,0)),"NA")),'Points System'!$A$4:$A$154,'Points System'!$B$4:$B$154)</f>
        <v>0</v>
      </c>
      <c r="R51" s="9"/>
      <c r="S51" s="16">
        <f>LOOKUP((IF(R51&gt;0,(RANK(R51,R$6:R$125,0)),"NA")),'Points System'!$A$4:$A$154,'Points System'!$B$4:$B$154)</f>
        <v>0</v>
      </c>
      <c r="T51" s="9"/>
      <c r="U51" s="16">
        <f>LOOKUP((IF(T51&gt;0,(RANK(T51,T$6:T$125,0)),"NA")),'Points System'!$A$4:$A$154,'Points System'!$B$4:$B$154)</f>
        <v>0</v>
      </c>
      <c r="V51" s="9"/>
      <c r="W51" s="16">
        <f>LOOKUP((IF(V51&gt;0,(RANK(V51,V$6:V$125,0)),"NA")),'Points System'!$A$4:$A$154,'Points System'!$B$4:$B$154)</f>
        <v>0</v>
      </c>
      <c r="X51" s="9"/>
      <c r="Y51" s="16">
        <f>LOOKUP((IF(X51&gt;0,(RANK(X51,X$6:X$125,0)),"NA")),'Points System'!$A$4:$A$154,'Points System'!$B$4:$B$154)</f>
        <v>0</v>
      </c>
      <c r="Z51" s="9"/>
      <c r="AA51" s="16">
        <f>LOOKUP((IF(Z51&gt;0,(RANK(Z51,Z$6:Z$125,0)),"NA")),'Points System'!$A$4:$A$154,'Points System'!$B$4:$B$154)</f>
        <v>0</v>
      </c>
      <c r="AB51" s="78">
        <f>CC51</f>
        <v>221.04</v>
      </c>
      <c r="AC51" s="10">
        <f>SUM((LARGE((BA51:BK51),1))+(LARGE((BA51:BK51),2))+(LARGE((BA51:BK51),3)+(LARGE((BA51:BK51),4))))</f>
        <v>64</v>
      </c>
      <c r="AD51" s="12">
        <f>RANK(AC51,$AC$6:$AC$125,0)</f>
        <v>46</v>
      </c>
      <c r="AE51" s="88">
        <f>(AB51-(ROUNDDOWN(AB51,0)))*100</f>
        <v>3.9999999999992042</v>
      </c>
      <c r="AF51" s="76" t="str">
        <f>IF((COUNTIF(AT51:AY51,"&gt;0"))&gt;2,"Y","N")</f>
        <v>N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3">
        <f t="shared" si="0"/>
        <v>0</v>
      </c>
      <c r="AU51" s="23">
        <f t="shared" si="1"/>
        <v>0</v>
      </c>
      <c r="AV51" s="23">
        <f t="shared" si="2"/>
        <v>0</v>
      </c>
      <c r="AW51" s="23">
        <f t="shared" si="54"/>
        <v>0</v>
      </c>
      <c r="AX51" s="23">
        <f t="shared" si="4"/>
        <v>64</v>
      </c>
      <c r="AY51" s="23">
        <f t="shared" si="5"/>
        <v>0</v>
      </c>
      <c r="AZ51" s="7"/>
      <c r="BA51" s="82">
        <f t="shared" si="33"/>
        <v>0</v>
      </c>
      <c r="BB51" s="83">
        <f t="shared" si="55"/>
        <v>0</v>
      </c>
      <c r="BC51" s="82">
        <f t="shared" si="34"/>
        <v>0</v>
      </c>
      <c r="BD51" s="83">
        <f t="shared" si="56"/>
        <v>0</v>
      </c>
      <c r="BE51" s="82">
        <f t="shared" si="35"/>
        <v>0</v>
      </c>
      <c r="BF51" s="83">
        <f t="shared" si="57"/>
        <v>0</v>
      </c>
      <c r="BG51" s="82">
        <f t="shared" si="36"/>
        <v>0</v>
      </c>
      <c r="BH51" s="82">
        <f t="shared" si="58"/>
        <v>0</v>
      </c>
      <c r="BI51" s="83">
        <f t="shared" si="59"/>
        <v>64</v>
      </c>
      <c r="BJ51" s="82">
        <f t="shared" si="60"/>
        <v>0</v>
      </c>
      <c r="BK51" s="83">
        <f t="shared" si="61"/>
        <v>0</v>
      </c>
      <c r="BL51" s="7"/>
      <c r="BM51" s="82">
        <f t="shared" si="62"/>
        <v>0</v>
      </c>
      <c r="BN51" s="83">
        <f t="shared" si="63"/>
        <v>0</v>
      </c>
      <c r="BO51" s="82">
        <f t="shared" si="64"/>
        <v>0</v>
      </c>
      <c r="BP51" s="83">
        <f t="shared" si="65"/>
        <v>0</v>
      </c>
      <c r="BQ51" s="82">
        <f t="shared" si="66"/>
        <v>0</v>
      </c>
      <c r="BR51" s="83">
        <f t="shared" si="67"/>
        <v>0</v>
      </c>
      <c r="BS51" s="82">
        <f t="shared" si="68"/>
        <v>0</v>
      </c>
      <c r="BT51" s="82">
        <f t="shared" si="69"/>
        <v>0</v>
      </c>
      <c r="BU51" s="83">
        <f t="shared" si="70"/>
        <v>221.04</v>
      </c>
      <c r="BV51" s="82">
        <f t="shared" si="71"/>
        <v>0</v>
      </c>
      <c r="BW51" s="83">
        <f t="shared" si="72"/>
        <v>0</v>
      </c>
      <c r="BY51" s="7">
        <f t="shared" si="73"/>
        <v>221.04</v>
      </c>
      <c r="BZ51" s="7"/>
      <c r="CA51" s="7">
        <f t="shared" si="37"/>
        <v>0</v>
      </c>
      <c r="CB51" s="7"/>
      <c r="CC51" s="7">
        <f t="shared" si="25"/>
        <v>221.04</v>
      </c>
      <c r="CF51" s="7">
        <f t="shared" si="74"/>
        <v>1</v>
      </c>
      <c r="CG51" s="7">
        <f t="shared" si="75"/>
        <v>1</v>
      </c>
      <c r="CH51" s="7">
        <f t="shared" si="76"/>
        <v>1</v>
      </c>
      <c r="CI51" s="7">
        <f t="shared" si="77"/>
        <v>1</v>
      </c>
      <c r="CJ51" s="7">
        <f t="shared" si="78"/>
        <v>1</v>
      </c>
      <c r="CK51" s="7">
        <f t="shared" si="79"/>
        <v>1</v>
      </c>
      <c r="CL51" s="7">
        <f t="shared" si="80"/>
        <v>1</v>
      </c>
      <c r="CM51" s="7">
        <f t="shared" si="81"/>
        <v>1</v>
      </c>
      <c r="CN51" s="7">
        <f t="shared" si="40"/>
        <v>1</v>
      </c>
      <c r="CO51" s="7">
        <f t="shared" si="41"/>
        <v>1</v>
      </c>
      <c r="CP51" s="7">
        <f t="shared" si="42"/>
        <v>9</v>
      </c>
      <c r="CQ51" s="7"/>
      <c r="CS51" s="7">
        <f t="shared" si="43"/>
        <v>0</v>
      </c>
      <c r="CT51" s="7">
        <f t="shared" si="44"/>
        <v>0</v>
      </c>
      <c r="CU51" s="7">
        <f t="shared" si="45"/>
        <v>0</v>
      </c>
      <c r="CV51" s="7">
        <f t="shared" si="46"/>
        <v>0</v>
      </c>
      <c r="CW51" s="7">
        <f t="shared" si="47"/>
        <v>0</v>
      </c>
      <c r="CX51" s="7">
        <f t="shared" si="48"/>
        <v>0</v>
      </c>
      <c r="CY51" s="7">
        <f t="shared" si="49"/>
        <v>0</v>
      </c>
      <c r="CZ51" s="7">
        <f t="shared" si="50"/>
        <v>0</v>
      </c>
      <c r="DA51" s="7">
        <f t="shared" si="51"/>
        <v>0</v>
      </c>
      <c r="DB51" s="7">
        <f t="shared" si="52"/>
        <v>0</v>
      </c>
      <c r="DC51" s="7">
        <f t="shared" si="53"/>
        <v>221.04</v>
      </c>
    </row>
    <row r="52" spans="1:107">
      <c r="A52" s="59">
        <v>39</v>
      </c>
      <c r="B52" s="253" t="s">
        <v>575</v>
      </c>
      <c r="C52" s="254" t="s">
        <v>576</v>
      </c>
      <c r="D52" s="9"/>
      <c r="E52" s="10">
        <f>LOOKUP((IF(D52&gt;0,(RANK(D52,D$6:D$125,0)),"NA")),'Points System'!$A$4:$A$154,'Points System'!$B$4:$B$154)</f>
        <v>0</v>
      </c>
      <c r="F52" s="78"/>
      <c r="G52" s="16">
        <f>LOOKUP((IF(F52&gt;0,(RANK(F52,F$6:F$125,0)),"NA")),'Points System'!$A$4:$A$154,'Points System'!$B$4:$B$154)</f>
        <v>0</v>
      </c>
      <c r="H52" s="9"/>
      <c r="I52" s="16">
        <f>LOOKUP((IF(H52&gt;0,(RANK(H52,H$6:H$125,0)),"NA")),'Points System'!$A$4:$A$154,'Points System'!$B$4:$B$154)</f>
        <v>0</v>
      </c>
      <c r="J52" s="9"/>
      <c r="K52" s="16">
        <f>LOOKUP((IF(J52&gt;0,(RANK(J52,J$6:J$125,0)),"NA")),'Points System'!$A$4:$A$154,'Points System'!$B$4:$B$154)</f>
        <v>0</v>
      </c>
      <c r="L52" s="78"/>
      <c r="M52" s="16">
        <f>LOOKUP((IF(L52&gt;0,(RANK(L52,L$6:L$125,0)),"NA")),'Points System'!$A$4:$A$154,'Points System'!$B$4:$B$154)</f>
        <v>0</v>
      </c>
      <c r="N52" s="9"/>
      <c r="O52" s="16">
        <f>LOOKUP((IF(N52&gt;0,(RANK(N52,N$6:N$125,0)),"NA")),'Points System'!$A$4:$A$154,'Points System'!$B$4:$B$154)</f>
        <v>0</v>
      </c>
      <c r="P52" s="78"/>
      <c r="Q52" s="16">
        <f>LOOKUP((IF(P52&gt;0,(RANK(P52,P$6:P$125,0)),"NA")),'Points System'!$A$4:$A$154,'Points System'!$B$4:$B$154)</f>
        <v>0</v>
      </c>
      <c r="R52" s="9"/>
      <c r="S52" s="16">
        <f>LOOKUP((IF(R52&gt;0,(RANK(R52,R$6:R$125,0)),"NA")),'Points System'!$A$4:$A$154,'Points System'!$B$4:$B$154)</f>
        <v>0</v>
      </c>
      <c r="T52" s="9"/>
      <c r="U52" s="16">
        <f>LOOKUP((IF(T52&gt;0,(RANK(T52,T$6:T$125,0)),"NA")),'Points System'!$A$4:$A$154,'Points System'!$B$4:$B$154)</f>
        <v>0</v>
      </c>
      <c r="V52" s="9">
        <v>123.02</v>
      </c>
      <c r="W52" s="16">
        <f>LOOKUP((IF(V52&gt;0,(RANK(V52,V$6:V$125,0)),"NA")),'Points System'!$A$4:$A$154,'Points System'!$B$4:$B$154)</f>
        <v>64</v>
      </c>
      <c r="X52" s="9"/>
      <c r="Y52" s="16">
        <f>LOOKUP((IF(X52&gt;0,(RANK(X52,X$6:X$125,0)),"NA")),'Points System'!$A$4:$A$154,'Points System'!$B$4:$B$154)</f>
        <v>0</v>
      </c>
      <c r="Z52" s="78"/>
      <c r="AA52" s="16">
        <f>LOOKUP((IF(Z52&gt;0,(RANK(Z52,Z$6:Z$125,0)),"NA")),'Points System'!$A$4:$A$154,'Points System'!$B$4:$B$154)</f>
        <v>0</v>
      </c>
      <c r="AB52" s="78">
        <f>CC52</f>
        <v>123.02</v>
      </c>
      <c r="AC52" s="10">
        <f>SUM((LARGE((BA52:BK52),1))+(LARGE((BA52:BK52),2))+(LARGE((BA52:BK52),3)+(LARGE((BA52:BK52),4))))</f>
        <v>64</v>
      </c>
      <c r="AD52" s="12">
        <f>RANK(AC52,$AC$6:$AC$125,0)</f>
        <v>46</v>
      </c>
      <c r="AE52" s="88">
        <f>(AB52-(ROUNDDOWN(AB52,0)))*100</f>
        <v>1.9999999999996021</v>
      </c>
      <c r="AF52" s="76" t="str">
        <f>IF((COUNTIF(AT52:AY52,"&gt;0"))&gt;2,"Y","N")</f>
        <v>N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23">
        <f t="shared" si="0"/>
        <v>0</v>
      </c>
      <c r="AU52" s="23">
        <f t="shared" si="1"/>
        <v>0</v>
      </c>
      <c r="AV52" s="23">
        <f t="shared" si="2"/>
        <v>64</v>
      </c>
      <c r="AW52" s="23">
        <f t="shared" si="54"/>
        <v>0</v>
      </c>
      <c r="AX52" s="23">
        <f t="shared" si="4"/>
        <v>0</v>
      </c>
      <c r="AY52" s="23">
        <f t="shared" si="5"/>
        <v>0</v>
      </c>
      <c r="AZ52" s="7"/>
      <c r="BA52" s="82">
        <f t="shared" si="33"/>
        <v>0</v>
      </c>
      <c r="BB52" s="83">
        <f t="shared" si="55"/>
        <v>0</v>
      </c>
      <c r="BC52" s="82">
        <f t="shared" si="34"/>
        <v>0</v>
      </c>
      <c r="BD52" s="83">
        <f t="shared" si="56"/>
        <v>0</v>
      </c>
      <c r="BE52" s="82">
        <f t="shared" si="35"/>
        <v>0</v>
      </c>
      <c r="BF52" s="83">
        <f t="shared" si="57"/>
        <v>64</v>
      </c>
      <c r="BG52" s="82">
        <f t="shared" si="36"/>
        <v>0</v>
      </c>
      <c r="BH52" s="82">
        <f t="shared" si="58"/>
        <v>0</v>
      </c>
      <c r="BI52" s="83">
        <f t="shared" si="59"/>
        <v>0</v>
      </c>
      <c r="BJ52" s="82">
        <f t="shared" si="60"/>
        <v>0</v>
      </c>
      <c r="BK52" s="83">
        <f t="shared" si="61"/>
        <v>0</v>
      </c>
      <c r="BL52" s="7"/>
      <c r="BM52" s="82">
        <f t="shared" si="62"/>
        <v>0</v>
      </c>
      <c r="BN52" s="83">
        <f t="shared" si="63"/>
        <v>0</v>
      </c>
      <c r="BO52" s="82">
        <f t="shared" si="64"/>
        <v>0</v>
      </c>
      <c r="BP52" s="83">
        <f t="shared" si="65"/>
        <v>0</v>
      </c>
      <c r="BQ52" s="82">
        <f t="shared" si="66"/>
        <v>0</v>
      </c>
      <c r="BR52" s="83">
        <f t="shared" si="67"/>
        <v>123.02</v>
      </c>
      <c r="BS52" s="82">
        <f t="shared" si="68"/>
        <v>0</v>
      </c>
      <c r="BT52" s="82">
        <f t="shared" si="69"/>
        <v>0</v>
      </c>
      <c r="BU52" s="83">
        <f t="shared" si="70"/>
        <v>0</v>
      </c>
      <c r="BV52" s="82">
        <f t="shared" si="71"/>
        <v>0</v>
      </c>
      <c r="BW52" s="83">
        <f t="shared" si="72"/>
        <v>0</v>
      </c>
      <c r="BY52" s="7">
        <f t="shared" si="73"/>
        <v>123.02</v>
      </c>
      <c r="BZ52" s="7"/>
      <c r="CA52" s="7">
        <f t="shared" si="37"/>
        <v>0</v>
      </c>
      <c r="CB52" s="7"/>
      <c r="CC52" s="7">
        <f t="shared" si="25"/>
        <v>123.02</v>
      </c>
      <c r="CF52" s="7">
        <f t="shared" si="74"/>
        <v>1</v>
      </c>
      <c r="CG52" s="7">
        <f t="shared" si="75"/>
        <v>1</v>
      </c>
      <c r="CH52" s="7">
        <f t="shared" si="76"/>
        <v>1</v>
      </c>
      <c r="CI52" s="7">
        <f t="shared" si="77"/>
        <v>1</v>
      </c>
      <c r="CJ52" s="7">
        <f t="shared" si="78"/>
        <v>1</v>
      </c>
      <c r="CK52" s="7">
        <f t="shared" si="79"/>
        <v>1</v>
      </c>
      <c r="CL52" s="7">
        <f t="shared" si="80"/>
        <v>1</v>
      </c>
      <c r="CM52" s="7">
        <f t="shared" si="81"/>
        <v>1</v>
      </c>
      <c r="CN52" s="7">
        <f t="shared" si="40"/>
        <v>1</v>
      </c>
      <c r="CO52" s="7">
        <f t="shared" si="41"/>
        <v>1</v>
      </c>
      <c r="CP52" s="7">
        <f t="shared" si="42"/>
        <v>6</v>
      </c>
      <c r="CQ52" s="7"/>
      <c r="CS52" s="7">
        <f t="shared" si="43"/>
        <v>0</v>
      </c>
      <c r="CT52" s="7">
        <f t="shared" si="44"/>
        <v>0</v>
      </c>
      <c r="CU52" s="7">
        <f t="shared" si="45"/>
        <v>0</v>
      </c>
      <c r="CV52" s="7">
        <f t="shared" si="46"/>
        <v>0</v>
      </c>
      <c r="CW52" s="7">
        <f t="shared" si="47"/>
        <v>0</v>
      </c>
      <c r="CX52" s="7">
        <f t="shared" si="48"/>
        <v>0</v>
      </c>
      <c r="CY52" s="7">
        <f t="shared" si="49"/>
        <v>0</v>
      </c>
      <c r="CZ52" s="7">
        <f t="shared" si="50"/>
        <v>0</v>
      </c>
      <c r="DA52" s="7">
        <f t="shared" si="51"/>
        <v>0</v>
      </c>
      <c r="DB52" s="7">
        <f t="shared" si="52"/>
        <v>0</v>
      </c>
      <c r="DC52" s="7">
        <f t="shared" si="53"/>
        <v>123.02</v>
      </c>
    </row>
    <row r="53" spans="1:107">
      <c r="A53" s="59">
        <v>67</v>
      </c>
      <c r="B53" s="253" t="s">
        <v>89</v>
      </c>
      <c r="C53" s="254" t="s">
        <v>293</v>
      </c>
      <c r="D53" s="9"/>
      <c r="E53" s="10">
        <f>LOOKUP((IF(D53&gt;0,(RANK(D53,D$6:D$125,0)),"NA")),'Points System'!$A$4:$A$154,'Points System'!$B$4:$B$154)</f>
        <v>0</v>
      </c>
      <c r="F53" s="78"/>
      <c r="G53" s="16">
        <f>LOOKUP((IF(F53&gt;0,(RANK(F53,F$6:F$125,0)),"NA")),'Points System'!$A$4:$A$154,'Points System'!$B$4:$B$154)</f>
        <v>0</v>
      </c>
      <c r="H53" s="9"/>
      <c r="I53" s="16">
        <f>LOOKUP((IF(H53&gt;0,(RANK(H53,H$6:H$125,0)),"NA")),'Points System'!$A$4:$A$154,'Points System'!$B$4:$B$154)</f>
        <v>0</v>
      </c>
      <c r="J53" s="9"/>
      <c r="K53" s="16">
        <f>LOOKUP((IF(J53&gt;0,(RANK(J53,J$6:J$125,0)),"NA")),'Points System'!$A$4:$A$154,'Points System'!$B$4:$B$154)</f>
        <v>0</v>
      </c>
      <c r="L53" s="78"/>
      <c r="M53" s="16">
        <f>LOOKUP((IF(L53&gt;0,(RANK(L53,L$6:L$125,0)),"NA")),'Points System'!$A$4:$A$154,'Points System'!$B$4:$B$154)</f>
        <v>0</v>
      </c>
      <c r="N53" s="78"/>
      <c r="O53" s="16">
        <f>LOOKUP((IF(N53&gt;0,(RANK(N53,N$6:N$125,0)),"NA")),'Points System'!$A$4:$A$154,'Points System'!$B$4:$B$154)</f>
        <v>0</v>
      </c>
      <c r="P53" s="78"/>
      <c r="Q53" s="16">
        <f>LOOKUP((IF(P53&gt;0,(RANK(P53,P$6:P$125,0)),"NA")),'Points System'!$A$4:$A$154,'Points System'!$B$4:$B$154)</f>
        <v>0</v>
      </c>
      <c r="R53" s="9"/>
      <c r="S53" s="16">
        <f>LOOKUP((IF(R53&gt;0,(RANK(R53,R$6:R$125,0)),"NA")),'Points System'!$A$4:$A$154,'Points System'!$B$4:$B$154)</f>
        <v>0</v>
      </c>
      <c r="T53" s="78"/>
      <c r="U53" s="16">
        <f>LOOKUP((IF(T53&gt;0,(RANK(T53,T$6:T$125,0)),"NA")),'Points System'!$A$4:$A$154,'Points System'!$B$4:$B$154)</f>
        <v>0</v>
      </c>
      <c r="V53" s="9"/>
      <c r="W53" s="16">
        <f>LOOKUP((IF(V53&gt;0,(RANK(V53,V$6:V$125,0)),"NA")),'Points System'!$A$4:$A$154,'Points System'!$B$4:$B$154)</f>
        <v>0</v>
      </c>
      <c r="X53" s="9">
        <v>119</v>
      </c>
      <c r="Y53" s="16">
        <f>LOOKUP((IF(X53&gt;0,(RANK(X53,X$6:X$125,0)),"NA")),'Points System'!$A$4:$A$154,'Points System'!$B$4:$B$154)</f>
        <v>64</v>
      </c>
      <c r="Z53" s="78"/>
      <c r="AA53" s="16">
        <f>LOOKUP((IF(Z53&gt;0,(RANK(Z53,Z$6:Z$125,0)),"NA")),'Points System'!$A$4:$A$154,'Points System'!$B$4:$B$154)</f>
        <v>0</v>
      </c>
      <c r="AB53" s="78">
        <f>CC53</f>
        <v>119</v>
      </c>
      <c r="AC53" s="10">
        <f>SUM((LARGE((BA53:BK53),1))+(LARGE((BA53:BK53),2))+(LARGE((BA53:BK53),3)+(LARGE((BA53:BK53),4))))</f>
        <v>64</v>
      </c>
      <c r="AD53" s="12">
        <f>RANK(AC53,$AC$6:$AC$125,0)</f>
        <v>46</v>
      </c>
      <c r="AE53" s="88">
        <f>(AB53-(ROUNDDOWN(AB53,0)))*100</f>
        <v>0</v>
      </c>
      <c r="AF53" s="76" t="str">
        <f>IF((COUNTIF(AT53:AY53,"&gt;0"))&gt;2,"Y","N")</f>
        <v>N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3">
        <f t="shared" si="0"/>
        <v>0</v>
      </c>
      <c r="AU53" s="23">
        <f t="shared" si="1"/>
        <v>0</v>
      </c>
      <c r="AV53" s="23">
        <f t="shared" si="2"/>
        <v>0</v>
      </c>
      <c r="AW53" s="23">
        <f t="shared" si="54"/>
        <v>0</v>
      </c>
      <c r="AX53" s="23">
        <f t="shared" si="4"/>
        <v>0</v>
      </c>
      <c r="AY53" s="23">
        <f t="shared" si="5"/>
        <v>64</v>
      </c>
      <c r="AZ53" s="7"/>
      <c r="BA53" s="82">
        <f t="shared" si="33"/>
        <v>0</v>
      </c>
      <c r="BB53" s="83">
        <f t="shared" si="55"/>
        <v>0</v>
      </c>
      <c r="BC53" s="82">
        <f t="shared" si="34"/>
        <v>0</v>
      </c>
      <c r="BD53" s="83">
        <f t="shared" si="56"/>
        <v>0</v>
      </c>
      <c r="BE53" s="82">
        <f t="shared" si="35"/>
        <v>0</v>
      </c>
      <c r="BF53" s="83">
        <f t="shared" si="57"/>
        <v>0</v>
      </c>
      <c r="BG53" s="82">
        <f t="shared" si="36"/>
        <v>0</v>
      </c>
      <c r="BH53" s="82">
        <f t="shared" si="58"/>
        <v>0</v>
      </c>
      <c r="BI53" s="83">
        <f t="shared" si="59"/>
        <v>0</v>
      </c>
      <c r="BJ53" s="82">
        <f t="shared" si="60"/>
        <v>0</v>
      </c>
      <c r="BK53" s="83">
        <f t="shared" si="61"/>
        <v>64</v>
      </c>
      <c r="BL53" s="7"/>
      <c r="BM53" s="82">
        <f t="shared" si="62"/>
        <v>0</v>
      </c>
      <c r="BN53" s="83">
        <f t="shared" si="63"/>
        <v>0</v>
      </c>
      <c r="BO53" s="82">
        <f t="shared" si="64"/>
        <v>0</v>
      </c>
      <c r="BP53" s="83">
        <f t="shared" si="65"/>
        <v>0</v>
      </c>
      <c r="BQ53" s="82">
        <f t="shared" si="66"/>
        <v>0</v>
      </c>
      <c r="BR53" s="83">
        <f t="shared" si="67"/>
        <v>0</v>
      </c>
      <c r="BS53" s="82">
        <f t="shared" si="68"/>
        <v>0</v>
      </c>
      <c r="BT53" s="82">
        <f t="shared" si="69"/>
        <v>0</v>
      </c>
      <c r="BU53" s="83">
        <f t="shared" si="70"/>
        <v>0</v>
      </c>
      <c r="BV53" s="82">
        <f t="shared" si="71"/>
        <v>0</v>
      </c>
      <c r="BW53" s="83">
        <f t="shared" si="72"/>
        <v>119</v>
      </c>
      <c r="BY53" s="7">
        <f t="shared" si="73"/>
        <v>119</v>
      </c>
      <c r="BZ53" s="7"/>
      <c r="CA53" s="7">
        <f t="shared" si="37"/>
        <v>0</v>
      </c>
      <c r="CB53" s="7"/>
      <c r="CC53" s="7">
        <f t="shared" si="25"/>
        <v>119</v>
      </c>
      <c r="CF53" s="7">
        <f t="shared" si="74"/>
        <v>1</v>
      </c>
      <c r="CG53" s="7">
        <f t="shared" si="75"/>
        <v>1</v>
      </c>
      <c r="CH53" s="7">
        <f t="shared" si="76"/>
        <v>1</v>
      </c>
      <c r="CI53" s="7">
        <f t="shared" si="77"/>
        <v>1</v>
      </c>
      <c r="CJ53" s="7">
        <f t="shared" si="78"/>
        <v>1</v>
      </c>
      <c r="CK53" s="7">
        <f t="shared" si="79"/>
        <v>1</v>
      </c>
      <c r="CL53" s="7">
        <f t="shared" si="80"/>
        <v>1</v>
      </c>
      <c r="CM53" s="7">
        <f t="shared" si="81"/>
        <v>1</v>
      </c>
      <c r="CN53" s="7">
        <f t="shared" si="40"/>
        <v>1</v>
      </c>
      <c r="CO53" s="7">
        <f t="shared" si="41"/>
        <v>1</v>
      </c>
      <c r="CP53" s="7">
        <f t="shared" si="42"/>
        <v>11</v>
      </c>
      <c r="CQ53" s="7"/>
      <c r="CS53" s="7">
        <f t="shared" si="43"/>
        <v>0</v>
      </c>
      <c r="CT53" s="7">
        <f t="shared" si="44"/>
        <v>0</v>
      </c>
      <c r="CU53" s="7">
        <f t="shared" si="45"/>
        <v>0</v>
      </c>
      <c r="CV53" s="7">
        <f t="shared" si="46"/>
        <v>0</v>
      </c>
      <c r="CW53" s="7">
        <f t="shared" si="47"/>
        <v>0</v>
      </c>
      <c r="CX53" s="7">
        <f t="shared" si="48"/>
        <v>0</v>
      </c>
      <c r="CY53" s="7">
        <f t="shared" si="49"/>
        <v>0</v>
      </c>
      <c r="CZ53" s="7">
        <f t="shared" si="50"/>
        <v>0</v>
      </c>
      <c r="DA53" s="7">
        <f t="shared" si="51"/>
        <v>0</v>
      </c>
      <c r="DB53" s="7">
        <f t="shared" si="52"/>
        <v>0</v>
      </c>
      <c r="DC53" s="7">
        <f t="shared" si="53"/>
        <v>119</v>
      </c>
    </row>
    <row r="54" spans="1:107">
      <c r="A54" s="59">
        <v>40</v>
      </c>
      <c r="B54" s="253" t="s">
        <v>332</v>
      </c>
      <c r="C54" s="254" t="s">
        <v>333</v>
      </c>
      <c r="D54" s="9">
        <v>148</v>
      </c>
      <c r="E54" s="10">
        <f>LOOKUP((IF(D54&gt;0,(RANK(D54,D$6:D$125,0)),"NA")),'Points System'!$A$4:$A$154,'Points System'!$B$4:$B$154)</f>
        <v>62</v>
      </c>
      <c r="F54" s="9"/>
      <c r="G54" s="16">
        <f>LOOKUP((IF(F54&gt;0,(RANK(F54,F$6:F$125,0)),"NA")),'Points System'!$A$4:$A$154,'Points System'!$B$4:$B$154)</f>
        <v>0</v>
      </c>
      <c r="H54" s="9"/>
      <c r="I54" s="16">
        <f>LOOKUP((IF(H54&gt;0,(RANK(H54,H$6:H$125,0)),"NA")),'Points System'!$A$4:$A$154,'Points System'!$B$4:$B$154)</f>
        <v>0</v>
      </c>
      <c r="J54" s="9"/>
      <c r="K54" s="16">
        <f>LOOKUP((IF(J54&gt;0,(RANK(J54,J$6:J$125,0)),"NA")),'Points System'!$A$4:$A$154,'Points System'!$B$4:$B$154)</f>
        <v>0</v>
      </c>
      <c r="L54" s="9"/>
      <c r="M54" s="16">
        <f>LOOKUP((IF(L54&gt;0,(RANK(L54,L$6:L$125,0)),"NA")),'Points System'!$A$4:$A$154,'Points System'!$B$4:$B$154)</f>
        <v>0</v>
      </c>
      <c r="N54" s="9"/>
      <c r="O54" s="16">
        <f>LOOKUP((IF(N54&gt;0,(RANK(N54,N$6:N$125,0)),"NA")),'Points System'!$A$4:$A$154,'Points System'!$B$4:$B$154)</f>
        <v>0</v>
      </c>
      <c r="P54" s="9"/>
      <c r="Q54" s="16">
        <f>LOOKUP((IF(P54&gt;0,(RANK(P54,P$6:P$125,0)),"NA")),'Points System'!$A$4:$A$154,'Points System'!$B$4:$B$154)</f>
        <v>0</v>
      </c>
      <c r="R54" s="9"/>
      <c r="S54" s="16">
        <f>LOOKUP((IF(R54&gt;0,(RANK(R54,R$6:R$125,0)),"NA")),'Points System'!$A$4:$A$154,'Points System'!$B$4:$B$154)</f>
        <v>0</v>
      </c>
      <c r="T54" s="9"/>
      <c r="U54" s="16">
        <f>LOOKUP((IF(T54&gt;0,(RANK(T54,T$6:T$125,0)),"NA")),'Points System'!$A$4:$A$154,'Points System'!$B$4:$B$154)</f>
        <v>0</v>
      </c>
      <c r="V54" s="9"/>
      <c r="W54" s="16">
        <f>LOOKUP((IF(V54&gt;0,(RANK(V54,V$6:V$125,0)),"NA")),'Points System'!$A$4:$A$154,'Points System'!$B$4:$B$154)</f>
        <v>0</v>
      </c>
      <c r="X54" s="9"/>
      <c r="Y54" s="16">
        <f>LOOKUP((IF(X54&gt;0,(RANK(X54,X$6:X$125,0)),"NA")),'Points System'!$A$4:$A$154,'Points System'!$B$4:$B$154)</f>
        <v>0</v>
      </c>
      <c r="Z54" s="9"/>
      <c r="AA54" s="16">
        <f>LOOKUP((IF(Z54&gt;0,(RANK(Z54,Z$6:Z$125,0)),"NA")),'Points System'!$A$4:$A$154,'Points System'!$B$4:$B$154)</f>
        <v>0</v>
      </c>
      <c r="AB54" s="78">
        <f>CC54</f>
        <v>148</v>
      </c>
      <c r="AC54" s="10">
        <f>SUM((LARGE((BA54:BK54),1))+(LARGE((BA54:BK54),2))+(LARGE((BA54:BK54),3)+(LARGE((BA54:BK54),4))))</f>
        <v>62</v>
      </c>
      <c r="AD54" s="12">
        <f>RANK(AC54,$AC$6:$AC$125,0)</f>
        <v>49</v>
      </c>
      <c r="AE54" s="88">
        <f>(AB54-(ROUNDDOWN(AB54,0)))*100</f>
        <v>0</v>
      </c>
      <c r="AF54" s="76" t="str">
        <f>IF((COUNTIF(AT54:AY54,"&gt;0"))&gt;2,"Y","N")</f>
        <v>N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23">
        <f t="shared" si="0"/>
        <v>0</v>
      </c>
      <c r="AU54" s="23">
        <f t="shared" si="1"/>
        <v>0</v>
      </c>
      <c r="AV54" s="23">
        <f t="shared" si="2"/>
        <v>0</v>
      </c>
      <c r="AW54" s="23">
        <f t="shared" si="54"/>
        <v>0</v>
      </c>
      <c r="AX54" s="23">
        <f t="shared" si="4"/>
        <v>62</v>
      </c>
      <c r="AY54" s="23">
        <f t="shared" si="5"/>
        <v>0</v>
      </c>
      <c r="AZ54" s="7"/>
      <c r="BA54" s="82">
        <f t="shared" si="33"/>
        <v>0</v>
      </c>
      <c r="BB54" s="83">
        <f t="shared" si="55"/>
        <v>0</v>
      </c>
      <c r="BC54" s="82">
        <f t="shared" si="34"/>
        <v>0</v>
      </c>
      <c r="BD54" s="83">
        <f t="shared" si="56"/>
        <v>0</v>
      </c>
      <c r="BE54" s="82">
        <f t="shared" si="35"/>
        <v>0</v>
      </c>
      <c r="BF54" s="83">
        <f t="shared" si="57"/>
        <v>0</v>
      </c>
      <c r="BG54" s="82">
        <f t="shared" si="36"/>
        <v>0</v>
      </c>
      <c r="BH54" s="82">
        <f t="shared" si="58"/>
        <v>62</v>
      </c>
      <c r="BI54" s="83">
        <f t="shared" si="59"/>
        <v>0</v>
      </c>
      <c r="BJ54" s="82">
        <f t="shared" si="60"/>
        <v>0</v>
      </c>
      <c r="BK54" s="83">
        <f t="shared" si="61"/>
        <v>0</v>
      </c>
      <c r="BL54" s="7"/>
      <c r="BM54" s="82">
        <f t="shared" si="62"/>
        <v>0</v>
      </c>
      <c r="BN54" s="83">
        <f t="shared" si="63"/>
        <v>0</v>
      </c>
      <c r="BO54" s="82">
        <f t="shared" si="64"/>
        <v>0</v>
      </c>
      <c r="BP54" s="83">
        <f t="shared" si="65"/>
        <v>0</v>
      </c>
      <c r="BQ54" s="82">
        <f t="shared" si="66"/>
        <v>0</v>
      </c>
      <c r="BR54" s="83">
        <f t="shared" si="67"/>
        <v>0</v>
      </c>
      <c r="BS54" s="82">
        <f t="shared" si="68"/>
        <v>0</v>
      </c>
      <c r="BT54" s="82">
        <f t="shared" si="69"/>
        <v>148</v>
      </c>
      <c r="BU54" s="83">
        <f t="shared" si="70"/>
        <v>0</v>
      </c>
      <c r="BV54" s="82">
        <f t="shared" si="71"/>
        <v>0</v>
      </c>
      <c r="BW54" s="83">
        <f t="shared" si="72"/>
        <v>0</v>
      </c>
      <c r="BY54" s="7">
        <f t="shared" si="73"/>
        <v>148</v>
      </c>
      <c r="BZ54" s="7"/>
      <c r="CA54" s="7">
        <f t="shared" si="37"/>
        <v>0</v>
      </c>
      <c r="CB54" s="7"/>
      <c r="CC54" s="7">
        <f t="shared" si="25"/>
        <v>148</v>
      </c>
      <c r="CF54" s="7">
        <f t="shared" si="74"/>
        <v>1</v>
      </c>
      <c r="CG54" s="7">
        <f t="shared" si="75"/>
        <v>1</v>
      </c>
      <c r="CH54" s="7">
        <f t="shared" si="76"/>
        <v>1</v>
      </c>
      <c r="CI54" s="7">
        <f t="shared" si="77"/>
        <v>1</v>
      </c>
      <c r="CJ54" s="7">
        <f t="shared" si="78"/>
        <v>1</v>
      </c>
      <c r="CK54" s="7">
        <f t="shared" si="79"/>
        <v>1</v>
      </c>
      <c r="CL54" s="7">
        <f t="shared" si="80"/>
        <v>1</v>
      </c>
      <c r="CM54" s="7">
        <f t="shared" si="81"/>
        <v>1</v>
      </c>
      <c r="CN54" s="7">
        <f t="shared" si="40"/>
        <v>1</v>
      </c>
      <c r="CO54" s="7">
        <f t="shared" si="41"/>
        <v>1</v>
      </c>
      <c r="CP54" s="7">
        <f t="shared" si="42"/>
        <v>8</v>
      </c>
      <c r="CQ54" s="7"/>
      <c r="CS54" s="7">
        <f t="shared" si="43"/>
        <v>0</v>
      </c>
      <c r="CT54" s="7">
        <f t="shared" si="44"/>
        <v>0</v>
      </c>
      <c r="CU54" s="7">
        <f t="shared" si="45"/>
        <v>0</v>
      </c>
      <c r="CV54" s="7">
        <f t="shared" si="46"/>
        <v>0</v>
      </c>
      <c r="CW54" s="7">
        <f t="shared" si="47"/>
        <v>0</v>
      </c>
      <c r="CX54" s="7">
        <f t="shared" si="48"/>
        <v>0</v>
      </c>
      <c r="CY54" s="7">
        <f t="shared" si="49"/>
        <v>0</v>
      </c>
      <c r="CZ54" s="7">
        <f t="shared" si="50"/>
        <v>0</v>
      </c>
      <c r="DA54" s="7">
        <f t="shared" si="51"/>
        <v>0</v>
      </c>
      <c r="DB54" s="7">
        <f t="shared" si="52"/>
        <v>0</v>
      </c>
      <c r="DC54" s="7">
        <f t="shared" si="53"/>
        <v>148</v>
      </c>
    </row>
    <row r="55" spans="1:107">
      <c r="A55" s="59">
        <v>41</v>
      </c>
      <c r="B55" s="253" t="s">
        <v>81</v>
      </c>
      <c r="C55" s="254" t="s">
        <v>82</v>
      </c>
      <c r="D55" s="9"/>
      <c r="E55" s="10">
        <f>LOOKUP((IF(D55&gt;0,(RANK(D55,D$6:D$125,0)),"NA")),'Points System'!$A$4:$A$154,'Points System'!$B$4:$B$154)</f>
        <v>0</v>
      </c>
      <c r="F55" s="9"/>
      <c r="G55" s="16">
        <f>LOOKUP((IF(F55&gt;0,(RANK(F55,F$6:F$125,0)),"NA")),'Points System'!$A$4:$A$154,'Points System'!$B$4:$B$154)</f>
        <v>0</v>
      </c>
      <c r="H55" s="9"/>
      <c r="I55" s="16">
        <f>LOOKUP((IF(H55&gt;0,(RANK(H55,H$6:H$125,0)),"NA")),'Points System'!$A$4:$A$154,'Points System'!$B$4:$B$154)</f>
        <v>0</v>
      </c>
      <c r="J55" s="9"/>
      <c r="K55" s="16">
        <f>LOOKUP((IF(J55&gt;0,(RANK(J55,J$6:J$125,0)),"NA")),'Points System'!$A$4:$A$154,'Points System'!$B$4:$B$154)</f>
        <v>0</v>
      </c>
      <c r="L55" s="9">
        <v>214.02</v>
      </c>
      <c r="M55" s="16">
        <f>LOOKUP((IF(L55&gt;0,(RANK(L55,L$6:L$125,0)),"NA")),'Points System'!$A$4:$A$154,'Points System'!$B$4:$B$154)</f>
        <v>60</v>
      </c>
      <c r="N55" s="9"/>
      <c r="O55" s="16">
        <f>LOOKUP((IF(N55&gt;0,(RANK(N55,N$6:N$125,0)),"NA")),'Points System'!$A$4:$A$154,'Points System'!$B$4:$B$154)</f>
        <v>0</v>
      </c>
      <c r="P55" s="9"/>
      <c r="Q55" s="16">
        <f>LOOKUP((IF(P55&gt;0,(RANK(P55,P$6:P$125,0)),"NA")),'Points System'!$A$4:$A$154,'Points System'!$B$4:$B$154)</f>
        <v>0</v>
      </c>
      <c r="R55" s="9"/>
      <c r="S55" s="16">
        <f>LOOKUP((IF(R55&gt;0,(RANK(R55,R$6:R$125,0)),"NA")),'Points System'!$A$4:$A$154,'Points System'!$B$4:$B$154)</f>
        <v>0</v>
      </c>
      <c r="T55" s="9"/>
      <c r="U55" s="16">
        <f>LOOKUP((IF(T55&gt;0,(RANK(T55,T$6:T$125,0)),"NA")),'Points System'!$A$4:$A$154,'Points System'!$B$4:$B$154)</f>
        <v>0</v>
      </c>
      <c r="V55" s="9"/>
      <c r="W55" s="16">
        <f>LOOKUP((IF(V55&gt;0,(RANK(V55,V$6:V$125,0)),"NA")),'Points System'!$A$4:$A$154,'Points System'!$B$4:$B$154)</f>
        <v>0</v>
      </c>
      <c r="X55" s="9"/>
      <c r="Y55" s="16">
        <f>LOOKUP((IF(X55&gt;0,(RANK(X55,X$6:X$125,0)),"NA")),'Points System'!$A$4:$A$154,'Points System'!$B$4:$B$154)</f>
        <v>0</v>
      </c>
      <c r="Z55" s="9"/>
      <c r="AA55" s="16">
        <f>LOOKUP((IF(Z55&gt;0,(RANK(Z55,Z$6:Z$125,0)),"NA")),'Points System'!$A$4:$A$154,'Points System'!$B$4:$B$154)</f>
        <v>0</v>
      </c>
      <c r="AB55" s="78">
        <f>CC55</f>
        <v>214.02</v>
      </c>
      <c r="AC55" s="10">
        <f>SUM((LARGE((BA55:BK55),1))+(LARGE((BA55:BK55),2))+(LARGE((BA55:BK55),3)+(LARGE((BA55:BK55),4))))</f>
        <v>60</v>
      </c>
      <c r="AD55" s="12">
        <f>RANK(AC55,$AC$6:$AC$125,0)</f>
        <v>50</v>
      </c>
      <c r="AE55" s="88">
        <f>(AB55-(ROUNDDOWN(AB55,0)))*100</f>
        <v>2.0000000000010232</v>
      </c>
      <c r="AF55" s="76" t="str">
        <f>IF((COUNTIF(AT55:AY55,"&gt;0"))&gt;2,"Y","N")</f>
        <v>N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3">
        <f t="shared" si="0"/>
        <v>0</v>
      </c>
      <c r="AU55" s="23">
        <f t="shared" si="1"/>
        <v>0</v>
      </c>
      <c r="AV55" s="23">
        <f t="shared" si="2"/>
        <v>0</v>
      </c>
      <c r="AW55" s="23">
        <f t="shared" si="54"/>
        <v>0</v>
      </c>
      <c r="AX55" s="23">
        <f t="shared" si="4"/>
        <v>60</v>
      </c>
      <c r="AY55" s="23">
        <f t="shared" si="5"/>
        <v>0</v>
      </c>
      <c r="AZ55" s="7"/>
      <c r="BA55" s="82">
        <f t="shared" si="33"/>
        <v>0</v>
      </c>
      <c r="BB55" s="83">
        <f t="shared" si="55"/>
        <v>0</v>
      </c>
      <c r="BC55" s="82">
        <f t="shared" si="34"/>
        <v>0</v>
      </c>
      <c r="BD55" s="83">
        <f t="shared" si="56"/>
        <v>0</v>
      </c>
      <c r="BE55" s="82">
        <f t="shared" si="35"/>
        <v>0</v>
      </c>
      <c r="BF55" s="83">
        <f t="shared" si="57"/>
        <v>0</v>
      </c>
      <c r="BG55" s="82">
        <f t="shared" si="36"/>
        <v>0</v>
      </c>
      <c r="BH55" s="82">
        <f t="shared" si="58"/>
        <v>0</v>
      </c>
      <c r="BI55" s="83">
        <f t="shared" si="59"/>
        <v>60</v>
      </c>
      <c r="BJ55" s="82">
        <f t="shared" si="60"/>
        <v>0</v>
      </c>
      <c r="BK55" s="83">
        <f t="shared" si="61"/>
        <v>0</v>
      </c>
      <c r="BL55" s="7"/>
      <c r="BM55" s="82">
        <f t="shared" si="62"/>
        <v>0</v>
      </c>
      <c r="BN55" s="83">
        <f t="shared" si="63"/>
        <v>0</v>
      </c>
      <c r="BO55" s="82">
        <f t="shared" si="64"/>
        <v>0</v>
      </c>
      <c r="BP55" s="83">
        <f t="shared" si="65"/>
        <v>0</v>
      </c>
      <c r="BQ55" s="82">
        <f t="shared" si="66"/>
        <v>0</v>
      </c>
      <c r="BR55" s="83">
        <f t="shared" si="67"/>
        <v>0</v>
      </c>
      <c r="BS55" s="82">
        <f t="shared" si="68"/>
        <v>0</v>
      </c>
      <c r="BT55" s="82">
        <f t="shared" si="69"/>
        <v>0</v>
      </c>
      <c r="BU55" s="83">
        <f t="shared" si="70"/>
        <v>214.02</v>
      </c>
      <c r="BV55" s="82">
        <f t="shared" si="71"/>
        <v>0</v>
      </c>
      <c r="BW55" s="83">
        <f t="shared" si="72"/>
        <v>0</v>
      </c>
      <c r="BY55" s="7">
        <f t="shared" si="73"/>
        <v>214.02</v>
      </c>
      <c r="BZ55" s="7"/>
      <c r="CA55" s="7">
        <f t="shared" si="37"/>
        <v>0</v>
      </c>
      <c r="CB55" s="7"/>
      <c r="CC55" s="7">
        <f t="shared" si="25"/>
        <v>214.02</v>
      </c>
      <c r="CF55" s="7">
        <f t="shared" si="74"/>
        <v>1</v>
      </c>
      <c r="CG55" s="7">
        <f t="shared" si="75"/>
        <v>1</v>
      </c>
      <c r="CH55" s="7">
        <f t="shared" si="76"/>
        <v>1</v>
      </c>
      <c r="CI55" s="7">
        <f t="shared" si="77"/>
        <v>1</v>
      </c>
      <c r="CJ55" s="7">
        <f t="shared" si="78"/>
        <v>1</v>
      </c>
      <c r="CK55" s="7">
        <f t="shared" si="79"/>
        <v>1</v>
      </c>
      <c r="CL55" s="7">
        <f t="shared" si="80"/>
        <v>1</v>
      </c>
      <c r="CM55" s="7">
        <f t="shared" si="81"/>
        <v>1</v>
      </c>
      <c r="CN55" s="7">
        <f t="shared" si="40"/>
        <v>1</v>
      </c>
      <c r="CO55" s="7">
        <f t="shared" si="41"/>
        <v>1</v>
      </c>
      <c r="CP55" s="7">
        <f t="shared" si="42"/>
        <v>9</v>
      </c>
      <c r="CQ55" s="7"/>
      <c r="CS55" s="7">
        <f t="shared" si="43"/>
        <v>0</v>
      </c>
      <c r="CT55" s="7">
        <f t="shared" si="44"/>
        <v>0</v>
      </c>
      <c r="CU55" s="7">
        <f t="shared" si="45"/>
        <v>0</v>
      </c>
      <c r="CV55" s="7">
        <f t="shared" si="46"/>
        <v>0</v>
      </c>
      <c r="CW55" s="7">
        <f t="shared" si="47"/>
        <v>0</v>
      </c>
      <c r="CX55" s="7">
        <f t="shared" si="48"/>
        <v>0</v>
      </c>
      <c r="CY55" s="7">
        <f t="shared" si="49"/>
        <v>0</v>
      </c>
      <c r="CZ55" s="7">
        <f t="shared" si="50"/>
        <v>0</v>
      </c>
      <c r="DA55" s="7">
        <f t="shared" si="51"/>
        <v>0</v>
      </c>
      <c r="DB55" s="7">
        <f t="shared" si="52"/>
        <v>0</v>
      </c>
      <c r="DC55" s="7">
        <f t="shared" si="53"/>
        <v>214.02</v>
      </c>
    </row>
    <row r="56" spans="1:107">
      <c r="A56" s="59">
        <v>42</v>
      </c>
      <c r="B56" s="253" t="s">
        <v>87</v>
      </c>
      <c r="C56" s="254" t="s">
        <v>88</v>
      </c>
      <c r="D56" s="9"/>
      <c r="E56" s="10">
        <f>LOOKUP((IF(D56&gt;0,(RANK(D56,D$6:D$125,0)),"NA")),'Points System'!$A$4:$A$154,'Points System'!$B$4:$B$154)</f>
        <v>0</v>
      </c>
      <c r="F56" s="9"/>
      <c r="G56" s="16">
        <f>LOOKUP((IF(F56&gt;0,(RANK(F56,F$6:F$125,0)),"NA")),'Points System'!$A$4:$A$154,'Points System'!$B$4:$B$154)</f>
        <v>0</v>
      </c>
      <c r="H56" s="9"/>
      <c r="I56" s="16">
        <f>LOOKUP((IF(H56&gt;0,(RANK(H56,H$6:H$125,0)),"NA")),'Points System'!$A$4:$A$154,'Points System'!$B$4:$B$154)</f>
        <v>0</v>
      </c>
      <c r="J56" s="9"/>
      <c r="K56" s="16">
        <f>LOOKUP((IF(J56&gt;0,(RANK(J56,J$6:J$125,0)),"NA")),'Points System'!$A$4:$A$154,'Points System'!$B$4:$B$154)</f>
        <v>0</v>
      </c>
      <c r="L56" s="9"/>
      <c r="M56" s="16">
        <f>LOOKUP((IF(L56&gt;0,(RANK(L56,L$6:L$125,0)),"NA")),'Points System'!$A$4:$A$154,'Points System'!$B$4:$B$154)</f>
        <v>0</v>
      </c>
      <c r="N56" s="9"/>
      <c r="O56" s="16">
        <f>LOOKUP((IF(N56&gt;0,(RANK(N56,N$6:N$125,0)),"NA")),'Points System'!$A$4:$A$154,'Points System'!$B$4:$B$154)</f>
        <v>0</v>
      </c>
      <c r="P56" s="9"/>
      <c r="Q56" s="16">
        <f>LOOKUP((IF(P56&gt;0,(RANK(P56,P$6:P$125,0)),"NA")),'Points System'!$A$4:$A$154,'Points System'!$B$4:$B$154)</f>
        <v>0</v>
      </c>
      <c r="R56" s="9">
        <v>202.02</v>
      </c>
      <c r="S56" s="16">
        <f>LOOKUP((IF(R56&gt;0,(RANK(R56,R$6:R$125,0)),"NA")),'Points System'!$A$4:$A$154,'Points System'!$B$4:$B$154)</f>
        <v>58</v>
      </c>
      <c r="T56" s="9"/>
      <c r="U56" s="16">
        <f>LOOKUP((IF(T56&gt;0,(RANK(T56,T$6:T$125,0)),"NA")),'Points System'!$A$4:$A$154,'Points System'!$B$4:$B$154)</f>
        <v>0</v>
      </c>
      <c r="V56" s="9"/>
      <c r="W56" s="16">
        <f>LOOKUP((IF(V56&gt;0,(RANK(V56,V$6:V$125,0)),"NA")),'Points System'!$A$4:$A$154,'Points System'!$B$4:$B$154)</f>
        <v>0</v>
      </c>
      <c r="X56" s="9"/>
      <c r="Y56" s="16">
        <f>LOOKUP((IF(X56&gt;0,(RANK(X56,X$6:X$125,0)),"NA")),'Points System'!$A$4:$A$154,'Points System'!$B$4:$B$154)</f>
        <v>0</v>
      </c>
      <c r="Z56" s="9"/>
      <c r="AA56" s="16">
        <f>LOOKUP((IF(Z56&gt;0,(RANK(Z56,Z$6:Z$125,0)),"NA")),'Points System'!$A$4:$A$154,'Points System'!$B$4:$B$154)</f>
        <v>0</v>
      </c>
      <c r="AB56" s="78">
        <f>CC56</f>
        <v>202.02</v>
      </c>
      <c r="AC56" s="10">
        <f>SUM((LARGE((BA56:BK56),1))+(LARGE((BA56:BK56),2))+(LARGE((BA56:BK56),3)+(LARGE((BA56:BK56),4))))</f>
        <v>58</v>
      </c>
      <c r="AD56" s="12">
        <f>RANK(AC56,$AC$6:$AC$125,0)</f>
        <v>51</v>
      </c>
      <c r="AE56" s="88">
        <f>(AB56-(ROUNDDOWN(AB56,0)))*100</f>
        <v>2.0000000000010232</v>
      </c>
      <c r="AF56" s="76" t="str">
        <f>IF((COUNTIF(AT56:AY56,"&gt;0"))&gt;2,"Y","N")</f>
        <v>N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3">
        <f t="shared" si="0"/>
        <v>58</v>
      </c>
      <c r="AU56" s="23">
        <f t="shared" si="1"/>
        <v>0</v>
      </c>
      <c r="AV56" s="23">
        <f t="shared" si="2"/>
        <v>0</v>
      </c>
      <c r="AW56" s="23">
        <f t="shared" si="54"/>
        <v>0</v>
      </c>
      <c r="AX56" s="23">
        <f t="shared" si="4"/>
        <v>0</v>
      </c>
      <c r="AY56" s="23">
        <f t="shared" si="5"/>
        <v>0</v>
      </c>
      <c r="AZ56" s="7"/>
      <c r="BA56" s="82">
        <f t="shared" si="33"/>
        <v>0</v>
      </c>
      <c r="BB56" s="83">
        <f t="shared" si="55"/>
        <v>58</v>
      </c>
      <c r="BC56" s="82">
        <f t="shared" si="34"/>
        <v>0</v>
      </c>
      <c r="BD56" s="83">
        <f t="shared" si="56"/>
        <v>0</v>
      </c>
      <c r="BE56" s="82">
        <f t="shared" si="35"/>
        <v>0</v>
      </c>
      <c r="BF56" s="83">
        <f t="shared" si="57"/>
        <v>0</v>
      </c>
      <c r="BG56" s="82">
        <f t="shared" si="36"/>
        <v>0</v>
      </c>
      <c r="BH56" s="82">
        <f t="shared" si="58"/>
        <v>0</v>
      </c>
      <c r="BI56" s="83">
        <f t="shared" si="59"/>
        <v>0</v>
      </c>
      <c r="BJ56" s="82">
        <f t="shared" si="60"/>
        <v>0</v>
      </c>
      <c r="BK56" s="83">
        <f t="shared" si="61"/>
        <v>0</v>
      </c>
      <c r="BL56" s="7"/>
      <c r="BM56" s="82">
        <f t="shared" si="62"/>
        <v>0</v>
      </c>
      <c r="BN56" s="83">
        <f t="shared" si="63"/>
        <v>202.02</v>
      </c>
      <c r="BO56" s="82">
        <f t="shared" si="64"/>
        <v>0</v>
      </c>
      <c r="BP56" s="83">
        <f t="shared" si="65"/>
        <v>0</v>
      </c>
      <c r="BQ56" s="82">
        <f t="shared" si="66"/>
        <v>0</v>
      </c>
      <c r="BR56" s="83">
        <f t="shared" si="67"/>
        <v>0</v>
      </c>
      <c r="BS56" s="82">
        <f t="shared" si="68"/>
        <v>0</v>
      </c>
      <c r="BT56" s="82">
        <f t="shared" si="69"/>
        <v>0</v>
      </c>
      <c r="BU56" s="83">
        <f t="shared" si="70"/>
        <v>0</v>
      </c>
      <c r="BV56" s="82">
        <f t="shared" si="71"/>
        <v>0</v>
      </c>
      <c r="BW56" s="83">
        <f t="shared" si="72"/>
        <v>0</v>
      </c>
      <c r="BY56" s="7">
        <f t="shared" si="73"/>
        <v>202.02</v>
      </c>
      <c r="BZ56" s="7"/>
      <c r="CA56" s="7">
        <f t="shared" si="37"/>
        <v>0</v>
      </c>
      <c r="CB56" s="7"/>
      <c r="CC56" s="7">
        <f t="shared" si="25"/>
        <v>202.02</v>
      </c>
      <c r="CF56" s="7">
        <f t="shared" si="74"/>
        <v>1</v>
      </c>
      <c r="CG56" s="7">
        <f t="shared" si="75"/>
        <v>1</v>
      </c>
      <c r="CH56" s="7">
        <f t="shared" si="76"/>
        <v>1</v>
      </c>
      <c r="CI56" s="7">
        <f t="shared" si="77"/>
        <v>1</v>
      </c>
      <c r="CJ56" s="7">
        <f t="shared" si="78"/>
        <v>1</v>
      </c>
      <c r="CK56" s="7">
        <f t="shared" si="79"/>
        <v>1</v>
      </c>
      <c r="CL56" s="7">
        <f t="shared" si="80"/>
        <v>1</v>
      </c>
      <c r="CM56" s="7">
        <f t="shared" si="81"/>
        <v>1</v>
      </c>
      <c r="CN56" s="7">
        <f t="shared" si="40"/>
        <v>1</v>
      </c>
      <c r="CO56" s="7">
        <f t="shared" si="41"/>
        <v>1</v>
      </c>
      <c r="CP56" s="7">
        <f t="shared" si="42"/>
        <v>2</v>
      </c>
      <c r="CQ56" s="7"/>
      <c r="CS56" s="7">
        <f t="shared" si="43"/>
        <v>0</v>
      </c>
      <c r="CT56" s="7">
        <f t="shared" si="44"/>
        <v>0</v>
      </c>
      <c r="CU56" s="7">
        <f t="shared" si="45"/>
        <v>0</v>
      </c>
      <c r="CV56" s="7">
        <f t="shared" si="46"/>
        <v>0</v>
      </c>
      <c r="CW56" s="7">
        <f t="shared" si="47"/>
        <v>0</v>
      </c>
      <c r="CX56" s="7">
        <f t="shared" si="48"/>
        <v>0</v>
      </c>
      <c r="CY56" s="7">
        <f t="shared" si="49"/>
        <v>0</v>
      </c>
      <c r="CZ56" s="7">
        <f t="shared" si="50"/>
        <v>0</v>
      </c>
      <c r="DA56" s="7">
        <f t="shared" si="51"/>
        <v>0</v>
      </c>
      <c r="DB56" s="7">
        <f t="shared" si="52"/>
        <v>0</v>
      </c>
      <c r="DC56" s="7">
        <f t="shared" si="53"/>
        <v>202.02</v>
      </c>
    </row>
    <row r="57" spans="1:107">
      <c r="A57" s="59">
        <v>43</v>
      </c>
      <c r="B57" s="253" t="s">
        <v>75</v>
      </c>
      <c r="C57" s="254" t="s">
        <v>507</v>
      </c>
      <c r="D57" s="9"/>
      <c r="E57" s="10">
        <f>LOOKUP((IF(D57&gt;0,(RANK(D57,D$6:D$125,0)),"NA")),'Points System'!$A$4:$A$154,'Points System'!$B$4:$B$154)</f>
        <v>0</v>
      </c>
      <c r="F57" s="9"/>
      <c r="G57" s="16">
        <f>LOOKUP((IF(F57&gt;0,(RANK(F57,F$6:F$125,0)),"NA")),'Points System'!$A$4:$A$154,'Points System'!$B$4:$B$154)</f>
        <v>0</v>
      </c>
      <c r="H57" s="9"/>
      <c r="I57" s="16">
        <f>LOOKUP((IF(H57&gt;0,(RANK(H57,H$6:H$125,0)),"NA")),'Points System'!$A$4:$A$154,'Points System'!$B$4:$B$154)</f>
        <v>0</v>
      </c>
      <c r="J57" s="9">
        <v>47</v>
      </c>
      <c r="K57" s="16">
        <f>LOOKUP((IF(J57&gt;0,(RANK(J57,J$6:J$125,0)),"NA")),'Points System'!$A$4:$A$154,'Points System'!$B$4:$B$154)</f>
        <v>58</v>
      </c>
      <c r="L57" s="9"/>
      <c r="M57" s="16">
        <f>LOOKUP((IF(L57&gt;0,(RANK(L57,L$6:L$125,0)),"NA")),'Points System'!$A$4:$A$154,'Points System'!$B$4:$B$154)</f>
        <v>0</v>
      </c>
      <c r="N57" s="9"/>
      <c r="O57" s="16">
        <f>LOOKUP((IF(N57&gt;0,(RANK(N57,N$6:N$125,0)),"NA")),'Points System'!$A$4:$A$154,'Points System'!$B$4:$B$154)</f>
        <v>0</v>
      </c>
      <c r="P57" s="9"/>
      <c r="Q57" s="16">
        <f>LOOKUP((IF(P57&gt;0,(RANK(P57,P$6:P$125,0)),"NA")),'Points System'!$A$4:$A$154,'Points System'!$B$4:$B$154)</f>
        <v>0</v>
      </c>
      <c r="R57" s="9"/>
      <c r="S57" s="16">
        <f>LOOKUP((IF(R57&gt;0,(RANK(R57,R$6:R$125,0)),"NA")),'Points System'!$A$4:$A$154,'Points System'!$B$4:$B$154)</f>
        <v>0</v>
      </c>
      <c r="T57" s="9"/>
      <c r="U57" s="16">
        <f>LOOKUP((IF(T57&gt;0,(RANK(T57,T$6:T$125,0)),"NA")),'Points System'!$A$4:$A$154,'Points System'!$B$4:$B$154)</f>
        <v>0</v>
      </c>
      <c r="V57" s="9"/>
      <c r="W57" s="16">
        <f>LOOKUP((IF(V57&gt;0,(RANK(V57,V$6:V$125,0)),"NA")),'Points System'!$A$4:$A$154,'Points System'!$B$4:$B$154)</f>
        <v>0</v>
      </c>
      <c r="X57" s="9"/>
      <c r="Y57" s="16">
        <f>LOOKUP((IF(X57&gt;0,(RANK(X57,X$6:X$125,0)),"NA")),'Points System'!$A$4:$A$154,'Points System'!$B$4:$B$154)</f>
        <v>0</v>
      </c>
      <c r="Z57" s="9"/>
      <c r="AA57" s="16">
        <f>LOOKUP((IF(Z57&gt;0,(RANK(Z57,Z$6:Z$125,0)),"NA")),'Points System'!$A$4:$A$154,'Points System'!$B$4:$B$154)</f>
        <v>0</v>
      </c>
      <c r="AB57" s="78">
        <f>CC57</f>
        <v>47</v>
      </c>
      <c r="AC57" s="10">
        <f>SUM((LARGE((BA57:BK57),1))+(LARGE((BA57:BK57),2))+(LARGE((BA57:BK57),3)+(LARGE((BA57:BK57),4))))</f>
        <v>58</v>
      </c>
      <c r="AD57" s="12">
        <f>RANK(AC57,$AC$6:$AC$125,0)</f>
        <v>51</v>
      </c>
      <c r="AE57" s="88">
        <f>(AB57-(ROUNDDOWN(AB57,0)))*100</f>
        <v>0</v>
      </c>
      <c r="AF57" s="76" t="str">
        <f>IF((COUNTIF(AT57:AY57,"&gt;0"))&gt;2,"Y","N")</f>
        <v>N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3">
        <f t="shared" si="0"/>
        <v>0</v>
      </c>
      <c r="AU57" s="23">
        <f t="shared" si="1"/>
        <v>0</v>
      </c>
      <c r="AV57" s="23">
        <f t="shared" si="2"/>
        <v>58</v>
      </c>
      <c r="AW57" s="23">
        <f t="shared" si="54"/>
        <v>0</v>
      </c>
      <c r="AX57" s="23">
        <f t="shared" si="4"/>
        <v>0</v>
      </c>
      <c r="AY57" s="23">
        <f t="shared" si="5"/>
        <v>0</v>
      </c>
      <c r="AZ57" s="7"/>
      <c r="BA57" s="82">
        <f t="shared" si="33"/>
        <v>0</v>
      </c>
      <c r="BB57" s="83">
        <f t="shared" si="55"/>
        <v>0</v>
      </c>
      <c r="BC57" s="82">
        <f t="shared" si="34"/>
        <v>0</v>
      </c>
      <c r="BD57" s="83">
        <f t="shared" si="56"/>
        <v>0</v>
      </c>
      <c r="BE57" s="82">
        <f t="shared" si="35"/>
        <v>58</v>
      </c>
      <c r="BF57" s="83">
        <f t="shared" si="57"/>
        <v>0</v>
      </c>
      <c r="BG57" s="82">
        <f t="shared" si="36"/>
        <v>0</v>
      </c>
      <c r="BH57" s="82">
        <f t="shared" si="58"/>
        <v>0</v>
      </c>
      <c r="BI57" s="83">
        <f t="shared" si="59"/>
        <v>0</v>
      </c>
      <c r="BJ57" s="82">
        <f t="shared" si="60"/>
        <v>0</v>
      </c>
      <c r="BK57" s="83">
        <f t="shared" si="61"/>
        <v>0</v>
      </c>
      <c r="BL57" s="7"/>
      <c r="BM57" s="82">
        <f t="shared" si="62"/>
        <v>0</v>
      </c>
      <c r="BN57" s="83">
        <f t="shared" si="63"/>
        <v>0</v>
      </c>
      <c r="BO57" s="82">
        <f t="shared" si="64"/>
        <v>0</v>
      </c>
      <c r="BP57" s="83">
        <f t="shared" si="65"/>
        <v>0</v>
      </c>
      <c r="BQ57" s="82">
        <f t="shared" si="66"/>
        <v>47</v>
      </c>
      <c r="BR57" s="83">
        <f t="shared" si="67"/>
        <v>0</v>
      </c>
      <c r="BS57" s="82">
        <f t="shared" si="68"/>
        <v>0</v>
      </c>
      <c r="BT57" s="82">
        <f t="shared" si="69"/>
        <v>0</v>
      </c>
      <c r="BU57" s="83">
        <f t="shared" si="70"/>
        <v>0</v>
      </c>
      <c r="BV57" s="82">
        <f t="shared" si="71"/>
        <v>0</v>
      </c>
      <c r="BW57" s="83">
        <f t="shared" si="72"/>
        <v>0</v>
      </c>
      <c r="BY57" s="7">
        <f t="shared" si="73"/>
        <v>47</v>
      </c>
      <c r="BZ57" s="7"/>
      <c r="CA57" s="7">
        <f t="shared" si="37"/>
        <v>0</v>
      </c>
      <c r="CB57" s="7"/>
      <c r="CC57" s="7">
        <f t="shared" si="25"/>
        <v>47</v>
      </c>
      <c r="CF57" s="7">
        <f t="shared" si="74"/>
        <v>1</v>
      </c>
      <c r="CG57" s="7">
        <f t="shared" si="75"/>
        <v>1</v>
      </c>
      <c r="CH57" s="7">
        <f t="shared" si="76"/>
        <v>1</v>
      </c>
      <c r="CI57" s="7">
        <f t="shared" si="77"/>
        <v>1</v>
      </c>
      <c r="CJ57" s="7">
        <f t="shared" si="78"/>
        <v>1</v>
      </c>
      <c r="CK57" s="7">
        <f t="shared" si="79"/>
        <v>1</v>
      </c>
      <c r="CL57" s="7">
        <f t="shared" si="80"/>
        <v>1</v>
      </c>
      <c r="CM57" s="7">
        <f t="shared" si="81"/>
        <v>1</v>
      </c>
      <c r="CN57" s="7">
        <f t="shared" si="40"/>
        <v>1</v>
      </c>
      <c r="CO57" s="7">
        <f t="shared" si="41"/>
        <v>1</v>
      </c>
      <c r="CP57" s="7">
        <f t="shared" si="42"/>
        <v>5</v>
      </c>
      <c r="CQ57" s="7"/>
      <c r="CS57" s="7">
        <f t="shared" si="43"/>
        <v>0</v>
      </c>
      <c r="CT57" s="7">
        <f t="shared" si="44"/>
        <v>0</v>
      </c>
      <c r="CU57" s="7">
        <f t="shared" si="45"/>
        <v>0</v>
      </c>
      <c r="CV57" s="7">
        <f t="shared" si="46"/>
        <v>0</v>
      </c>
      <c r="CW57" s="7">
        <f t="shared" si="47"/>
        <v>0</v>
      </c>
      <c r="CX57" s="7">
        <f t="shared" si="48"/>
        <v>0</v>
      </c>
      <c r="CY57" s="7">
        <f t="shared" si="49"/>
        <v>0</v>
      </c>
      <c r="CZ57" s="7">
        <f t="shared" si="50"/>
        <v>0</v>
      </c>
      <c r="DA57" s="7">
        <f t="shared" si="51"/>
        <v>0</v>
      </c>
      <c r="DB57" s="7">
        <f t="shared" si="52"/>
        <v>0</v>
      </c>
      <c r="DC57" s="7">
        <f t="shared" si="53"/>
        <v>47</v>
      </c>
    </row>
    <row r="58" spans="1:107">
      <c r="A58" s="59">
        <v>44</v>
      </c>
      <c r="B58" s="253" t="s">
        <v>107</v>
      </c>
      <c r="C58" s="254" t="s">
        <v>416</v>
      </c>
      <c r="D58" s="9"/>
      <c r="E58" s="10">
        <f>LOOKUP((IF(D58&gt;0,(RANK(D58,D$6:D$125,0)),"NA")),'Points System'!$A$4:$A$154,'Points System'!$B$4:$B$154)</f>
        <v>0</v>
      </c>
      <c r="F58" s="9"/>
      <c r="G58" s="16">
        <f>LOOKUP((IF(F58&gt;0,(RANK(F58,F$6:F$125,0)),"NA")),'Points System'!$A$4:$A$154,'Points System'!$B$4:$B$154)</f>
        <v>0</v>
      </c>
      <c r="H58" s="9"/>
      <c r="I58" s="16">
        <f>LOOKUP((IF(H58&gt;0,(RANK(H58,H$6:H$125,0)),"NA")),'Points System'!$A$4:$A$154,'Points System'!$B$4:$B$154)</f>
        <v>0</v>
      </c>
      <c r="J58" s="9"/>
      <c r="K58" s="16">
        <f>LOOKUP((IF(J58&gt;0,(RANK(J58,J$6:J$125,0)),"NA")),'Points System'!$A$4:$A$154,'Points System'!$B$4:$B$154)</f>
        <v>0</v>
      </c>
      <c r="L58" s="9"/>
      <c r="M58" s="16">
        <f>LOOKUP((IF(L58&gt;0,(RANK(L58,L$6:L$125,0)),"NA")),'Points System'!$A$4:$A$154,'Points System'!$B$4:$B$154)</f>
        <v>0</v>
      </c>
      <c r="N58" s="9"/>
      <c r="O58" s="16">
        <f>LOOKUP((IF(N58&gt;0,(RANK(N58,N$6:N$125,0)),"NA")),'Points System'!$A$4:$A$154,'Points System'!$B$4:$B$154)</f>
        <v>0</v>
      </c>
      <c r="P58" s="9">
        <v>202.01</v>
      </c>
      <c r="Q58" s="16">
        <f>LOOKUP((IF(P58&gt;0,(RANK(P58,P$6:P$125,0)),"NA")),'Points System'!$A$4:$A$154,'Points System'!$B$4:$B$154)</f>
        <v>57</v>
      </c>
      <c r="R58" s="9"/>
      <c r="S58" s="16">
        <f>LOOKUP((IF(R58&gt;0,(RANK(R58,R$6:R$125,0)),"NA")),'Points System'!$A$4:$A$154,'Points System'!$B$4:$B$154)</f>
        <v>0</v>
      </c>
      <c r="T58" s="9"/>
      <c r="U58" s="16">
        <f>LOOKUP((IF(T58&gt;0,(RANK(T58,T$6:T$125,0)),"NA")),'Points System'!$A$4:$A$154,'Points System'!$B$4:$B$154)</f>
        <v>0</v>
      </c>
      <c r="V58" s="9"/>
      <c r="W58" s="16">
        <f>LOOKUP((IF(V58&gt;0,(RANK(V58,V$6:V$125,0)),"NA")),'Points System'!$A$4:$A$154,'Points System'!$B$4:$B$154)</f>
        <v>0</v>
      </c>
      <c r="X58" s="9"/>
      <c r="Y58" s="16">
        <f>LOOKUP((IF(X58&gt;0,(RANK(X58,X$6:X$125,0)),"NA")),'Points System'!$A$4:$A$154,'Points System'!$B$4:$B$154)</f>
        <v>0</v>
      </c>
      <c r="Z58" s="9"/>
      <c r="AA58" s="16">
        <f>LOOKUP((IF(Z58&gt;0,(RANK(Z58,Z$6:Z$125,0)),"NA")),'Points System'!$A$4:$A$154,'Points System'!$B$4:$B$154)</f>
        <v>0</v>
      </c>
      <c r="AB58" s="78">
        <f>CC58</f>
        <v>202.01</v>
      </c>
      <c r="AC58" s="10">
        <f>SUM((LARGE((BA58:BK58),1))+(LARGE((BA58:BK58),2))+(LARGE((BA58:BK58),3)+(LARGE((BA58:BK58),4))))</f>
        <v>57</v>
      </c>
      <c r="AD58" s="12">
        <f>RANK(AC58,$AC$6:$AC$125,0)</f>
        <v>53</v>
      </c>
      <c r="AE58" s="88">
        <f>(AB58-(ROUNDDOWN(AB58,0)))*100</f>
        <v>0.99999999999909051</v>
      </c>
      <c r="AF58" s="76" t="str">
        <f>IF((COUNTIF(AT58:AY58,"&gt;0"))&gt;2,"Y","N")</f>
        <v>N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3">
        <f t="shared" si="0"/>
        <v>0</v>
      </c>
      <c r="AU58" s="23">
        <f t="shared" si="1"/>
        <v>57</v>
      </c>
      <c r="AV58" s="23">
        <f t="shared" si="2"/>
        <v>0</v>
      </c>
      <c r="AW58" s="23">
        <f t="shared" si="54"/>
        <v>0</v>
      </c>
      <c r="AX58" s="23">
        <f t="shared" si="4"/>
        <v>0</v>
      </c>
      <c r="AY58" s="23">
        <f t="shared" si="5"/>
        <v>0</v>
      </c>
      <c r="AZ58" s="7"/>
      <c r="BA58" s="82">
        <f t="shared" si="33"/>
        <v>0</v>
      </c>
      <c r="BB58" s="83">
        <f t="shared" si="55"/>
        <v>0</v>
      </c>
      <c r="BC58" s="82">
        <f t="shared" si="34"/>
        <v>0</v>
      </c>
      <c r="BD58" s="83">
        <f t="shared" si="56"/>
        <v>57</v>
      </c>
      <c r="BE58" s="82">
        <f t="shared" si="35"/>
        <v>0</v>
      </c>
      <c r="BF58" s="83">
        <f t="shared" si="57"/>
        <v>0</v>
      </c>
      <c r="BG58" s="82">
        <f t="shared" si="36"/>
        <v>0</v>
      </c>
      <c r="BH58" s="82">
        <f t="shared" si="58"/>
        <v>0</v>
      </c>
      <c r="BI58" s="83">
        <f t="shared" si="59"/>
        <v>0</v>
      </c>
      <c r="BJ58" s="82">
        <f t="shared" si="60"/>
        <v>0</v>
      </c>
      <c r="BK58" s="83">
        <f t="shared" si="61"/>
        <v>0</v>
      </c>
      <c r="BL58" s="7"/>
      <c r="BM58" s="82">
        <f t="shared" si="62"/>
        <v>0</v>
      </c>
      <c r="BN58" s="83">
        <f t="shared" si="63"/>
        <v>0</v>
      </c>
      <c r="BO58" s="82">
        <f t="shared" si="64"/>
        <v>0</v>
      </c>
      <c r="BP58" s="83">
        <f t="shared" si="65"/>
        <v>202.01</v>
      </c>
      <c r="BQ58" s="82">
        <f t="shared" si="66"/>
        <v>0</v>
      </c>
      <c r="BR58" s="83">
        <f t="shared" si="67"/>
        <v>0</v>
      </c>
      <c r="BS58" s="82">
        <f t="shared" si="68"/>
        <v>0</v>
      </c>
      <c r="BT58" s="82">
        <f t="shared" si="69"/>
        <v>0</v>
      </c>
      <c r="BU58" s="83">
        <f t="shared" si="70"/>
        <v>0</v>
      </c>
      <c r="BV58" s="82">
        <f t="shared" si="71"/>
        <v>0</v>
      </c>
      <c r="BW58" s="83">
        <f t="shared" si="72"/>
        <v>0</v>
      </c>
      <c r="BY58" s="7">
        <f t="shared" si="73"/>
        <v>202.01</v>
      </c>
      <c r="BZ58" s="7"/>
      <c r="CA58" s="7">
        <f t="shared" si="37"/>
        <v>0</v>
      </c>
      <c r="CB58" s="7"/>
      <c r="CC58" s="7">
        <f t="shared" si="25"/>
        <v>202.01</v>
      </c>
      <c r="CF58" s="7">
        <f t="shared" si="74"/>
        <v>1</v>
      </c>
      <c r="CG58" s="7">
        <f t="shared" si="75"/>
        <v>1</v>
      </c>
      <c r="CH58" s="7">
        <f t="shared" si="76"/>
        <v>1</v>
      </c>
      <c r="CI58" s="7">
        <f t="shared" si="77"/>
        <v>1</v>
      </c>
      <c r="CJ58" s="7">
        <f t="shared" si="78"/>
        <v>1</v>
      </c>
      <c r="CK58" s="7">
        <f t="shared" si="79"/>
        <v>1</v>
      </c>
      <c r="CL58" s="7">
        <f t="shared" si="80"/>
        <v>1</v>
      </c>
      <c r="CM58" s="7">
        <f t="shared" si="81"/>
        <v>1</v>
      </c>
      <c r="CN58" s="7">
        <f t="shared" si="40"/>
        <v>1</v>
      </c>
      <c r="CO58" s="7">
        <f t="shared" si="41"/>
        <v>1</v>
      </c>
      <c r="CP58" s="7">
        <f t="shared" si="42"/>
        <v>4</v>
      </c>
      <c r="CQ58" s="7"/>
      <c r="CS58" s="7">
        <f t="shared" si="43"/>
        <v>0</v>
      </c>
      <c r="CT58" s="7">
        <f t="shared" si="44"/>
        <v>0</v>
      </c>
      <c r="CU58" s="7">
        <f t="shared" si="45"/>
        <v>0</v>
      </c>
      <c r="CV58" s="7">
        <f t="shared" si="46"/>
        <v>0</v>
      </c>
      <c r="CW58" s="7">
        <f t="shared" si="47"/>
        <v>0</v>
      </c>
      <c r="CX58" s="7">
        <f t="shared" si="48"/>
        <v>0</v>
      </c>
      <c r="CY58" s="7">
        <f t="shared" si="49"/>
        <v>0</v>
      </c>
      <c r="CZ58" s="7">
        <f t="shared" si="50"/>
        <v>0</v>
      </c>
      <c r="DA58" s="7">
        <f t="shared" si="51"/>
        <v>0</v>
      </c>
      <c r="DB58" s="7">
        <f t="shared" si="52"/>
        <v>0</v>
      </c>
      <c r="DC58" s="7">
        <f t="shared" si="53"/>
        <v>202.01</v>
      </c>
    </row>
    <row r="59" spans="1:107">
      <c r="A59" s="59">
        <v>45</v>
      </c>
      <c r="B59" s="253" t="s">
        <v>68</v>
      </c>
      <c r="C59" s="254" t="s">
        <v>495</v>
      </c>
      <c r="D59" s="9"/>
      <c r="E59" s="10">
        <f>LOOKUP((IF(D59&gt;0,(RANK(D59,D$6:D$125,0)),"NA")),'Points System'!$A$4:$A$154,'Points System'!$B$4:$B$154)</f>
        <v>0</v>
      </c>
      <c r="F59" s="9"/>
      <c r="G59" s="16">
        <f>LOOKUP((IF(F59&gt;0,(RANK(F59,F$6:F$125,0)),"NA")),'Points System'!$A$4:$A$154,'Points System'!$B$4:$B$154)</f>
        <v>0</v>
      </c>
      <c r="H59" s="9"/>
      <c r="I59" s="16">
        <f>LOOKUP((IF(H59&gt;0,(RANK(H59,H$6:H$125,0)),"NA")),'Points System'!$A$4:$A$154,'Points System'!$B$4:$B$154)</f>
        <v>0</v>
      </c>
      <c r="J59" s="9"/>
      <c r="K59" s="16">
        <f>LOOKUP((IF(J59&gt;0,(RANK(J59,J$6:J$125,0)),"NA")),'Points System'!$A$4:$A$154,'Points System'!$B$4:$B$154)</f>
        <v>0</v>
      </c>
      <c r="L59" s="9"/>
      <c r="M59" s="16">
        <f>LOOKUP((IF(L59&gt;0,(RANK(L59,L$6:L$125,0)),"NA")),'Points System'!$A$4:$A$154,'Points System'!$B$4:$B$154)</f>
        <v>0</v>
      </c>
      <c r="N59" s="9"/>
      <c r="O59" s="16">
        <f>LOOKUP((IF(N59&gt;0,(RANK(N59,N$6:N$125,0)),"NA")),'Points System'!$A$4:$A$154,'Points System'!$B$4:$B$154)</f>
        <v>0</v>
      </c>
      <c r="P59" s="9"/>
      <c r="Q59" s="16">
        <f>LOOKUP((IF(P59&gt;0,(RANK(P59,P$6:P$125,0)),"NA")),'Points System'!$A$4:$A$154,'Points System'!$B$4:$B$154)</f>
        <v>0</v>
      </c>
      <c r="R59" s="9">
        <v>194.02</v>
      </c>
      <c r="S59" s="16">
        <f>LOOKUP((IF(R59&gt;0,(RANK(R59,R$6:R$125,0)),"NA")),'Points System'!$A$4:$A$154,'Points System'!$B$4:$B$154)</f>
        <v>54</v>
      </c>
      <c r="T59" s="9"/>
      <c r="U59" s="16">
        <f>LOOKUP((IF(T59&gt;0,(RANK(T59,T$6:T$125,0)),"NA")),'Points System'!$A$4:$A$154,'Points System'!$B$4:$B$154)</f>
        <v>0</v>
      </c>
      <c r="V59" s="9"/>
      <c r="W59" s="16">
        <f>LOOKUP((IF(V59&gt;0,(RANK(V59,V$6:V$125,0)),"NA")),'Points System'!$A$4:$A$154,'Points System'!$B$4:$B$154)</f>
        <v>0</v>
      </c>
      <c r="X59" s="9"/>
      <c r="Y59" s="16">
        <f>LOOKUP((IF(X59&gt;0,(RANK(X59,X$6:X$125,0)),"NA")),'Points System'!$A$4:$A$154,'Points System'!$B$4:$B$154)</f>
        <v>0</v>
      </c>
      <c r="Z59" s="9"/>
      <c r="AA59" s="16">
        <f>LOOKUP((IF(Z59&gt;0,(RANK(Z59,Z$6:Z$125,0)),"NA")),'Points System'!$A$4:$A$154,'Points System'!$B$4:$B$154)</f>
        <v>0</v>
      </c>
      <c r="AB59" s="78">
        <f>CC59</f>
        <v>194.02</v>
      </c>
      <c r="AC59" s="10">
        <f>SUM((LARGE((BA59:BK59),1))+(LARGE((BA59:BK59),2))+(LARGE((BA59:BK59),3)+(LARGE((BA59:BK59),4))))</f>
        <v>54</v>
      </c>
      <c r="AD59" s="12">
        <f>RANK(AC59,$AC$6:$AC$125,0)</f>
        <v>54</v>
      </c>
      <c r="AE59" s="88">
        <f>(AB59-(ROUNDDOWN(AB59,0)))*100</f>
        <v>2.0000000000010232</v>
      </c>
      <c r="AF59" s="76" t="str">
        <f>IF((COUNTIF(AT59:AY59,"&gt;0"))&gt;2,"Y","N")</f>
        <v>N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3">
        <f t="shared" si="0"/>
        <v>54</v>
      </c>
      <c r="AU59" s="23">
        <f t="shared" si="1"/>
        <v>0</v>
      </c>
      <c r="AV59" s="23">
        <f t="shared" si="2"/>
        <v>0</v>
      </c>
      <c r="AW59" s="23">
        <f t="shared" si="54"/>
        <v>0</v>
      </c>
      <c r="AX59" s="23">
        <f t="shared" si="4"/>
        <v>0</v>
      </c>
      <c r="AY59" s="23">
        <f t="shared" si="5"/>
        <v>0</v>
      </c>
      <c r="AZ59" s="7"/>
      <c r="BA59" s="82">
        <f t="shared" si="33"/>
        <v>0</v>
      </c>
      <c r="BB59" s="83">
        <f t="shared" si="55"/>
        <v>54</v>
      </c>
      <c r="BC59" s="82">
        <f t="shared" si="34"/>
        <v>0</v>
      </c>
      <c r="BD59" s="83">
        <f t="shared" si="56"/>
        <v>0</v>
      </c>
      <c r="BE59" s="82">
        <f t="shared" si="35"/>
        <v>0</v>
      </c>
      <c r="BF59" s="83">
        <f t="shared" si="57"/>
        <v>0</v>
      </c>
      <c r="BG59" s="82">
        <f t="shared" si="36"/>
        <v>0</v>
      </c>
      <c r="BH59" s="82">
        <f t="shared" si="58"/>
        <v>0</v>
      </c>
      <c r="BI59" s="83">
        <f t="shared" si="59"/>
        <v>0</v>
      </c>
      <c r="BJ59" s="82">
        <f t="shared" si="60"/>
        <v>0</v>
      </c>
      <c r="BK59" s="83">
        <f t="shared" si="61"/>
        <v>0</v>
      </c>
      <c r="BL59" s="7"/>
      <c r="BM59" s="82">
        <f t="shared" si="62"/>
        <v>0</v>
      </c>
      <c r="BN59" s="83">
        <f t="shared" si="63"/>
        <v>194.02</v>
      </c>
      <c r="BO59" s="82">
        <f t="shared" si="64"/>
        <v>0</v>
      </c>
      <c r="BP59" s="83">
        <f t="shared" si="65"/>
        <v>0</v>
      </c>
      <c r="BQ59" s="82">
        <f t="shared" si="66"/>
        <v>0</v>
      </c>
      <c r="BR59" s="83">
        <f t="shared" si="67"/>
        <v>0</v>
      </c>
      <c r="BS59" s="82">
        <f t="shared" si="68"/>
        <v>0</v>
      </c>
      <c r="BT59" s="82">
        <f t="shared" si="69"/>
        <v>0</v>
      </c>
      <c r="BU59" s="83">
        <f t="shared" si="70"/>
        <v>0</v>
      </c>
      <c r="BV59" s="82">
        <f t="shared" si="71"/>
        <v>0</v>
      </c>
      <c r="BW59" s="83">
        <f t="shared" si="72"/>
        <v>0</v>
      </c>
      <c r="BY59" s="7">
        <f t="shared" si="73"/>
        <v>194.02</v>
      </c>
      <c r="BZ59" s="7"/>
      <c r="CA59" s="7">
        <f t="shared" si="37"/>
        <v>0</v>
      </c>
      <c r="CB59" s="7"/>
      <c r="CC59" s="7">
        <f t="shared" si="25"/>
        <v>194.02</v>
      </c>
      <c r="CF59" s="7">
        <f t="shared" si="74"/>
        <v>1</v>
      </c>
      <c r="CG59" s="7">
        <f t="shared" si="75"/>
        <v>1</v>
      </c>
      <c r="CH59" s="7">
        <f t="shared" si="76"/>
        <v>1</v>
      </c>
      <c r="CI59" s="7">
        <f t="shared" si="77"/>
        <v>1</v>
      </c>
      <c r="CJ59" s="7">
        <f t="shared" si="78"/>
        <v>1</v>
      </c>
      <c r="CK59" s="7">
        <f t="shared" si="79"/>
        <v>1</v>
      </c>
      <c r="CL59" s="7">
        <f t="shared" si="80"/>
        <v>1</v>
      </c>
      <c r="CM59" s="7">
        <f t="shared" si="81"/>
        <v>1</v>
      </c>
      <c r="CN59" s="7">
        <f t="shared" si="40"/>
        <v>1</v>
      </c>
      <c r="CO59" s="7">
        <f t="shared" si="41"/>
        <v>1</v>
      </c>
      <c r="CP59" s="7">
        <f t="shared" si="42"/>
        <v>2</v>
      </c>
      <c r="CQ59" s="7"/>
      <c r="CS59" s="7">
        <f t="shared" si="43"/>
        <v>0</v>
      </c>
      <c r="CT59" s="7">
        <f t="shared" si="44"/>
        <v>0</v>
      </c>
      <c r="CU59" s="7">
        <f t="shared" si="45"/>
        <v>0</v>
      </c>
      <c r="CV59" s="7">
        <f t="shared" si="46"/>
        <v>0</v>
      </c>
      <c r="CW59" s="7">
        <f t="shared" si="47"/>
        <v>0</v>
      </c>
      <c r="CX59" s="7">
        <f t="shared" si="48"/>
        <v>0</v>
      </c>
      <c r="CY59" s="7">
        <f t="shared" si="49"/>
        <v>0</v>
      </c>
      <c r="CZ59" s="7">
        <f t="shared" si="50"/>
        <v>0</v>
      </c>
      <c r="DA59" s="7">
        <f t="shared" si="51"/>
        <v>0</v>
      </c>
      <c r="DB59" s="7">
        <f t="shared" si="52"/>
        <v>0</v>
      </c>
      <c r="DC59" s="7">
        <f t="shared" si="53"/>
        <v>194.02</v>
      </c>
    </row>
    <row r="60" spans="1:107">
      <c r="A60" s="59">
        <v>46</v>
      </c>
      <c r="B60" s="253" t="s">
        <v>32</v>
      </c>
      <c r="C60" s="254" t="s">
        <v>33</v>
      </c>
      <c r="D60" s="9"/>
      <c r="E60" s="29">
        <f>LOOKUP((IF(D60&gt;0,(RANK(D60,D$6:D$125,0)),"NA")),'Points System'!$A$4:$A$154,'Points System'!$B$4:$B$154)</f>
        <v>0</v>
      </c>
      <c r="F60" s="9">
        <v>135.03</v>
      </c>
      <c r="G60" s="30">
        <f>LOOKUP((IF(F60&gt;0,(RANK(F60,F$6:F$125,0)),"NA")),'Points System'!$A$4:$A$154,'Points System'!$B$4:$B$154)</f>
        <v>53</v>
      </c>
      <c r="H60" s="9"/>
      <c r="I60" s="30">
        <f>LOOKUP((IF(H60&gt;0,(RANK(H60,H$6:H$125,0)),"NA")),'Points System'!$A$4:$A$154,'Points System'!$B$4:$B$154)</f>
        <v>0</v>
      </c>
      <c r="J60" s="9"/>
      <c r="K60" s="30">
        <f>LOOKUP((IF(J60&gt;0,(RANK(J60,J$6:J$125,0)),"NA")),'Points System'!$A$4:$A$154,'Points System'!$B$4:$B$154)</f>
        <v>0</v>
      </c>
      <c r="L60" s="9"/>
      <c r="M60" s="30">
        <f>LOOKUP((IF(L60&gt;0,(RANK(L60,L$6:L$125,0)),"NA")),'Points System'!$A$4:$A$154,'Points System'!$B$4:$B$154)</f>
        <v>0</v>
      </c>
      <c r="N60" s="9"/>
      <c r="O60" s="30">
        <f>LOOKUP((IF(N60&gt;0,(RANK(N60,N$6:N$125,0)),"NA")),'Points System'!$A$4:$A$154,'Points System'!$B$4:$B$154)</f>
        <v>0</v>
      </c>
      <c r="P60" s="9"/>
      <c r="Q60" s="30">
        <f>LOOKUP((IF(P60&gt;0,(RANK(P60,P$6:P$125,0)),"NA")),'Points System'!$A$4:$A$154,'Points System'!$B$4:$B$154)</f>
        <v>0</v>
      </c>
      <c r="R60" s="9"/>
      <c r="S60" s="30">
        <f>LOOKUP((IF(R60&gt;0,(RANK(R60,R$6:R$125,0)),"NA")),'Points System'!$A$4:$A$154,'Points System'!$B$4:$B$154)</f>
        <v>0</v>
      </c>
      <c r="T60" s="9"/>
      <c r="U60" s="30">
        <f>LOOKUP((IF(T60&gt;0,(RANK(T60,T$6:T$125,0)),"NA")),'Points System'!$A$4:$A$154,'Points System'!$B$4:$B$154)</f>
        <v>0</v>
      </c>
      <c r="V60" s="9"/>
      <c r="W60" s="30">
        <f>LOOKUP((IF(V60&gt;0,(RANK(V60,V$6:V$125,0)),"NA")),'Points System'!$A$4:$A$154,'Points System'!$B$4:$B$154)</f>
        <v>0</v>
      </c>
      <c r="X60" s="9"/>
      <c r="Y60" s="16">
        <f>LOOKUP((IF(X60&gt;0,(RANK(X60,X$6:X$125,0)),"NA")),'Points System'!$A$4:$A$154,'Points System'!$B$4:$B$154)</f>
        <v>0</v>
      </c>
      <c r="Z60" s="9"/>
      <c r="AA60" s="16">
        <f>LOOKUP((IF(Z60&gt;0,(RANK(Z60,Z$6:Z$125,0)),"NA")),'Points System'!$A$4:$A$154,'Points System'!$B$4:$B$154)</f>
        <v>0</v>
      </c>
      <c r="AB60" s="78">
        <f>CC60</f>
        <v>135.03</v>
      </c>
      <c r="AC60" s="10">
        <f>SUM((LARGE((BA60:BK60),1))+(LARGE((BA60:BK60),2))+(LARGE((BA60:BK60),3)+(LARGE((BA60:BK60),4))))</f>
        <v>53</v>
      </c>
      <c r="AD60" s="12">
        <f>RANK(AC60,$AC$6:$AC$125,0)</f>
        <v>55</v>
      </c>
      <c r="AE60" s="88">
        <f>(AB60-(ROUNDDOWN(AB60,0)))*100</f>
        <v>3.0000000000001137</v>
      </c>
      <c r="AF60" s="76" t="str">
        <f>IF((COUNTIF(AT60:AY60,"&gt;0"))&gt;2,"Y","N")</f>
        <v>N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23">
        <f t="shared" si="0"/>
        <v>53</v>
      </c>
      <c r="AU60" s="23">
        <f t="shared" si="1"/>
        <v>0</v>
      </c>
      <c r="AV60" s="23">
        <f t="shared" si="2"/>
        <v>0</v>
      </c>
      <c r="AW60" s="23">
        <f t="shared" si="54"/>
        <v>0</v>
      </c>
      <c r="AX60" s="23">
        <f t="shared" si="4"/>
        <v>0</v>
      </c>
      <c r="AY60" s="23">
        <f t="shared" si="5"/>
        <v>0</v>
      </c>
      <c r="AZ60" s="7"/>
      <c r="BA60" s="82">
        <f t="shared" si="33"/>
        <v>53</v>
      </c>
      <c r="BB60" s="83">
        <f t="shared" si="55"/>
        <v>0</v>
      </c>
      <c r="BC60" s="82">
        <f t="shared" si="34"/>
        <v>0</v>
      </c>
      <c r="BD60" s="83">
        <f t="shared" si="56"/>
        <v>0</v>
      </c>
      <c r="BE60" s="82">
        <f t="shared" si="35"/>
        <v>0</v>
      </c>
      <c r="BF60" s="83">
        <f t="shared" si="57"/>
        <v>0</v>
      </c>
      <c r="BG60" s="82">
        <f t="shared" si="36"/>
        <v>0</v>
      </c>
      <c r="BH60" s="82">
        <f t="shared" si="58"/>
        <v>0</v>
      </c>
      <c r="BI60" s="83">
        <f t="shared" si="59"/>
        <v>0</v>
      </c>
      <c r="BJ60" s="82">
        <f t="shared" si="60"/>
        <v>0</v>
      </c>
      <c r="BK60" s="83">
        <f t="shared" si="61"/>
        <v>0</v>
      </c>
      <c r="BL60" s="7"/>
      <c r="BM60" s="82">
        <f t="shared" si="62"/>
        <v>135.03</v>
      </c>
      <c r="BN60" s="83">
        <f t="shared" si="63"/>
        <v>0</v>
      </c>
      <c r="BO60" s="82">
        <f t="shared" si="64"/>
        <v>0</v>
      </c>
      <c r="BP60" s="83">
        <f t="shared" si="65"/>
        <v>0</v>
      </c>
      <c r="BQ60" s="82">
        <f t="shared" si="66"/>
        <v>0</v>
      </c>
      <c r="BR60" s="83">
        <f t="shared" si="67"/>
        <v>0</v>
      </c>
      <c r="BS60" s="82">
        <f t="shared" si="68"/>
        <v>0</v>
      </c>
      <c r="BT60" s="82">
        <f t="shared" si="69"/>
        <v>0</v>
      </c>
      <c r="BU60" s="83">
        <f t="shared" si="70"/>
        <v>0</v>
      </c>
      <c r="BV60" s="82">
        <f t="shared" si="71"/>
        <v>0</v>
      </c>
      <c r="BW60" s="83">
        <f t="shared" si="72"/>
        <v>0</v>
      </c>
      <c r="BY60" s="7">
        <f t="shared" si="73"/>
        <v>135.03</v>
      </c>
      <c r="BZ60" s="7"/>
      <c r="CA60" s="7">
        <f t="shared" si="37"/>
        <v>0</v>
      </c>
      <c r="CB60" s="7"/>
      <c r="CC60" s="7">
        <f t="shared" si="25"/>
        <v>135.03</v>
      </c>
      <c r="CF60" s="7">
        <f t="shared" si="74"/>
        <v>2</v>
      </c>
      <c r="CG60" s="7">
        <f t="shared" si="75"/>
        <v>2</v>
      </c>
      <c r="CH60" s="7">
        <f t="shared" si="76"/>
        <v>2</v>
      </c>
      <c r="CI60" s="7">
        <f t="shared" si="77"/>
        <v>2</v>
      </c>
      <c r="CJ60" s="7">
        <f t="shared" si="78"/>
        <v>2</v>
      </c>
      <c r="CK60" s="7">
        <f t="shared" si="79"/>
        <v>2</v>
      </c>
      <c r="CL60" s="7">
        <f t="shared" si="80"/>
        <v>2</v>
      </c>
      <c r="CM60" s="7">
        <f t="shared" si="81"/>
        <v>2</v>
      </c>
      <c r="CN60" s="7">
        <f t="shared" si="40"/>
        <v>2</v>
      </c>
      <c r="CO60" s="7">
        <f t="shared" si="41"/>
        <v>2</v>
      </c>
      <c r="CP60" s="7">
        <f t="shared" si="42"/>
        <v>1</v>
      </c>
      <c r="CQ60" s="7"/>
      <c r="CS60" s="7">
        <f t="shared" si="43"/>
        <v>0</v>
      </c>
      <c r="CT60" s="7">
        <f t="shared" si="44"/>
        <v>0</v>
      </c>
      <c r="CU60" s="7">
        <f t="shared" si="45"/>
        <v>0</v>
      </c>
      <c r="CV60" s="7">
        <f t="shared" si="46"/>
        <v>0</v>
      </c>
      <c r="CW60" s="7">
        <f t="shared" si="47"/>
        <v>0</v>
      </c>
      <c r="CX60" s="7">
        <f t="shared" si="48"/>
        <v>0</v>
      </c>
      <c r="CY60" s="7">
        <f t="shared" si="49"/>
        <v>0</v>
      </c>
      <c r="CZ60" s="7">
        <f t="shared" si="50"/>
        <v>0</v>
      </c>
      <c r="DA60" s="7">
        <f t="shared" si="51"/>
        <v>0</v>
      </c>
      <c r="DB60" s="7">
        <f t="shared" si="52"/>
        <v>0</v>
      </c>
      <c r="DC60" s="7">
        <f t="shared" si="53"/>
        <v>135.03</v>
      </c>
    </row>
    <row r="61" spans="1:107">
      <c r="A61" s="59">
        <v>47</v>
      </c>
      <c r="B61" s="253" t="s">
        <v>328</v>
      </c>
      <c r="C61" s="254" t="s">
        <v>329</v>
      </c>
      <c r="D61" s="9"/>
      <c r="E61" s="10">
        <f>LOOKUP((IF(D61&gt;0,(RANK(D61,D$6:D$125,0)),"NA")),'Points System'!$A$4:$A$154,'Points System'!$B$4:$B$154)</f>
        <v>0</v>
      </c>
      <c r="F61" s="9"/>
      <c r="G61" s="16">
        <f>LOOKUP((IF(F61&gt;0,(RANK(F61,F$6:F$125,0)),"NA")),'Points System'!$A$4:$A$154,'Points System'!$B$4:$B$154)</f>
        <v>0</v>
      </c>
      <c r="H61" s="9"/>
      <c r="I61" s="16">
        <f>LOOKUP((IF(H61&gt;0,(RANK(H61,H$6:H$125,0)),"NA")),'Points System'!$A$4:$A$154,'Points System'!$B$4:$B$154)</f>
        <v>0</v>
      </c>
      <c r="J61" s="9"/>
      <c r="K61" s="16">
        <f>LOOKUP((IF(J61&gt;0,(RANK(J61,J$6:J$125,0)),"NA")),'Points System'!$A$4:$A$154,'Points System'!$B$4:$B$154)</f>
        <v>0</v>
      </c>
      <c r="L61" s="9"/>
      <c r="M61" s="16">
        <f>LOOKUP((IF(L61&gt;0,(RANK(L61,L$6:L$125,0)),"NA")),'Points System'!$A$4:$A$154,'Points System'!$B$4:$B$154)</f>
        <v>0</v>
      </c>
      <c r="N61" s="9"/>
      <c r="O61" s="16">
        <f>LOOKUP((IF(N61&gt;0,(RANK(N61,N$6:N$125,0)),"NA")),'Points System'!$A$4:$A$154,'Points System'!$B$4:$B$154)</f>
        <v>0</v>
      </c>
      <c r="P61" s="9"/>
      <c r="Q61" s="16">
        <f>LOOKUP((IF(P61&gt;0,(RANK(P61,P$6:P$125,0)),"NA")),'Points System'!$A$4:$A$154,'Points System'!$B$4:$B$154)</f>
        <v>0</v>
      </c>
      <c r="R61" s="9">
        <v>193.02</v>
      </c>
      <c r="S61" s="16">
        <f>LOOKUP((IF(R61&gt;0,(RANK(R61,R$6:R$125,0)),"NA")),'Points System'!$A$4:$A$154,'Points System'!$B$4:$B$154)</f>
        <v>53</v>
      </c>
      <c r="T61" s="9"/>
      <c r="U61" s="16">
        <f>LOOKUP((IF(T61&gt;0,(RANK(T61,T$6:T$125,0)),"NA")),'Points System'!$A$4:$A$154,'Points System'!$B$4:$B$154)</f>
        <v>0</v>
      </c>
      <c r="V61" s="9"/>
      <c r="W61" s="16">
        <f>LOOKUP((IF(V61&gt;0,(RANK(V61,V$6:V$125,0)),"NA")),'Points System'!$A$4:$A$154,'Points System'!$B$4:$B$154)</f>
        <v>0</v>
      </c>
      <c r="X61" s="9"/>
      <c r="Y61" s="16">
        <f>LOOKUP((IF(X61&gt;0,(RANK(X61,X$6:X$125,0)),"NA")),'Points System'!$A$4:$A$154,'Points System'!$B$4:$B$154)</f>
        <v>0</v>
      </c>
      <c r="Z61" s="9"/>
      <c r="AA61" s="16">
        <f>LOOKUP((IF(Z61&gt;0,(RANK(Z61,Z$6:Z$125,0)),"NA")),'Points System'!$A$4:$A$154,'Points System'!$B$4:$B$154)</f>
        <v>0</v>
      </c>
      <c r="AB61" s="78">
        <f>CC61</f>
        <v>193.02</v>
      </c>
      <c r="AC61" s="10">
        <f>SUM((LARGE((BA61:BK61),1))+(LARGE((BA61:BK61),2))+(LARGE((BA61:BK61),3)+(LARGE((BA61:BK61),4))))</f>
        <v>53</v>
      </c>
      <c r="AD61" s="12">
        <f>RANK(AC61,$AC$6:$AC$125,0)</f>
        <v>55</v>
      </c>
      <c r="AE61" s="88">
        <f>(AB61-(ROUNDDOWN(AB61,0)))*100</f>
        <v>2.0000000000010232</v>
      </c>
      <c r="AF61" s="76" t="str">
        <f>IF((COUNTIF(AT61:AY61,"&gt;0"))&gt;2,"Y","N")</f>
        <v>N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3">
        <f t="shared" si="0"/>
        <v>53</v>
      </c>
      <c r="AU61" s="23">
        <f t="shared" si="1"/>
        <v>0</v>
      </c>
      <c r="AV61" s="23">
        <f t="shared" si="2"/>
        <v>0</v>
      </c>
      <c r="AW61" s="23">
        <f t="shared" si="54"/>
        <v>0</v>
      </c>
      <c r="AX61" s="23">
        <f t="shared" si="4"/>
        <v>0</v>
      </c>
      <c r="AY61" s="23">
        <f t="shared" si="5"/>
        <v>0</v>
      </c>
      <c r="AZ61" s="7"/>
      <c r="BA61" s="82">
        <f t="shared" si="33"/>
        <v>0</v>
      </c>
      <c r="BB61" s="83">
        <f t="shared" si="55"/>
        <v>53</v>
      </c>
      <c r="BC61" s="82">
        <f t="shared" si="34"/>
        <v>0</v>
      </c>
      <c r="BD61" s="83">
        <f t="shared" si="56"/>
        <v>0</v>
      </c>
      <c r="BE61" s="82">
        <f t="shared" si="35"/>
        <v>0</v>
      </c>
      <c r="BF61" s="83">
        <f t="shared" si="57"/>
        <v>0</v>
      </c>
      <c r="BG61" s="82">
        <f t="shared" si="36"/>
        <v>0</v>
      </c>
      <c r="BH61" s="82">
        <f t="shared" si="58"/>
        <v>0</v>
      </c>
      <c r="BI61" s="83">
        <f t="shared" si="59"/>
        <v>0</v>
      </c>
      <c r="BJ61" s="82">
        <f t="shared" si="60"/>
        <v>0</v>
      </c>
      <c r="BK61" s="83">
        <f t="shared" si="61"/>
        <v>0</v>
      </c>
      <c r="BL61" s="7"/>
      <c r="BM61" s="82">
        <f t="shared" si="62"/>
        <v>0</v>
      </c>
      <c r="BN61" s="83">
        <f t="shared" si="63"/>
        <v>193.02</v>
      </c>
      <c r="BO61" s="82">
        <f t="shared" si="64"/>
        <v>0</v>
      </c>
      <c r="BP61" s="83">
        <f t="shared" si="65"/>
        <v>0</v>
      </c>
      <c r="BQ61" s="82">
        <f t="shared" si="66"/>
        <v>0</v>
      </c>
      <c r="BR61" s="83">
        <f t="shared" si="67"/>
        <v>0</v>
      </c>
      <c r="BS61" s="82">
        <f t="shared" si="68"/>
        <v>0</v>
      </c>
      <c r="BT61" s="82">
        <f t="shared" si="69"/>
        <v>0</v>
      </c>
      <c r="BU61" s="83">
        <f t="shared" si="70"/>
        <v>0</v>
      </c>
      <c r="BV61" s="82">
        <f t="shared" si="71"/>
        <v>0</v>
      </c>
      <c r="BW61" s="83">
        <f t="shared" si="72"/>
        <v>0</v>
      </c>
      <c r="BY61" s="7">
        <f t="shared" si="73"/>
        <v>193.02</v>
      </c>
      <c r="BZ61" s="7"/>
      <c r="CA61" s="7">
        <f t="shared" si="37"/>
        <v>0</v>
      </c>
      <c r="CB61" s="7"/>
      <c r="CC61" s="7">
        <f t="shared" si="25"/>
        <v>193.02</v>
      </c>
      <c r="CF61" s="7">
        <f t="shared" si="74"/>
        <v>1</v>
      </c>
      <c r="CG61" s="7">
        <f t="shared" si="75"/>
        <v>1</v>
      </c>
      <c r="CH61" s="7">
        <f t="shared" si="76"/>
        <v>1</v>
      </c>
      <c r="CI61" s="7">
        <f t="shared" si="77"/>
        <v>1</v>
      </c>
      <c r="CJ61" s="7">
        <f t="shared" si="78"/>
        <v>1</v>
      </c>
      <c r="CK61" s="7">
        <f t="shared" si="79"/>
        <v>1</v>
      </c>
      <c r="CL61" s="7">
        <f t="shared" si="80"/>
        <v>1</v>
      </c>
      <c r="CM61" s="7">
        <f t="shared" si="81"/>
        <v>1</v>
      </c>
      <c r="CN61" s="7">
        <f t="shared" si="40"/>
        <v>1</v>
      </c>
      <c r="CO61" s="7">
        <f t="shared" si="41"/>
        <v>1</v>
      </c>
      <c r="CP61" s="7">
        <f t="shared" si="42"/>
        <v>2</v>
      </c>
      <c r="CQ61" s="7"/>
      <c r="CS61" s="7">
        <f t="shared" si="43"/>
        <v>0</v>
      </c>
      <c r="CT61" s="7">
        <f t="shared" si="44"/>
        <v>0</v>
      </c>
      <c r="CU61" s="7">
        <f t="shared" si="45"/>
        <v>0</v>
      </c>
      <c r="CV61" s="7">
        <f t="shared" si="46"/>
        <v>0</v>
      </c>
      <c r="CW61" s="7">
        <f t="shared" si="47"/>
        <v>0</v>
      </c>
      <c r="CX61" s="7">
        <f t="shared" si="48"/>
        <v>0</v>
      </c>
      <c r="CY61" s="7">
        <f t="shared" si="49"/>
        <v>0</v>
      </c>
      <c r="CZ61" s="7">
        <f t="shared" si="50"/>
        <v>0</v>
      </c>
      <c r="DA61" s="7">
        <f t="shared" si="51"/>
        <v>0</v>
      </c>
      <c r="DB61" s="7">
        <f t="shared" si="52"/>
        <v>0</v>
      </c>
      <c r="DC61" s="7">
        <f t="shared" si="53"/>
        <v>193.02</v>
      </c>
    </row>
    <row r="62" spans="1:107">
      <c r="A62" s="59">
        <v>48</v>
      </c>
      <c r="B62" s="253" t="s">
        <v>71</v>
      </c>
      <c r="C62" s="254" t="s">
        <v>172</v>
      </c>
      <c r="D62" s="9"/>
      <c r="E62" s="10">
        <f>LOOKUP((IF(D62&gt;0,(RANK(D62,D$6:D$125,0)),"NA")),'Points System'!$A$4:$A$154,'Points System'!$B$4:$B$154)</f>
        <v>0</v>
      </c>
      <c r="F62" s="9">
        <v>132.01</v>
      </c>
      <c r="G62" s="16">
        <f>LOOKUP((IF(F62&gt;0,(RANK(F62,F$6:F$125,0)),"NA")),'Points System'!$A$4:$A$154,'Points System'!$B$4:$B$154)</f>
        <v>51</v>
      </c>
      <c r="H62" s="9"/>
      <c r="I62" s="16">
        <f>LOOKUP((IF(H62&gt;0,(RANK(H62,H$6:H$125,0)),"NA")),'Points System'!$A$4:$A$154,'Points System'!$B$4:$B$154)</f>
        <v>0</v>
      </c>
      <c r="J62" s="9"/>
      <c r="K62" s="16">
        <f>LOOKUP((IF(J62&gt;0,(RANK(J62,J$6:J$125,0)),"NA")),'Points System'!$A$4:$A$154,'Points System'!$B$4:$B$154)</f>
        <v>0</v>
      </c>
      <c r="L62" s="9"/>
      <c r="M62" s="16">
        <f>LOOKUP((IF(L62&gt;0,(RANK(L62,L$6:L$125,0)),"NA")),'Points System'!$A$4:$A$154,'Points System'!$B$4:$B$154)</f>
        <v>0</v>
      </c>
      <c r="N62" s="9"/>
      <c r="O62" s="16">
        <f>LOOKUP((IF(N62&gt;0,(RANK(N62,N$6:N$125,0)),"NA")),'Points System'!$A$4:$A$154,'Points System'!$B$4:$B$154)</f>
        <v>0</v>
      </c>
      <c r="P62" s="9"/>
      <c r="Q62" s="16">
        <f>LOOKUP((IF(P62&gt;0,(RANK(P62,P$6:P$125,0)),"NA")),'Points System'!$A$4:$A$154,'Points System'!$B$4:$B$154)</f>
        <v>0</v>
      </c>
      <c r="R62" s="9"/>
      <c r="S62" s="16">
        <f>LOOKUP((IF(R62&gt;0,(RANK(R62,R$6:R$125,0)),"NA")),'Points System'!$A$4:$A$154,'Points System'!$B$4:$B$154)</f>
        <v>0</v>
      </c>
      <c r="T62" s="9"/>
      <c r="U62" s="16">
        <f>LOOKUP((IF(T62&gt;0,(RANK(T62,T$6:T$125,0)),"NA")),'Points System'!$A$4:$A$154,'Points System'!$B$4:$B$154)</f>
        <v>0</v>
      </c>
      <c r="V62" s="9"/>
      <c r="W62" s="16">
        <f>LOOKUP((IF(V62&gt;0,(RANK(V62,V$6:V$125,0)),"NA")),'Points System'!$A$4:$A$154,'Points System'!$B$4:$B$154)</f>
        <v>0</v>
      </c>
      <c r="X62" s="9"/>
      <c r="Y62" s="16">
        <f>LOOKUP((IF(X62&gt;0,(RANK(X62,X$6:X$125,0)),"NA")),'Points System'!$A$4:$A$154,'Points System'!$B$4:$B$154)</f>
        <v>0</v>
      </c>
      <c r="Z62" s="9"/>
      <c r="AA62" s="16">
        <f>LOOKUP((IF(Z62&gt;0,(RANK(Z62,Z$6:Z$125,0)),"NA")),'Points System'!$A$4:$A$154,'Points System'!$B$4:$B$154)</f>
        <v>0</v>
      </c>
      <c r="AB62" s="78">
        <f>CC62</f>
        <v>132.01</v>
      </c>
      <c r="AC62" s="10">
        <f>SUM((LARGE((BA62:BK62),1))+(LARGE((BA62:BK62),2))+(LARGE((BA62:BK62),3)+(LARGE((BA62:BK62),4))))</f>
        <v>51</v>
      </c>
      <c r="AD62" s="12">
        <f>RANK(AC62,$AC$6:$AC$125,0)</f>
        <v>57</v>
      </c>
      <c r="AE62" s="88">
        <f>(AB62-(ROUNDDOWN(AB62,0)))*100</f>
        <v>0.99999999999909051</v>
      </c>
      <c r="AF62" s="76" t="str">
        <f>IF((COUNTIF(AT62:AY62,"&gt;0"))&gt;2,"Y","N")</f>
        <v>N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3">
        <f t="shared" si="0"/>
        <v>51</v>
      </c>
      <c r="AU62" s="23">
        <f t="shared" si="1"/>
        <v>0</v>
      </c>
      <c r="AV62" s="23">
        <f t="shared" si="2"/>
        <v>0</v>
      </c>
      <c r="AW62" s="23">
        <f t="shared" si="54"/>
        <v>0</v>
      </c>
      <c r="AX62" s="23">
        <f t="shared" si="4"/>
        <v>0</v>
      </c>
      <c r="AY62" s="23">
        <f t="shared" si="5"/>
        <v>0</v>
      </c>
      <c r="AZ62" s="7"/>
      <c r="BA62" s="82">
        <f t="shared" si="33"/>
        <v>51</v>
      </c>
      <c r="BB62" s="83">
        <f t="shared" si="55"/>
        <v>0</v>
      </c>
      <c r="BC62" s="82">
        <f t="shared" si="34"/>
        <v>0</v>
      </c>
      <c r="BD62" s="83">
        <f t="shared" si="56"/>
        <v>0</v>
      </c>
      <c r="BE62" s="82">
        <f t="shared" si="35"/>
        <v>0</v>
      </c>
      <c r="BF62" s="83">
        <f t="shared" si="57"/>
        <v>0</v>
      </c>
      <c r="BG62" s="82">
        <f t="shared" si="36"/>
        <v>0</v>
      </c>
      <c r="BH62" s="82">
        <f t="shared" si="58"/>
        <v>0</v>
      </c>
      <c r="BI62" s="83">
        <f t="shared" si="59"/>
        <v>0</v>
      </c>
      <c r="BJ62" s="82">
        <f t="shared" si="60"/>
        <v>0</v>
      </c>
      <c r="BK62" s="83">
        <f t="shared" si="61"/>
        <v>0</v>
      </c>
      <c r="BL62" s="7"/>
      <c r="BM62" s="82">
        <f t="shared" si="62"/>
        <v>132.01</v>
      </c>
      <c r="BN62" s="83">
        <f t="shared" si="63"/>
        <v>0</v>
      </c>
      <c r="BO62" s="82">
        <f t="shared" si="64"/>
        <v>0</v>
      </c>
      <c r="BP62" s="83">
        <f t="shared" si="65"/>
        <v>0</v>
      </c>
      <c r="BQ62" s="82">
        <f t="shared" si="66"/>
        <v>0</v>
      </c>
      <c r="BR62" s="83">
        <f t="shared" si="67"/>
        <v>0</v>
      </c>
      <c r="BS62" s="82">
        <f t="shared" si="68"/>
        <v>0</v>
      </c>
      <c r="BT62" s="82">
        <f t="shared" si="69"/>
        <v>0</v>
      </c>
      <c r="BU62" s="83">
        <f t="shared" si="70"/>
        <v>0</v>
      </c>
      <c r="BV62" s="82">
        <f t="shared" si="71"/>
        <v>0</v>
      </c>
      <c r="BW62" s="83">
        <f t="shared" si="72"/>
        <v>0</v>
      </c>
      <c r="BY62" s="7">
        <f t="shared" si="73"/>
        <v>132.01</v>
      </c>
      <c r="BZ62" s="7"/>
      <c r="CA62" s="7">
        <f t="shared" si="37"/>
        <v>0</v>
      </c>
      <c r="CB62" s="7"/>
      <c r="CC62" s="7">
        <f t="shared" si="25"/>
        <v>132.01</v>
      </c>
      <c r="CF62" s="7">
        <f t="shared" si="74"/>
        <v>2</v>
      </c>
      <c r="CG62" s="7">
        <f t="shared" si="75"/>
        <v>2</v>
      </c>
      <c r="CH62" s="7">
        <f t="shared" si="76"/>
        <v>2</v>
      </c>
      <c r="CI62" s="7">
        <f t="shared" si="77"/>
        <v>2</v>
      </c>
      <c r="CJ62" s="7">
        <f t="shared" si="78"/>
        <v>2</v>
      </c>
      <c r="CK62" s="7">
        <f t="shared" si="79"/>
        <v>2</v>
      </c>
      <c r="CL62" s="7">
        <f t="shared" si="80"/>
        <v>2</v>
      </c>
      <c r="CM62" s="7">
        <f t="shared" si="81"/>
        <v>2</v>
      </c>
      <c r="CN62" s="7">
        <f t="shared" si="40"/>
        <v>2</v>
      </c>
      <c r="CO62" s="7">
        <f t="shared" si="41"/>
        <v>2</v>
      </c>
      <c r="CP62" s="7">
        <f t="shared" si="42"/>
        <v>1</v>
      </c>
      <c r="CQ62" s="7"/>
      <c r="CS62" s="7">
        <f t="shared" si="43"/>
        <v>0</v>
      </c>
      <c r="CT62" s="7">
        <f t="shared" si="44"/>
        <v>0</v>
      </c>
      <c r="CU62" s="7">
        <f t="shared" si="45"/>
        <v>0</v>
      </c>
      <c r="CV62" s="7">
        <f t="shared" si="46"/>
        <v>0</v>
      </c>
      <c r="CW62" s="7">
        <f t="shared" si="47"/>
        <v>0</v>
      </c>
      <c r="CX62" s="7">
        <f t="shared" si="48"/>
        <v>0</v>
      </c>
      <c r="CY62" s="7">
        <f t="shared" si="49"/>
        <v>0</v>
      </c>
      <c r="CZ62" s="7">
        <f t="shared" si="50"/>
        <v>0</v>
      </c>
      <c r="DA62" s="7">
        <f t="shared" si="51"/>
        <v>0</v>
      </c>
      <c r="DB62" s="7">
        <f t="shared" si="52"/>
        <v>0</v>
      </c>
      <c r="DC62" s="7">
        <f t="shared" si="53"/>
        <v>132.01</v>
      </c>
    </row>
    <row r="63" spans="1:107">
      <c r="A63" s="59">
        <v>49</v>
      </c>
      <c r="B63" s="253" t="s">
        <v>49</v>
      </c>
      <c r="C63" s="254" t="s">
        <v>468</v>
      </c>
      <c r="D63" s="9"/>
      <c r="E63" s="10">
        <f>LOOKUP((IF(D63&gt;0,(RANK(D63,D$6:D$125,0)),"NA")),'Points System'!$A$4:$A$154,'Points System'!$B$4:$B$154)</f>
        <v>0</v>
      </c>
      <c r="F63" s="78"/>
      <c r="G63" s="16">
        <f>LOOKUP((IF(F63&gt;0,(RANK(F63,F$6:F$125,0)),"NA")),'Points System'!$A$4:$A$154,'Points System'!$B$4:$B$154)</f>
        <v>0</v>
      </c>
      <c r="H63" s="78"/>
      <c r="I63" s="16">
        <f>LOOKUP((IF(H63&gt;0,(RANK(H63,H$6:H$125,0)),"NA")),'Points System'!$A$4:$A$154,'Points System'!$B$4:$B$154)</f>
        <v>0</v>
      </c>
      <c r="J63" s="9"/>
      <c r="K63" s="16">
        <f>LOOKUP((IF(J63&gt;0,(RANK(J63,J$6:J$125,0)),"NA")),'Points System'!$A$4:$A$154,'Points System'!$B$4:$B$154)</f>
        <v>0</v>
      </c>
      <c r="L63" s="78">
        <v>192.01</v>
      </c>
      <c r="M63" s="16">
        <f>LOOKUP((IF(L63&gt;0,(RANK(L63,L$6:L$125,0)),"NA")),'Points System'!$A$4:$A$154,'Points System'!$B$4:$B$154)</f>
        <v>51</v>
      </c>
      <c r="N63" s="78"/>
      <c r="O63" s="16">
        <f>LOOKUP((IF(N63&gt;0,(RANK(N63,N$6:N$125,0)),"NA")),'Points System'!$A$4:$A$154,'Points System'!$B$4:$B$154)</f>
        <v>0</v>
      </c>
      <c r="P63" s="78"/>
      <c r="Q63" s="16">
        <f>LOOKUP((IF(P63&gt;0,(RANK(P63,P$6:P$125,0)),"NA")),'Points System'!$A$4:$A$154,'Points System'!$B$4:$B$154)</f>
        <v>0</v>
      </c>
      <c r="R63" s="78"/>
      <c r="S63" s="16">
        <f>LOOKUP((IF(R63&gt;0,(RANK(R63,R$6:R$125,0)),"NA")),'Points System'!$A$4:$A$154,'Points System'!$B$4:$B$154)</f>
        <v>0</v>
      </c>
      <c r="T63" s="78"/>
      <c r="U63" s="16">
        <f>LOOKUP((IF(T63&gt;0,(RANK(T63,T$6:T$125,0)),"NA")),'Points System'!$A$4:$A$154,'Points System'!$B$4:$B$154)</f>
        <v>0</v>
      </c>
      <c r="V63" s="78"/>
      <c r="W63" s="16">
        <f>LOOKUP((IF(V63&gt;0,(RANK(V63,V$6:V$125,0)),"NA")),'Points System'!$A$4:$A$154,'Points System'!$B$4:$B$154)</f>
        <v>0</v>
      </c>
      <c r="X63" s="9"/>
      <c r="Y63" s="16">
        <f>LOOKUP((IF(X63&gt;0,(RANK(X63,X$6:X$125,0)),"NA")),'Points System'!$A$4:$A$154,'Points System'!$B$4:$B$154)</f>
        <v>0</v>
      </c>
      <c r="Z63" s="78"/>
      <c r="AA63" s="16">
        <f>LOOKUP((IF(Z63&gt;0,(RANK(Z63,Z$6:Z$125,0)),"NA")),'Points System'!$A$4:$A$154,'Points System'!$B$4:$B$154)</f>
        <v>0</v>
      </c>
      <c r="AB63" s="78">
        <f>CC63</f>
        <v>192.01</v>
      </c>
      <c r="AC63" s="10">
        <f>SUM((LARGE((BA63:BK63),1))+(LARGE((BA63:BK63),2))+(LARGE((BA63:BK63),3)+(LARGE((BA63:BK63),4))))</f>
        <v>51</v>
      </c>
      <c r="AD63" s="12">
        <f>RANK(AC63,$AC$6:$AC$125,0)</f>
        <v>57</v>
      </c>
      <c r="AE63" s="88">
        <f>(AB63-(ROUNDDOWN(AB63,0)))*100</f>
        <v>0.99999999999909051</v>
      </c>
      <c r="AF63" s="76" t="str">
        <f>IF((COUNTIF(AT63:AY63,"&gt;0"))&gt;2,"Y","N")</f>
        <v>N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23">
        <f t="shared" si="0"/>
        <v>0</v>
      </c>
      <c r="AU63" s="23">
        <f t="shared" si="1"/>
        <v>0</v>
      </c>
      <c r="AV63" s="23">
        <f t="shared" si="2"/>
        <v>0</v>
      </c>
      <c r="AW63" s="23">
        <f t="shared" si="54"/>
        <v>0</v>
      </c>
      <c r="AX63" s="23">
        <f t="shared" si="4"/>
        <v>51</v>
      </c>
      <c r="AY63" s="23">
        <f t="shared" si="5"/>
        <v>0</v>
      </c>
      <c r="AZ63" s="7"/>
      <c r="BA63" s="82">
        <f t="shared" si="33"/>
        <v>0</v>
      </c>
      <c r="BB63" s="83">
        <f t="shared" si="55"/>
        <v>0</v>
      </c>
      <c r="BC63" s="82">
        <f t="shared" si="34"/>
        <v>0</v>
      </c>
      <c r="BD63" s="83">
        <f t="shared" si="56"/>
        <v>0</v>
      </c>
      <c r="BE63" s="82">
        <f t="shared" si="35"/>
        <v>0</v>
      </c>
      <c r="BF63" s="83">
        <f t="shared" si="57"/>
        <v>0</v>
      </c>
      <c r="BG63" s="82">
        <f t="shared" si="36"/>
        <v>0</v>
      </c>
      <c r="BH63" s="82">
        <f t="shared" si="58"/>
        <v>0</v>
      </c>
      <c r="BI63" s="83">
        <f t="shared" si="59"/>
        <v>51</v>
      </c>
      <c r="BJ63" s="82">
        <f t="shared" si="60"/>
        <v>0</v>
      </c>
      <c r="BK63" s="83">
        <f t="shared" si="61"/>
        <v>0</v>
      </c>
      <c r="BL63" s="7"/>
      <c r="BM63" s="82">
        <f t="shared" si="62"/>
        <v>0</v>
      </c>
      <c r="BN63" s="83">
        <f t="shared" si="63"/>
        <v>0</v>
      </c>
      <c r="BO63" s="82">
        <f t="shared" si="64"/>
        <v>0</v>
      </c>
      <c r="BP63" s="83">
        <f t="shared" si="65"/>
        <v>0</v>
      </c>
      <c r="BQ63" s="82">
        <f t="shared" si="66"/>
        <v>0</v>
      </c>
      <c r="BR63" s="83">
        <f t="shared" si="67"/>
        <v>0</v>
      </c>
      <c r="BS63" s="82">
        <f t="shared" si="68"/>
        <v>0</v>
      </c>
      <c r="BT63" s="82">
        <f t="shared" si="69"/>
        <v>0</v>
      </c>
      <c r="BU63" s="83">
        <f t="shared" si="70"/>
        <v>192.01</v>
      </c>
      <c r="BV63" s="82">
        <f t="shared" si="71"/>
        <v>0</v>
      </c>
      <c r="BW63" s="83">
        <f t="shared" si="72"/>
        <v>0</v>
      </c>
      <c r="BY63" s="7">
        <f t="shared" si="73"/>
        <v>192.01</v>
      </c>
      <c r="BZ63" s="7"/>
      <c r="CA63" s="7">
        <f t="shared" si="37"/>
        <v>0</v>
      </c>
      <c r="CB63" s="7"/>
      <c r="CC63" s="7">
        <f t="shared" si="25"/>
        <v>192.01</v>
      </c>
      <c r="CF63" s="7">
        <f t="shared" si="74"/>
        <v>1</v>
      </c>
      <c r="CG63" s="7">
        <f t="shared" si="75"/>
        <v>1</v>
      </c>
      <c r="CH63" s="7">
        <f t="shared" si="76"/>
        <v>1</v>
      </c>
      <c r="CI63" s="7">
        <f t="shared" si="77"/>
        <v>1</v>
      </c>
      <c r="CJ63" s="7">
        <f t="shared" si="78"/>
        <v>1</v>
      </c>
      <c r="CK63" s="7">
        <f t="shared" si="79"/>
        <v>1</v>
      </c>
      <c r="CL63" s="7">
        <f t="shared" si="80"/>
        <v>1</v>
      </c>
      <c r="CM63" s="7">
        <f t="shared" si="81"/>
        <v>1</v>
      </c>
      <c r="CN63" s="7">
        <f t="shared" si="40"/>
        <v>1</v>
      </c>
      <c r="CO63" s="7">
        <f t="shared" si="41"/>
        <v>1</v>
      </c>
      <c r="CP63" s="7">
        <f t="shared" si="42"/>
        <v>9</v>
      </c>
      <c r="CQ63" s="7"/>
      <c r="CS63" s="7">
        <f t="shared" si="43"/>
        <v>0</v>
      </c>
      <c r="CT63" s="7">
        <f t="shared" si="44"/>
        <v>0</v>
      </c>
      <c r="CU63" s="7">
        <f t="shared" si="45"/>
        <v>0</v>
      </c>
      <c r="CV63" s="7">
        <f t="shared" si="46"/>
        <v>0</v>
      </c>
      <c r="CW63" s="7">
        <f t="shared" si="47"/>
        <v>0</v>
      </c>
      <c r="CX63" s="7">
        <f t="shared" si="48"/>
        <v>0</v>
      </c>
      <c r="CY63" s="7">
        <f t="shared" si="49"/>
        <v>0</v>
      </c>
      <c r="CZ63" s="7">
        <f t="shared" si="50"/>
        <v>0</v>
      </c>
      <c r="DA63" s="7">
        <f t="shared" si="51"/>
        <v>0</v>
      </c>
      <c r="DB63" s="7">
        <f t="shared" si="52"/>
        <v>0</v>
      </c>
      <c r="DC63" s="7">
        <f t="shared" si="53"/>
        <v>192.01</v>
      </c>
    </row>
    <row r="64" spans="1:107">
      <c r="A64" s="59">
        <v>50</v>
      </c>
      <c r="B64" s="253" t="s">
        <v>152</v>
      </c>
      <c r="C64" s="254" t="s">
        <v>153</v>
      </c>
      <c r="D64" s="9"/>
      <c r="E64" s="10">
        <f>LOOKUP((IF(D64&gt;0,(RANK(D64,D$6:D$125,0)),"NA")),'Points System'!$A$4:$A$154,'Points System'!$B$4:$B$154)</f>
        <v>0</v>
      </c>
      <c r="F64" s="78"/>
      <c r="G64" s="16">
        <f>LOOKUP((IF(F64&gt;0,(RANK(F64,F$6:F$125,0)),"NA")),'Points System'!$A$4:$A$154,'Points System'!$B$4:$B$154)</f>
        <v>0</v>
      </c>
      <c r="H64" s="9"/>
      <c r="I64" s="16">
        <f>LOOKUP((IF(H64&gt;0,(RANK(H64,H$6:H$125,0)),"NA")),'Points System'!$A$4:$A$154,'Points System'!$B$4:$B$154)</f>
        <v>0</v>
      </c>
      <c r="J64" s="9"/>
      <c r="K64" s="16">
        <f>LOOKUP((IF(J64&gt;0,(RANK(J64,J$6:J$125,0)),"NA")),'Points System'!$A$4:$A$154,'Points System'!$B$4:$B$154)</f>
        <v>0</v>
      </c>
      <c r="L64" s="78"/>
      <c r="M64" s="16">
        <f>LOOKUP((IF(L64&gt;0,(RANK(L64,L$6:L$125,0)),"NA")),'Points System'!$A$4:$A$154,'Points System'!$B$4:$B$154)</f>
        <v>0</v>
      </c>
      <c r="N64" s="9"/>
      <c r="O64" s="16">
        <f>LOOKUP((IF(N64&gt;0,(RANK(N64,N$6:N$125,0)),"NA")),'Points System'!$A$4:$A$154,'Points System'!$B$4:$B$154)</f>
        <v>0</v>
      </c>
      <c r="P64" s="78">
        <v>150</v>
      </c>
      <c r="Q64" s="16">
        <f>LOOKUP((IF(P64&gt;0,(RANK(P64,P$6:P$125,0)),"NA")),'Points System'!$A$4:$A$154,'Points System'!$B$4:$B$154)</f>
        <v>51</v>
      </c>
      <c r="R64" s="9"/>
      <c r="S64" s="16">
        <f>LOOKUP((IF(R64&gt;0,(RANK(R64,R$6:R$125,0)),"NA")),'Points System'!$A$4:$A$154,'Points System'!$B$4:$B$154)</f>
        <v>0</v>
      </c>
      <c r="T64" s="9"/>
      <c r="U64" s="16">
        <f>LOOKUP((IF(T64&gt;0,(RANK(T64,T$6:T$125,0)),"NA")),'Points System'!$A$4:$A$154,'Points System'!$B$4:$B$154)</f>
        <v>0</v>
      </c>
      <c r="V64" s="9"/>
      <c r="W64" s="16">
        <f>LOOKUP((IF(V64&gt;0,(RANK(V64,V$6:V$125,0)),"NA")),'Points System'!$A$4:$A$154,'Points System'!$B$4:$B$154)</f>
        <v>0</v>
      </c>
      <c r="X64" s="9"/>
      <c r="Y64" s="16">
        <f>LOOKUP((IF(X64&gt;0,(RANK(X64,X$6:X$125,0)),"NA")),'Points System'!$A$4:$A$154,'Points System'!$B$4:$B$154)</f>
        <v>0</v>
      </c>
      <c r="Z64" s="78"/>
      <c r="AA64" s="16">
        <f>LOOKUP((IF(Z64&gt;0,(RANK(Z64,Z$6:Z$125,0)),"NA")),'Points System'!$A$4:$A$154,'Points System'!$B$4:$B$154)</f>
        <v>0</v>
      </c>
      <c r="AB64" s="78">
        <f>CC64</f>
        <v>150</v>
      </c>
      <c r="AC64" s="10">
        <f>SUM((LARGE((BA64:BK64),1))+(LARGE((BA64:BK64),2))+(LARGE((BA64:BK64),3)+(LARGE((BA64:BK64),4))))</f>
        <v>51</v>
      </c>
      <c r="AD64" s="12">
        <f>RANK(AC64,$AC$6:$AC$125,0)</f>
        <v>57</v>
      </c>
      <c r="AE64" s="88">
        <f>(AB64-(ROUNDDOWN(AB64,0)))*100</f>
        <v>0</v>
      </c>
      <c r="AF64" s="76" t="str">
        <f>IF((COUNTIF(AT64:AY64,"&gt;0"))&gt;2,"Y","N")</f>
        <v>N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23">
        <f t="shared" si="0"/>
        <v>0</v>
      </c>
      <c r="AU64" s="23">
        <f t="shared" si="1"/>
        <v>51</v>
      </c>
      <c r="AV64" s="23">
        <f t="shared" si="2"/>
        <v>0</v>
      </c>
      <c r="AW64" s="23">
        <f t="shared" si="54"/>
        <v>0</v>
      </c>
      <c r="AX64" s="23">
        <f t="shared" si="4"/>
        <v>0</v>
      </c>
      <c r="AY64" s="23">
        <f t="shared" si="5"/>
        <v>0</v>
      </c>
      <c r="AZ64" s="7"/>
      <c r="BA64" s="82">
        <f t="shared" si="33"/>
        <v>0</v>
      </c>
      <c r="BB64" s="83">
        <f t="shared" si="55"/>
        <v>0</v>
      </c>
      <c r="BC64" s="82">
        <f t="shared" si="34"/>
        <v>0</v>
      </c>
      <c r="BD64" s="83">
        <f t="shared" si="56"/>
        <v>51</v>
      </c>
      <c r="BE64" s="82">
        <f t="shared" si="35"/>
        <v>0</v>
      </c>
      <c r="BF64" s="83">
        <f t="shared" si="57"/>
        <v>0</v>
      </c>
      <c r="BG64" s="82">
        <f t="shared" si="36"/>
        <v>0</v>
      </c>
      <c r="BH64" s="82">
        <f t="shared" si="58"/>
        <v>0</v>
      </c>
      <c r="BI64" s="83">
        <f t="shared" si="59"/>
        <v>0</v>
      </c>
      <c r="BJ64" s="82">
        <f t="shared" si="60"/>
        <v>0</v>
      </c>
      <c r="BK64" s="83">
        <f t="shared" si="61"/>
        <v>0</v>
      </c>
      <c r="BL64" s="7"/>
      <c r="BM64" s="82">
        <f t="shared" si="62"/>
        <v>0</v>
      </c>
      <c r="BN64" s="83">
        <f t="shared" si="63"/>
        <v>0</v>
      </c>
      <c r="BO64" s="82">
        <f t="shared" si="64"/>
        <v>0</v>
      </c>
      <c r="BP64" s="83">
        <f t="shared" si="65"/>
        <v>150</v>
      </c>
      <c r="BQ64" s="82">
        <f t="shared" si="66"/>
        <v>0</v>
      </c>
      <c r="BR64" s="83">
        <f t="shared" si="67"/>
        <v>0</v>
      </c>
      <c r="BS64" s="82">
        <f t="shared" si="68"/>
        <v>0</v>
      </c>
      <c r="BT64" s="82">
        <f t="shared" si="69"/>
        <v>0</v>
      </c>
      <c r="BU64" s="83">
        <f t="shared" si="70"/>
        <v>0</v>
      </c>
      <c r="BV64" s="82">
        <f t="shared" si="71"/>
        <v>0</v>
      </c>
      <c r="BW64" s="83">
        <f t="shared" si="72"/>
        <v>0</v>
      </c>
      <c r="BY64" s="7">
        <f t="shared" si="73"/>
        <v>150</v>
      </c>
      <c r="BZ64" s="7"/>
      <c r="CA64" s="7">
        <f t="shared" si="37"/>
        <v>0</v>
      </c>
      <c r="CB64" s="7"/>
      <c r="CC64" s="7">
        <f t="shared" si="25"/>
        <v>150</v>
      </c>
      <c r="CF64" s="7">
        <f t="shared" si="74"/>
        <v>1</v>
      </c>
      <c r="CG64" s="7">
        <f t="shared" si="75"/>
        <v>1</v>
      </c>
      <c r="CH64" s="7">
        <f t="shared" si="76"/>
        <v>1</v>
      </c>
      <c r="CI64" s="7">
        <f t="shared" si="77"/>
        <v>1</v>
      </c>
      <c r="CJ64" s="7">
        <f t="shared" si="78"/>
        <v>1</v>
      </c>
      <c r="CK64" s="7">
        <f t="shared" si="79"/>
        <v>1</v>
      </c>
      <c r="CL64" s="7">
        <f t="shared" si="80"/>
        <v>1</v>
      </c>
      <c r="CM64" s="7">
        <f t="shared" si="81"/>
        <v>1</v>
      </c>
      <c r="CN64" s="7">
        <f t="shared" si="40"/>
        <v>1</v>
      </c>
      <c r="CO64" s="7">
        <f t="shared" si="41"/>
        <v>1</v>
      </c>
      <c r="CP64" s="7">
        <f t="shared" si="42"/>
        <v>4</v>
      </c>
      <c r="CQ64" s="7"/>
      <c r="CS64" s="7">
        <f t="shared" si="43"/>
        <v>0</v>
      </c>
      <c r="CT64" s="7">
        <f t="shared" si="44"/>
        <v>0</v>
      </c>
      <c r="CU64" s="7">
        <f t="shared" si="45"/>
        <v>0</v>
      </c>
      <c r="CV64" s="7">
        <f t="shared" si="46"/>
        <v>0</v>
      </c>
      <c r="CW64" s="7">
        <f t="shared" si="47"/>
        <v>0</v>
      </c>
      <c r="CX64" s="7">
        <f t="shared" si="48"/>
        <v>0</v>
      </c>
      <c r="CY64" s="7">
        <f t="shared" si="49"/>
        <v>0</v>
      </c>
      <c r="CZ64" s="7">
        <f t="shared" si="50"/>
        <v>0</v>
      </c>
      <c r="DA64" s="7">
        <f t="shared" si="51"/>
        <v>0</v>
      </c>
      <c r="DB64" s="7">
        <f t="shared" si="52"/>
        <v>0</v>
      </c>
      <c r="DC64" s="7">
        <f t="shared" si="53"/>
        <v>150</v>
      </c>
    </row>
    <row r="65" spans="1:107">
      <c r="A65" s="59">
        <v>51</v>
      </c>
      <c r="B65" s="253" t="s">
        <v>45</v>
      </c>
      <c r="C65" s="254" t="s">
        <v>94</v>
      </c>
      <c r="D65" s="9"/>
      <c r="E65" s="10">
        <f>LOOKUP((IF(D65&gt;0,(RANK(D65,D$6:D$125,0)),"NA")),'Points System'!$A$4:$A$154,'Points System'!$B$4:$B$154)</f>
        <v>0</v>
      </c>
      <c r="F65" s="9">
        <v>130</v>
      </c>
      <c r="G65" s="16">
        <f>LOOKUP((IF(F65&gt;0,(RANK(F65,F$6:F$125,0)),"NA")),'Points System'!$A$4:$A$154,'Points System'!$B$4:$B$154)</f>
        <v>49</v>
      </c>
      <c r="H65" s="9"/>
      <c r="I65" s="16">
        <f>LOOKUP((IF(H65&gt;0,(RANK(H65,H$6:H$125,0)),"NA")),'Points System'!$A$4:$A$154,'Points System'!$B$4:$B$154)</f>
        <v>0</v>
      </c>
      <c r="J65" s="9"/>
      <c r="K65" s="16">
        <f>LOOKUP((IF(J65&gt;0,(RANK(J65,J$6:J$125,0)),"NA")),'Points System'!$A$4:$A$154,'Points System'!$B$4:$B$154)</f>
        <v>0</v>
      </c>
      <c r="L65" s="9"/>
      <c r="M65" s="16">
        <f>LOOKUP((IF(L65&gt;0,(RANK(L65,L$6:L$125,0)),"NA")),'Points System'!$A$4:$A$154,'Points System'!$B$4:$B$154)</f>
        <v>0</v>
      </c>
      <c r="N65" s="9"/>
      <c r="O65" s="16">
        <f>LOOKUP((IF(N65&gt;0,(RANK(N65,N$6:N$125,0)),"NA")),'Points System'!$A$4:$A$154,'Points System'!$B$4:$B$154)</f>
        <v>0</v>
      </c>
      <c r="P65" s="9"/>
      <c r="Q65" s="16">
        <f>LOOKUP((IF(P65&gt;0,(RANK(P65,P$6:P$125,0)),"NA")),'Points System'!$A$4:$A$154,'Points System'!$B$4:$B$154)</f>
        <v>0</v>
      </c>
      <c r="R65" s="9"/>
      <c r="S65" s="16">
        <f>LOOKUP((IF(R65&gt;0,(RANK(R65,R$6:R$125,0)),"NA")),'Points System'!$A$4:$A$154,'Points System'!$B$4:$B$154)</f>
        <v>0</v>
      </c>
      <c r="T65" s="9"/>
      <c r="U65" s="16">
        <f>LOOKUP((IF(T65&gt;0,(RANK(T65,T$6:T$125,0)),"NA")),'Points System'!$A$4:$A$154,'Points System'!$B$4:$B$154)</f>
        <v>0</v>
      </c>
      <c r="V65" s="9"/>
      <c r="W65" s="16">
        <f>LOOKUP((IF(V65&gt;0,(RANK(V65,V$6:V$125,0)),"NA")),'Points System'!$A$4:$A$154,'Points System'!$B$4:$B$154)</f>
        <v>0</v>
      </c>
      <c r="X65" s="9"/>
      <c r="Y65" s="16">
        <f>LOOKUP((IF(X65&gt;0,(RANK(X65,X$6:X$125,0)),"NA")),'Points System'!$A$4:$A$154,'Points System'!$B$4:$B$154)</f>
        <v>0</v>
      </c>
      <c r="Z65" s="9"/>
      <c r="AA65" s="16">
        <f>LOOKUP((IF(Z65&gt;0,(RANK(Z65,Z$6:Z$125,0)),"NA")),'Points System'!$A$4:$A$154,'Points System'!$B$4:$B$154)</f>
        <v>0</v>
      </c>
      <c r="AB65" s="78">
        <f>CC65</f>
        <v>130</v>
      </c>
      <c r="AC65" s="10">
        <f>SUM((LARGE((BA65:BK65),1))+(LARGE((BA65:BK65),2))+(LARGE((BA65:BK65),3)+(LARGE((BA65:BK65),4))))</f>
        <v>49</v>
      </c>
      <c r="AD65" s="12">
        <f>RANK(AC65,$AC$6:$AC$125,0)</f>
        <v>60</v>
      </c>
      <c r="AE65" s="88">
        <f>(AB65-(ROUNDDOWN(AB65,0)))*100</f>
        <v>0</v>
      </c>
      <c r="AF65" s="76" t="str">
        <f>IF((COUNTIF(AT65:AY65,"&gt;0"))&gt;2,"Y","N")</f>
        <v>N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23">
        <f t="shared" si="0"/>
        <v>49</v>
      </c>
      <c r="AU65" s="23">
        <f t="shared" si="1"/>
        <v>0</v>
      </c>
      <c r="AV65" s="23">
        <f t="shared" si="2"/>
        <v>0</v>
      </c>
      <c r="AW65" s="23">
        <f t="shared" si="54"/>
        <v>0</v>
      </c>
      <c r="AX65" s="23">
        <f t="shared" si="4"/>
        <v>0</v>
      </c>
      <c r="AY65" s="23">
        <f t="shared" si="5"/>
        <v>0</v>
      </c>
      <c r="AZ65" s="7"/>
      <c r="BA65" s="82">
        <f t="shared" si="33"/>
        <v>49</v>
      </c>
      <c r="BB65" s="83">
        <f t="shared" si="55"/>
        <v>0</v>
      </c>
      <c r="BC65" s="82">
        <f t="shared" si="34"/>
        <v>0</v>
      </c>
      <c r="BD65" s="83">
        <f t="shared" si="56"/>
        <v>0</v>
      </c>
      <c r="BE65" s="82">
        <f t="shared" si="35"/>
        <v>0</v>
      </c>
      <c r="BF65" s="83">
        <f t="shared" si="57"/>
        <v>0</v>
      </c>
      <c r="BG65" s="82">
        <f t="shared" si="36"/>
        <v>0</v>
      </c>
      <c r="BH65" s="82">
        <f t="shared" si="58"/>
        <v>0</v>
      </c>
      <c r="BI65" s="83">
        <f t="shared" si="59"/>
        <v>0</v>
      </c>
      <c r="BJ65" s="82">
        <f t="shared" si="60"/>
        <v>0</v>
      </c>
      <c r="BK65" s="83">
        <f t="shared" si="61"/>
        <v>0</v>
      </c>
      <c r="BL65" s="7"/>
      <c r="BM65" s="82">
        <f t="shared" si="62"/>
        <v>130</v>
      </c>
      <c r="BN65" s="83">
        <f t="shared" si="63"/>
        <v>0</v>
      </c>
      <c r="BO65" s="82">
        <f t="shared" si="64"/>
        <v>0</v>
      </c>
      <c r="BP65" s="83">
        <f t="shared" si="65"/>
        <v>0</v>
      </c>
      <c r="BQ65" s="82">
        <f t="shared" si="66"/>
        <v>0</v>
      </c>
      <c r="BR65" s="83">
        <f t="shared" si="67"/>
        <v>0</v>
      </c>
      <c r="BS65" s="82">
        <f t="shared" si="68"/>
        <v>0</v>
      </c>
      <c r="BT65" s="82">
        <f t="shared" si="69"/>
        <v>0</v>
      </c>
      <c r="BU65" s="83">
        <f t="shared" si="70"/>
        <v>0</v>
      </c>
      <c r="BV65" s="82">
        <f t="shared" si="71"/>
        <v>0</v>
      </c>
      <c r="BW65" s="83">
        <f t="shared" si="72"/>
        <v>0</v>
      </c>
      <c r="BY65" s="7">
        <f t="shared" si="73"/>
        <v>130</v>
      </c>
      <c r="BZ65" s="7"/>
      <c r="CA65" s="7">
        <f t="shared" si="37"/>
        <v>0</v>
      </c>
      <c r="CB65" s="7"/>
      <c r="CC65" s="7">
        <f t="shared" si="25"/>
        <v>130</v>
      </c>
      <c r="CF65" s="7">
        <f t="shared" si="74"/>
        <v>2</v>
      </c>
      <c r="CG65" s="7">
        <f t="shared" si="75"/>
        <v>2</v>
      </c>
      <c r="CH65" s="7">
        <f t="shared" si="76"/>
        <v>2</v>
      </c>
      <c r="CI65" s="7">
        <f t="shared" si="77"/>
        <v>2</v>
      </c>
      <c r="CJ65" s="7">
        <f t="shared" si="78"/>
        <v>2</v>
      </c>
      <c r="CK65" s="7">
        <f t="shared" si="79"/>
        <v>2</v>
      </c>
      <c r="CL65" s="7">
        <f t="shared" si="80"/>
        <v>2</v>
      </c>
      <c r="CM65" s="7">
        <f t="shared" si="81"/>
        <v>2</v>
      </c>
      <c r="CN65" s="7">
        <f t="shared" si="40"/>
        <v>2</v>
      </c>
      <c r="CO65" s="7">
        <f t="shared" si="41"/>
        <v>2</v>
      </c>
      <c r="CP65" s="7">
        <f t="shared" si="42"/>
        <v>1</v>
      </c>
      <c r="CQ65" s="7"/>
      <c r="CS65" s="7">
        <f t="shared" si="43"/>
        <v>0</v>
      </c>
      <c r="CT65" s="7">
        <f t="shared" si="44"/>
        <v>0</v>
      </c>
      <c r="CU65" s="7">
        <f t="shared" si="45"/>
        <v>0</v>
      </c>
      <c r="CV65" s="7">
        <f t="shared" si="46"/>
        <v>0</v>
      </c>
      <c r="CW65" s="7">
        <f t="shared" si="47"/>
        <v>0</v>
      </c>
      <c r="CX65" s="7">
        <f t="shared" si="48"/>
        <v>0</v>
      </c>
      <c r="CY65" s="7">
        <f t="shared" si="49"/>
        <v>0</v>
      </c>
      <c r="CZ65" s="7">
        <f t="shared" si="50"/>
        <v>0</v>
      </c>
      <c r="DA65" s="7">
        <f t="shared" si="51"/>
        <v>0</v>
      </c>
      <c r="DB65" s="7">
        <f t="shared" si="52"/>
        <v>0</v>
      </c>
      <c r="DC65" s="7">
        <f t="shared" si="53"/>
        <v>130</v>
      </c>
    </row>
    <row r="66" spans="1:107">
      <c r="A66" s="59">
        <v>52</v>
      </c>
      <c r="B66" s="253" t="s">
        <v>99</v>
      </c>
      <c r="C66" s="254" t="s">
        <v>83</v>
      </c>
      <c r="D66" s="9"/>
      <c r="E66" s="10">
        <f>LOOKUP((IF(D66&gt;0,(RANK(D66,D$6:D$125,0)),"NA")),'Points System'!$A$4:$A$154,'Points System'!$B$4:$B$154)</f>
        <v>0</v>
      </c>
      <c r="F66" s="9"/>
      <c r="G66" s="16">
        <f>LOOKUP((IF(F66&gt;0,(RANK(F66,F$6:F$125,0)),"NA")),'Points System'!$A$4:$A$154,'Points System'!$B$4:$B$154)</f>
        <v>0</v>
      </c>
      <c r="H66" s="9"/>
      <c r="I66" s="16">
        <f>LOOKUP((IF(H66&gt;0,(RANK(H66,H$6:H$125,0)),"NA")),'Points System'!$A$4:$A$154,'Points System'!$B$4:$B$154)</f>
        <v>0</v>
      </c>
      <c r="J66" s="9"/>
      <c r="K66" s="16">
        <f>LOOKUP((IF(J66&gt;0,(RANK(J66,J$6:J$125,0)),"NA")),'Points System'!$A$4:$A$154,'Points System'!$B$4:$B$154)</f>
        <v>0</v>
      </c>
      <c r="L66" s="9"/>
      <c r="M66" s="16">
        <f>LOOKUP((IF(L66&gt;0,(RANK(L66,L$6:L$125,0)),"NA")),'Points System'!$A$4:$A$154,'Points System'!$B$4:$B$154)</f>
        <v>0</v>
      </c>
      <c r="N66" s="9"/>
      <c r="O66" s="16">
        <f>LOOKUP((IF(N66&gt;0,(RANK(N66,N$6:N$125,0)),"NA")),'Points System'!$A$4:$A$154,'Points System'!$B$4:$B$154)</f>
        <v>0</v>
      </c>
      <c r="P66" s="9"/>
      <c r="Q66" s="16">
        <f>LOOKUP((IF(P66&gt;0,(RANK(P66,P$6:P$125,0)),"NA")),'Points System'!$A$4:$A$154,'Points System'!$B$4:$B$154)</f>
        <v>0</v>
      </c>
      <c r="R66" s="9">
        <v>171.03</v>
      </c>
      <c r="S66" s="16">
        <f>LOOKUP((IF(R66&gt;0,(RANK(R66,R$6:R$125,0)),"NA")),'Points System'!$A$4:$A$154,'Points System'!$B$4:$B$154)</f>
        <v>48</v>
      </c>
      <c r="T66" s="9"/>
      <c r="U66" s="16">
        <f>LOOKUP((IF(T66&gt;0,(RANK(T66,T$6:T$125,0)),"NA")),'Points System'!$A$4:$A$154,'Points System'!$B$4:$B$154)</f>
        <v>0</v>
      </c>
      <c r="V66" s="9"/>
      <c r="W66" s="16">
        <f>LOOKUP((IF(V66&gt;0,(RANK(V66,V$6:V$125,0)),"NA")),'Points System'!$A$4:$A$154,'Points System'!$B$4:$B$154)</f>
        <v>0</v>
      </c>
      <c r="X66" s="9"/>
      <c r="Y66" s="16">
        <f>LOOKUP((IF(X66&gt;0,(RANK(X66,X$6:X$125,0)),"NA")),'Points System'!$A$4:$A$154,'Points System'!$B$4:$B$154)</f>
        <v>0</v>
      </c>
      <c r="Z66" s="9"/>
      <c r="AA66" s="16">
        <f>LOOKUP((IF(Z66&gt;0,(RANK(Z66,Z$6:Z$125,0)),"NA")),'Points System'!$A$4:$A$154,'Points System'!$B$4:$B$154)</f>
        <v>0</v>
      </c>
      <c r="AB66" s="78">
        <f>CC66</f>
        <v>171.03</v>
      </c>
      <c r="AC66" s="10">
        <f>SUM((LARGE((BA66:BK66),1))+(LARGE((BA66:BK66),2))+(LARGE((BA66:BK66),3)+(LARGE((BA66:BK66),4))))</f>
        <v>48</v>
      </c>
      <c r="AD66" s="12">
        <f>RANK(AC66,$AC$6:$AC$125,0)</f>
        <v>61</v>
      </c>
      <c r="AE66" s="88">
        <f>(AB66-(ROUNDDOWN(AB66,0)))*100</f>
        <v>3.0000000000001137</v>
      </c>
      <c r="AF66" s="76" t="str">
        <f>IF((COUNTIF(AT66:AY66,"&gt;0"))&gt;2,"Y","N")</f>
        <v>N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3">
        <f t="shared" si="0"/>
        <v>48</v>
      </c>
      <c r="AU66" s="23">
        <f t="shared" si="1"/>
        <v>0</v>
      </c>
      <c r="AV66" s="23">
        <f t="shared" si="2"/>
        <v>0</v>
      </c>
      <c r="AW66" s="23">
        <f t="shared" si="54"/>
        <v>0</v>
      </c>
      <c r="AX66" s="23">
        <f t="shared" si="4"/>
        <v>0</v>
      </c>
      <c r="AY66" s="23">
        <f t="shared" si="5"/>
        <v>0</v>
      </c>
      <c r="AZ66" s="7"/>
      <c r="BA66" s="82">
        <f t="shared" si="33"/>
        <v>0</v>
      </c>
      <c r="BB66" s="83">
        <f t="shared" si="55"/>
        <v>48</v>
      </c>
      <c r="BC66" s="82">
        <f t="shared" si="34"/>
        <v>0</v>
      </c>
      <c r="BD66" s="83">
        <f t="shared" si="56"/>
        <v>0</v>
      </c>
      <c r="BE66" s="82">
        <f t="shared" si="35"/>
        <v>0</v>
      </c>
      <c r="BF66" s="83">
        <f t="shared" si="57"/>
        <v>0</v>
      </c>
      <c r="BG66" s="82">
        <f t="shared" si="36"/>
        <v>0</v>
      </c>
      <c r="BH66" s="82">
        <f t="shared" si="58"/>
        <v>0</v>
      </c>
      <c r="BI66" s="83">
        <f t="shared" si="59"/>
        <v>0</v>
      </c>
      <c r="BJ66" s="82">
        <f t="shared" si="60"/>
        <v>0</v>
      </c>
      <c r="BK66" s="83">
        <f t="shared" si="61"/>
        <v>0</v>
      </c>
      <c r="BL66" s="7"/>
      <c r="BM66" s="82">
        <f t="shared" si="62"/>
        <v>0</v>
      </c>
      <c r="BN66" s="83">
        <f t="shared" si="63"/>
        <v>171.03</v>
      </c>
      <c r="BO66" s="82">
        <f t="shared" si="64"/>
        <v>0</v>
      </c>
      <c r="BP66" s="83">
        <f t="shared" si="65"/>
        <v>0</v>
      </c>
      <c r="BQ66" s="82">
        <f t="shared" si="66"/>
        <v>0</v>
      </c>
      <c r="BR66" s="83">
        <f t="shared" si="67"/>
        <v>0</v>
      </c>
      <c r="BS66" s="82">
        <f t="shared" si="68"/>
        <v>0</v>
      </c>
      <c r="BT66" s="82">
        <f t="shared" si="69"/>
        <v>0</v>
      </c>
      <c r="BU66" s="83">
        <f t="shared" si="70"/>
        <v>0</v>
      </c>
      <c r="BV66" s="82">
        <f t="shared" si="71"/>
        <v>0</v>
      </c>
      <c r="BW66" s="83">
        <f t="shared" si="72"/>
        <v>0</v>
      </c>
      <c r="BY66" s="7">
        <f t="shared" si="73"/>
        <v>171.03</v>
      </c>
      <c r="BZ66" s="7"/>
      <c r="CA66" s="7">
        <f t="shared" si="37"/>
        <v>0</v>
      </c>
      <c r="CB66" s="7"/>
      <c r="CC66" s="7">
        <f t="shared" si="25"/>
        <v>171.03</v>
      </c>
      <c r="CF66" s="7">
        <f t="shared" si="74"/>
        <v>1</v>
      </c>
      <c r="CG66" s="7">
        <f t="shared" si="75"/>
        <v>1</v>
      </c>
      <c r="CH66" s="7">
        <f t="shared" si="76"/>
        <v>1</v>
      </c>
      <c r="CI66" s="7">
        <f t="shared" si="77"/>
        <v>1</v>
      </c>
      <c r="CJ66" s="7">
        <f t="shared" si="78"/>
        <v>1</v>
      </c>
      <c r="CK66" s="7">
        <f t="shared" si="79"/>
        <v>1</v>
      </c>
      <c r="CL66" s="7">
        <f t="shared" si="80"/>
        <v>1</v>
      </c>
      <c r="CM66" s="7">
        <f t="shared" si="81"/>
        <v>1</v>
      </c>
      <c r="CN66" s="7">
        <f t="shared" si="40"/>
        <v>1</v>
      </c>
      <c r="CO66" s="7">
        <f t="shared" si="41"/>
        <v>1</v>
      </c>
      <c r="CP66" s="7">
        <f t="shared" si="42"/>
        <v>2</v>
      </c>
      <c r="CQ66" s="7"/>
      <c r="CS66" s="7">
        <f t="shared" si="43"/>
        <v>0</v>
      </c>
      <c r="CT66" s="7">
        <f t="shared" si="44"/>
        <v>0</v>
      </c>
      <c r="CU66" s="7">
        <f t="shared" si="45"/>
        <v>0</v>
      </c>
      <c r="CV66" s="7">
        <f t="shared" si="46"/>
        <v>0</v>
      </c>
      <c r="CW66" s="7">
        <f t="shared" si="47"/>
        <v>0</v>
      </c>
      <c r="CX66" s="7">
        <f t="shared" si="48"/>
        <v>0</v>
      </c>
      <c r="CY66" s="7">
        <f t="shared" si="49"/>
        <v>0</v>
      </c>
      <c r="CZ66" s="7">
        <f t="shared" si="50"/>
        <v>0</v>
      </c>
      <c r="DA66" s="7">
        <f t="shared" si="51"/>
        <v>0</v>
      </c>
      <c r="DB66" s="7">
        <f t="shared" si="52"/>
        <v>0</v>
      </c>
      <c r="DC66" s="7">
        <f t="shared" si="53"/>
        <v>171.03</v>
      </c>
    </row>
    <row r="67" spans="1:107">
      <c r="A67" s="59">
        <v>53</v>
      </c>
      <c r="B67" s="253" t="s">
        <v>89</v>
      </c>
      <c r="C67" s="254" t="s">
        <v>78</v>
      </c>
      <c r="D67" s="9"/>
      <c r="E67" s="10">
        <f>LOOKUP((IF(D67&gt;0,(RANK(D67,D$6:D$125,0)),"NA")),'Points System'!$A$4:$A$154,'Points System'!$B$4:$B$154)</f>
        <v>0</v>
      </c>
      <c r="F67" s="78">
        <v>115.01</v>
      </c>
      <c r="G67" s="16">
        <f>LOOKUP((IF(F67&gt;0,(RANK(F67,F$6:F$125,0)),"NA")),'Points System'!$A$4:$A$154,'Points System'!$B$4:$B$154)</f>
        <v>48</v>
      </c>
      <c r="H67" s="9"/>
      <c r="I67" s="16">
        <f>LOOKUP((IF(H67&gt;0,(RANK(H67,H$6:H$125,0)),"NA")),'Points System'!$A$4:$A$154,'Points System'!$B$4:$B$154)</f>
        <v>0</v>
      </c>
      <c r="J67" s="9"/>
      <c r="K67" s="16">
        <f>LOOKUP((IF(J67&gt;0,(RANK(J67,J$6:J$125,0)),"NA")),'Points System'!$A$4:$A$154,'Points System'!$B$4:$B$154)</f>
        <v>0</v>
      </c>
      <c r="L67" s="9"/>
      <c r="M67" s="16">
        <f>LOOKUP((IF(L67&gt;0,(RANK(L67,L$6:L$125,0)),"NA")),'Points System'!$A$4:$A$154,'Points System'!$B$4:$B$154)</f>
        <v>0</v>
      </c>
      <c r="N67" s="9"/>
      <c r="O67" s="16">
        <f>LOOKUP((IF(N67&gt;0,(RANK(N67,N$6:N$125,0)),"NA")),'Points System'!$A$4:$A$154,'Points System'!$B$4:$B$154)</f>
        <v>0</v>
      </c>
      <c r="P67" s="9"/>
      <c r="Q67" s="16">
        <f>LOOKUP((IF(P67&gt;0,(RANK(P67,P$6:P$125,0)),"NA")),'Points System'!$A$4:$A$154,'Points System'!$B$4:$B$154)</f>
        <v>0</v>
      </c>
      <c r="R67" s="9"/>
      <c r="S67" s="16">
        <f>LOOKUP((IF(R67&gt;0,(RANK(R67,R$6:R$125,0)),"NA")),'Points System'!$A$4:$A$154,'Points System'!$B$4:$B$154)</f>
        <v>0</v>
      </c>
      <c r="T67" s="9"/>
      <c r="U67" s="16">
        <f>LOOKUP((IF(T67&gt;0,(RANK(T67,T$6:T$125,0)),"NA")),'Points System'!$A$4:$A$154,'Points System'!$B$4:$B$154)</f>
        <v>0</v>
      </c>
      <c r="V67" s="9"/>
      <c r="W67" s="16">
        <f>LOOKUP((IF(V67&gt;0,(RANK(V67,V$6:V$125,0)),"NA")),'Points System'!$A$4:$A$154,'Points System'!$B$4:$B$154)</f>
        <v>0</v>
      </c>
      <c r="X67" s="9"/>
      <c r="Y67" s="16">
        <f>LOOKUP((IF(X67&gt;0,(RANK(X67,X$6:X$125,0)),"NA")),'Points System'!$A$4:$A$154,'Points System'!$B$4:$B$154)</f>
        <v>0</v>
      </c>
      <c r="Z67" s="78"/>
      <c r="AA67" s="16">
        <f>LOOKUP((IF(Z67&gt;0,(RANK(Z67,Z$6:Z$125,0)),"NA")),'Points System'!$A$4:$A$154,'Points System'!$B$4:$B$154)</f>
        <v>0</v>
      </c>
      <c r="AB67" s="78">
        <f>CC67</f>
        <v>115.01</v>
      </c>
      <c r="AC67" s="10">
        <f>SUM((LARGE((BA67:BK67),1))+(LARGE((BA67:BK67),2))+(LARGE((BA67:BK67),3)+(LARGE((BA67:BK67),4))))</f>
        <v>48</v>
      </c>
      <c r="AD67" s="12">
        <f>RANK(AC67,$AC$6:$AC$125,0)</f>
        <v>61</v>
      </c>
      <c r="AE67" s="88">
        <f>(AB67-(ROUNDDOWN(AB67,0)))*100</f>
        <v>1.0000000000005116</v>
      </c>
      <c r="AF67" s="76" t="str">
        <f>IF((COUNTIF(AT67:AY67,"&gt;0"))&gt;2,"Y","N")</f>
        <v>N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23">
        <f t="shared" si="0"/>
        <v>48</v>
      </c>
      <c r="AU67" s="23">
        <f t="shared" si="1"/>
        <v>0</v>
      </c>
      <c r="AV67" s="23">
        <f t="shared" si="2"/>
        <v>0</v>
      </c>
      <c r="AW67" s="23">
        <f t="shared" si="54"/>
        <v>0</v>
      </c>
      <c r="AX67" s="23">
        <f t="shared" si="4"/>
        <v>0</v>
      </c>
      <c r="AY67" s="23">
        <f t="shared" si="5"/>
        <v>0</v>
      </c>
      <c r="AZ67" s="7"/>
      <c r="BA67" s="82">
        <f t="shared" si="33"/>
        <v>48</v>
      </c>
      <c r="BB67" s="83">
        <f t="shared" si="55"/>
        <v>0</v>
      </c>
      <c r="BC67" s="82">
        <f t="shared" si="34"/>
        <v>0</v>
      </c>
      <c r="BD67" s="83">
        <f t="shared" si="56"/>
        <v>0</v>
      </c>
      <c r="BE67" s="82">
        <f t="shared" si="35"/>
        <v>0</v>
      </c>
      <c r="BF67" s="83">
        <f t="shared" si="57"/>
        <v>0</v>
      </c>
      <c r="BG67" s="82">
        <f t="shared" si="36"/>
        <v>0</v>
      </c>
      <c r="BH67" s="82">
        <f t="shared" si="58"/>
        <v>0</v>
      </c>
      <c r="BI67" s="83">
        <f t="shared" si="59"/>
        <v>0</v>
      </c>
      <c r="BJ67" s="82">
        <f t="shared" si="60"/>
        <v>0</v>
      </c>
      <c r="BK67" s="83">
        <f t="shared" si="61"/>
        <v>0</v>
      </c>
      <c r="BL67" s="7"/>
      <c r="BM67" s="82">
        <f t="shared" si="62"/>
        <v>115.01</v>
      </c>
      <c r="BN67" s="83">
        <f t="shared" si="63"/>
        <v>0</v>
      </c>
      <c r="BO67" s="82">
        <f t="shared" si="64"/>
        <v>0</v>
      </c>
      <c r="BP67" s="83">
        <f t="shared" si="65"/>
        <v>0</v>
      </c>
      <c r="BQ67" s="82">
        <f t="shared" si="66"/>
        <v>0</v>
      </c>
      <c r="BR67" s="83">
        <f t="shared" si="67"/>
        <v>0</v>
      </c>
      <c r="BS67" s="82">
        <f t="shared" si="68"/>
        <v>0</v>
      </c>
      <c r="BT67" s="82">
        <f t="shared" si="69"/>
        <v>0</v>
      </c>
      <c r="BU67" s="83">
        <f t="shared" si="70"/>
        <v>0</v>
      </c>
      <c r="BV67" s="82">
        <f t="shared" si="71"/>
        <v>0</v>
      </c>
      <c r="BW67" s="83">
        <f t="shared" si="72"/>
        <v>0</v>
      </c>
      <c r="BY67" s="7">
        <f t="shared" si="73"/>
        <v>115.01</v>
      </c>
      <c r="BZ67" s="7"/>
      <c r="CA67" s="7">
        <f t="shared" si="37"/>
        <v>0</v>
      </c>
      <c r="CB67" s="7"/>
      <c r="CC67" s="7">
        <f t="shared" si="25"/>
        <v>115.01</v>
      </c>
      <c r="CF67" s="7">
        <f t="shared" si="74"/>
        <v>2</v>
      </c>
      <c r="CG67" s="7">
        <f t="shared" si="75"/>
        <v>2</v>
      </c>
      <c r="CH67" s="7">
        <f t="shared" si="76"/>
        <v>2</v>
      </c>
      <c r="CI67" s="7">
        <f t="shared" si="77"/>
        <v>2</v>
      </c>
      <c r="CJ67" s="7">
        <f t="shared" si="78"/>
        <v>2</v>
      </c>
      <c r="CK67" s="7">
        <f t="shared" si="79"/>
        <v>2</v>
      </c>
      <c r="CL67" s="7">
        <f t="shared" si="80"/>
        <v>2</v>
      </c>
      <c r="CM67" s="7">
        <f t="shared" si="81"/>
        <v>2</v>
      </c>
      <c r="CN67" s="7">
        <f t="shared" si="40"/>
        <v>2</v>
      </c>
      <c r="CO67" s="7">
        <f t="shared" si="41"/>
        <v>2</v>
      </c>
      <c r="CP67" s="7">
        <f t="shared" si="42"/>
        <v>1</v>
      </c>
      <c r="CQ67" s="7"/>
      <c r="CS67" s="7">
        <f t="shared" si="43"/>
        <v>0</v>
      </c>
      <c r="CT67" s="7">
        <f t="shared" si="44"/>
        <v>0</v>
      </c>
      <c r="CU67" s="7">
        <f t="shared" si="45"/>
        <v>0</v>
      </c>
      <c r="CV67" s="7">
        <f t="shared" si="46"/>
        <v>0</v>
      </c>
      <c r="CW67" s="7">
        <f t="shared" si="47"/>
        <v>0</v>
      </c>
      <c r="CX67" s="7">
        <f t="shared" si="48"/>
        <v>0</v>
      </c>
      <c r="CY67" s="7">
        <f t="shared" si="49"/>
        <v>0</v>
      </c>
      <c r="CZ67" s="7">
        <f t="shared" si="50"/>
        <v>0</v>
      </c>
      <c r="DA67" s="7">
        <f t="shared" si="51"/>
        <v>0</v>
      </c>
      <c r="DB67" s="7">
        <f t="shared" si="52"/>
        <v>0</v>
      </c>
      <c r="DC67" s="7">
        <f t="shared" si="53"/>
        <v>115.01</v>
      </c>
    </row>
    <row r="68" spans="1:107">
      <c r="A68" s="59">
        <v>54</v>
      </c>
      <c r="B68" s="253" t="s">
        <v>52</v>
      </c>
      <c r="C68" s="254" t="s">
        <v>415</v>
      </c>
      <c r="D68" s="9"/>
      <c r="E68" s="10">
        <f>LOOKUP((IF(D68&gt;0,(RANK(D68,D$6:D$125,0)),"NA")),'Points System'!$A$4:$A$154,'Points System'!$B$4:$B$154)</f>
        <v>0</v>
      </c>
      <c r="F68" s="9">
        <v>92</v>
      </c>
      <c r="G68" s="16">
        <f>LOOKUP((IF(F68&gt;0,(RANK(F68,F$6:F$125,0)),"NA")),'Points System'!$A$4:$A$154,'Points System'!$B$4:$B$154)</f>
        <v>46</v>
      </c>
      <c r="H68" s="9"/>
      <c r="I68" s="16">
        <f>LOOKUP((IF(H68&gt;0,(RANK(H68,H$6:H$125,0)),"NA")),'Points System'!$A$4:$A$154,'Points System'!$B$4:$B$154)</f>
        <v>0</v>
      </c>
      <c r="J68" s="9"/>
      <c r="K68" s="16">
        <f>LOOKUP((IF(J68&gt;0,(RANK(J68,J$6:J$125,0)),"NA")),'Points System'!$A$4:$A$154,'Points System'!$B$4:$B$154)</f>
        <v>0</v>
      </c>
      <c r="L68" s="9"/>
      <c r="M68" s="16">
        <f>LOOKUP((IF(L68&gt;0,(RANK(L68,L$6:L$125,0)),"NA")),'Points System'!$A$4:$A$154,'Points System'!$B$4:$B$154)</f>
        <v>0</v>
      </c>
      <c r="N68" s="9"/>
      <c r="O68" s="16">
        <f>LOOKUP((IF(N68&gt;0,(RANK(N68,N$6:N$125,0)),"NA")),'Points System'!$A$4:$A$154,'Points System'!$B$4:$B$154)</f>
        <v>0</v>
      </c>
      <c r="P68" s="9"/>
      <c r="Q68" s="16">
        <f>LOOKUP((IF(P68&gt;0,(RANK(P68,P$6:P$125,0)),"NA")),'Points System'!$A$4:$A$154,'Points System'!$B$4:$B$154)</f>
        <v>0</v>
      </c>
      <c r="R68" s="9"/>
      <c r="S68" s="16">
        <f>LOOKUP((IF(R68&gt;0,(RANK(R68,R$6:R$125,0)),"NA")),'Points System'!$A$4:$A$154,'Points System'!$B$4:$B$154)</f>
        <v>0</v>
      </c>
      <c r="T68" s="9"/>
      <c r="U68" s="16">
        <f>LOOKUP((IF(T68&gt;0,(RANK(T68,T$6:T$125,0)),"NA")),'Points System'!$A$4:$A$154,'Points System'!$B$4:$B$154)</f>
        <v>0</v>
      </c>
      <c r="V68" s="9"/>
      <c r="W68" s="16">
        <f>LOOKUP((IF(V68&gt;0,(RANK(V68,V$6:V$125,0)),"NA")),'Points System'!$A$4:$A$154,'Points System'!$B$4:$B$154)</f>
        <v>0</v>
      </c>
      <c r="X68" s="9"/>
      <c r="Y68" s="16">
        <f>LOOKUP((IF(X68&gt;0,(RANK(X68,X$6:X$125,0)),"NA")),'Points System'!$A$4:$A$154,'Points System'!$B$4:$B$154)</f>
        <v>0</v>
      </c>
      <c r="Z68" s="9"/>
      <c r="AA68" s="16">
        <f>LOOKUP((IF(Z68&gt;0,(RANK(Z68,Z$6:Z$125,0)),"NA")),'Points System'!$A$4:$A$154,'Points System'!$B$4:$B$154)</f>
        <v>0</v>
      </c>
      <c r="AB68" s="78">
        <f>CC68</f>
        <v>92</v>
      </c>
      <c r="AC68" s="10">
        <f>SUM((LARGE((BA68:BK68),1))+(LARGE((BA68:BK68),2))+(LARGE((BA68:BK68),3)+(LARGE((BA68:BK68),4))))</f>
        <v>46</v>
      </c>
      <c r="AD68" s="12">
        <f>RANK(AC68,$AC$6:$AC$125,0)</f>
        <v>63</v>
      </c>
      <c r="AE68" s="88">
        <f>(AB68-(ROUNDDOWN(AB68,0)))*100</f>
        <v>0</v>
      </c>
      <c r="AF68" s="76" t="str">
        <f>IF((COUNTIF(AT68:AY68,"&gt;0"))&gt;2,"Y","N")</f>
        <v>N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3">
        <f t="shared" si="0"/>
        <v>46</v>
      </c>
      <c r="AU68" s="23">
        <f t="shared" si="1"/>
        <v>0</v>
      </c>
      <c r="AV68" s="23">
        <f t="shared" si="2"/>
        <v>0</v>
      </c>
      <c r="AW68" s="23">
        <f t="shared" si="54"/>
        <v>0</v>
      </c>
      <c r="AX68" s="23">
        <f t="shared" si="4"/>
        <v>0</v>
      </c>
      <c r="AY68" s="23">
        <f t="shared" si="5"/>
        <v>0</v>
      </c>
      <c r="AZ68" s="7"/>
      <c r="BA68" s="82">
        <f t="shared" si="33"/>
        <v>46</v>
      </c>
      <c r="BB68" s="83">
        <f t="shared" si="55"/>
        <v>0</v>
      </c>
      <c r="BC68" s="82">
        <f t="shared" si="34"/>
        <v>0</v>
      </c>
      <c r="BD68" s="83">
        <f t="shared" si="56"/>
        <v>0</v>
      </c>
      <c r="BE68" s="82">
        <f t="shared" si="35"/>
        <v>0</v>
      </c>
      <c r="BF68" s="83">
        <f t="shared" si="57"/>
        <v>0</v>
      </c>
      <c r="BG68" s="82">
        <f t="shared" si="36"/>
        <v>0</v>
      </c>
      <c r="BH68" s="82">
        <f t="shared" si="58"/>
        <v>0</v>
      </c>
      <c r="BI68" s="83">
        <f t="shared" si="59"/>
        <v>0</v>
      </c>
      <c r="BJ68" s="82">
        <f t="shared" si="60"/>
        <v>0</v>
      </c>
      <c r="BK68" s="83">
        <f t="shared" si="61"/>
        <v>0</v>
      </c>
      <c r="BL68" s="7"/>
      <c r="BM68" s="82">
        <f t="shared" si="62"/>
        <v>92</v>
      </c>
      <c r="BN68" s="83">
        <f t="shared" si="63"/>
        <v>0</v>
      </c>
      <c r="BO68" s="82">
        <f t="shared" si="64"/>
        <v>0</v>
      </c>
      <c r="BP68" s="83">
        <f t="shared" si="65"/>
        <v>0</v>
      </c>
      <c r="BQ68" s="82">
        <f t="shared" si="66"/>
        <v>0</v>
      </c>
      <c r="BR68" s="83">
        <f t="shared" si="67"/>
        <v>0</v>
      </c>
      <c r="BS68" s="82">
        <f t="shared" si="68"/>
        <v>0</v>
      </c>
      <c r="BT68" s="82">
        <f t="shared" si="69"/>
        <v>0</v>
      </c>
      <c r="BU68" s="83">
        <f t="shared" si="70"/>
        <v>0</v>
      </c>
      <c r="BV68" s="82">
        <f t="shared" si="71"/>
        <v>0</v>
      </c>
      <c r="BW68" s="83">
        <f t="shared" si="72"/>
        <v>0</v>
      </c>
      <c r="BY68" s="7">
        <f t="shared" si="73"/>
        <v>92</v>
      </c>
      <c r="BZ68" s="7"/>
      <c r="CA68" s="7">
        <f t="shared" si="37"/>
        <v>0</v>
      </c>
      <c r="CB68" s="7"/>
      <c r="CC68" s="7">
        <f t="shared" si="25"/>
        <v>92</v>
      </c>
      <c r="CF68" s="7">
        <f t="shared" si="74"/>
        <v>2</v>
      </c>
      <c r="CG68" s="7">
        <f t="shared" si="75"/>
        <v>2</v>
      </c>
      <c r="CH68" s="7">
        <f t="shared" si="76"/>
        <v>2</v>
      </c>
      <c r="CI68" s="7">
        <f t="shared" si="77"/>
        <v>2</v>
      </c>
      <c r="CJ68" s="7">
        <f t="shared" si="78"/>
        <v>2</v>
      </c>
      <c r="CK68" s="7">
        <f t="shared" si="79"/>
        <v>2</v>
      </c>
      <c r="CL68" s="7">
        <f t="shared" si="80"/>
        <v>2</v>
      </c>
      <c r="CM68" s="7">
        <f t="shared" si="81"/>
        <v>2</v>
      </c>
      <c r="CN68" s="7">
        <f t="shared" si="40"/>
        <v>2</v>
      </c>
      <c r="CO68" s="7">
        <f t="shared" si="41"/>
        <v>2</v>
      </c>
      <c r="CP68" s="7">
        <f t="shared" si="42"/>
        <v>1</v>
      </c>
      <c r="CQ68" s="7"/>
      <c r="CS68" s="7">
        <f t="shared" si="43"/>
        <v>0</v>
      </c>
      <c r="CT68" s="7">
        <f t="shared" si="44"/>
        <v>0</v>
      </c>
      <c r="CU68" s="7">
        <f t="shared" si="45"/>
        <v>0</v>
      </c>
      <c r="CV68" s="7">
        <f t="shared" si="46"/>
        <v>0</v>
      </c>
      <c r="CW68" s="7">
        <f t="shared" si="47"/>
        <v>0</v>
      </c>
      <c r="CX68" s="7">
        <f t="shared" si="48"/>
        <v>0</v>
      </c>
      <c r="CY68" s="7">
        <f t="shared" si="49"/>
        <v>0</v>
      </c>
      <c r="CZ68" s="7">
        <f t="shared" si="50"/>
        <v>0</v>
      </c>
      <c r="DA68" s="7">
        <f t="shared" si="51"/>
        <v>0</v>
      </c>
      <c r="DB68" s="7">
        <f t="shared" si="52"/>
        <v>0</v>
      </c>
      <c r="DC68" s="7">
        <f t="shared" si="53"/>
        <v>92</v>
      </c>
    </row>
    <row r="69" spans="1:107">
      <c r="A69" s="59">
        <v>55</v>
      </c>
      <c r="B69" s="253" t="s">
        <v>413</v>
      </c>
      <c r="C69" s="254" t="s">
        <v>414</v>
      </c>
      <c r="D69" s="9"/>
      <c r="E69" s="10">
        <f>LOOKUP((IF(D69&gt;0,(RANK(D69,D$6:D$125,0)),"NA")),'Points System'!$A$4:$A$154,'Points System'!$B$4:$B$154)</f>
        <v>0</v>
      </c>
      <c r="F69" s="9">
        <v>52</v>
      </c>
      <c r="G69" s="16">
        <f>LOOKUP((IF(F69&gt;0,(RANK(F69,F$6:F$125,0)),"NA")),'Points System'!$A$4:$A$154,'Points System'!$B$4:$B$154)</f>
        <v>44</v>
      </c>
      <c r="H69" s="9"/>
      <c r="I69" s="16">
        <f>LOOKUP((IF(H69&gt;0,(RANK(H69,H$6:H$125,0)),"NA")),'Points System'!$A$4:$A$154,'Points System'!$B$4:$B$154)</f>
        <v>0</v>
      </c>
      <c r="J69" s="9"/>
      <c r="K69" s="16">
        <f>LOOKUP((IF(J69&gt;0,(RANK(J69,J$6:J$125,0)),"NA")),'Points System'!$A$4:$A$154,'Points System'!$B$4:$B$154)</f>
        <v>0</v>
      </c>
      <c r="L69" s="9"/>
      <c r="M69" s="16">
        <f>LOOKUP((IF(L69&gt;0,(RANK(L69,L$6:L$125,0)),"NA")),'Points System'!$A$4:$A$154,'Points System'!$B$4:$B$154)</f>
        <v>0</v>
      </c>
      <c r="N69" s="9"/>
      <c r="O69" s="16">
        <f>LOOKUP((IF(N69&gt;0,(RANK(N69,N$6:N$125,0)),"NA")),'Points System'!$A$4:$A$154,'Points System'!$B$4:$B$154)</f>
        <v>0</v>
      </c>
      <c r="P69" s="9"/>
      <c r="Q69" s="16">
        <f>LOOKUP((IF(P69&gt;0,(RANK(P69,P$6:P$125,0)),"NA")),'Points System'!$A$4:$A$154,'Points System'!$B$4:$B$154)</f>
        <v>0</v>
      </c>
      <c r="R69" s="9"/>
      <c r="S69" s="16">
        <f>LOOKUP((IF(R69&gt;0,(RANK(R69,R$6:R$125,0)),"NA")),'Points System'!$A$4:$A$154,'Points System'!$B$4:$B$154)</f>
        <v>0</v>
      </c>
      <c r="T69" s="9"/>
      <c r="U69" s="16">
        <f>LOOKUP((IF(T69&gt;0,(RANK(T69,T$6:T$125,0)),"NA")),'Points System'!$A$4:$A$154,'Points System'!$B$4:$B$154)</f>
        <v>0</v>
      </c>
      <c r="V69" s="9"/>
      <c r="W69" s="16">
        <f>LOOKUP((IF(V69&gt;0,(RANK(V69,V$6:V$125,0)),"NA")),'Points System'!$A$4:$A$154,'Points System'!$B$4:$B$154)</f>
        <v>0</v>
      </c>
      <c r="X69" s="9"/>
      <c r="Y69" s="16">
        <f>LOOKUP((IF(X69&gt;0,(RANK(X69,X$6:X$125,0)),"NA")),'Points System'!$A$4:$A$154,'Points System'!$B$4:$B$154)</f>
        <v>0</v>
      </c>
      <c r="Z69" s="9"/>
      <c r="AA69" s="16">
        <f>LOOKUP((IF(Z69&gt;0,(RANK(Z69,Z$6:Z$125,0)),"NA")),'Points System'!$A$4:$A$154,'Points System'!$B$4:$B$154)</f>
        <v>0</v>
      </c>
      <c r="AB69" s="78">
        <f>CC69</f>
        <v>52</v>
      </c>
      <c r="AC69" s="10">
        <f>SUM((LARGE((BA69:BK69),1))+(LARGE((BA69:BK69),2))+(LARGE((BA69:BK69),3)+(LARGE((BA69:BK69),4))))</f>
        <v>44</v>
      </c>
      <c r="AD69" s="12">
        <f>RANK(AC69,$AC$6:$AC$125,0)</f>
        <v>64</v>
      </c>
      <c r="AE69" s="88">
        <f>(AB69-(ROUNDDOWN(AB69,0)))*100</f>
        <v>0</v>
      </c>
      <c r="AF69" s="76" t="str">
        <f>IF((COUNTIF(AT69:AY69,"&gt;0"))&gt;2,"Y","N")</f>
        <v>N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3">
        <f t="shared" si="0"/>
        <v>44</v>
      </c>
      <c r="AU69" s="23">
        <f t="shared" si="1"/>
        <v>0</v>
      </c>
      <c r="AV69" s="23">
        <f t="shared" si="2"/>
        <v>0</v>
      </c>
      <c r="AW69" s="23">
        <f t="shared" si="54"/>
        <v>0</v>
      </c>
      <c r="AX69" s="23">
        <f t="shared" si="4"/>
        <v>0</v>
      </c>
      <c r="AY69" s="23">
        <f t="shared" si="5"/>
        <v>0</v>
      </c>
      <c r="AZ69" s="7"/>
      <c r="BA69" s="82">
        <f t="shared" si="33"/>
        <v>44</v>
      </c>
      <c r="BB69" s="83">
        <f t="shared" si="55"/>
        <v>0</v>
      </c>
      <c r="BC69" s="82">
        <f t="shared" si="34"/>
        <v>0</v>
      </c>
      <c r="BD69" s="83">
        <f t="shared" si="56"/>
        <v>0</v>
      </c>
      <c r="BE69" s="82">
        <f t="shared" si="35"/>
        <v>0</v>
      </c>
      <c r="BF69" s="83">
        <f t="shared" si="57"/>
        <v>0</v>
      </c>
      <c r="BG69" s="82">
        <f t="shared" si="36"/>
        <v>0</v>
      </c>
      <c r="BH69" s="82">
        <f t="shared" si="58"/>
        <v>0</v>
      </c>
      <c r="BI69" s="83">
        <f t="shared" si="59"/>
        <v>0</v>
      </c>
      <c r="BJ69" s="82">
        <f t="shared" si="60"/>
        <v>0</v>
      </c>
      <c r="BK69" s="83">
        <f t="shared" si="61"/>
        <v>0</v>
      </c>
      <c r="BL69" s="7"/>
      <c r="BM69" s="82">
        <f t="shared" si="62"/>
        <v>52</v>
      </c>
      <c r="BN69" s="83">
        <f t="shared" si="63"/>
        <v>0</v>
      </c>
      <c r="BO69" s="82">
        <f t="shared" si="64"/>
        <v>0</v>
      </c>
      <c r="BP69" s="83">
        <f t="shared" si="65"/>
        <v>0</v>
      </c>
      <c r="BQ69" s="82">
        <f t="shared" si="66"/>
        <v>0</v>
      </c>
      <c r="BR69" s="83">
        <f t="shared" si="67"/>
        <v>0</v>
      </c>
      <c r="BS69" s="82">
        <f t="shared" si="68"/>
        <v>0</v>
      </c>
      <c r="BT69" s="82">
        <f t="shared" si="69"/>
        <v>0</v>
      </c>
      <c r="BU69" s="83">
        <f t="shared" si="70"/>
        <v>0</v>
      </c>
      <c r="BV69" s="82">
        <f t="shared" si="71"/>
        <v>0</v>
      </c>
      <c r="BW69" s="83">
        <f t="shared" si="72"/>
        <v>0</v>
      </c>
      <c r="BY69" s="7">
        <f t="shared" si="73"/>
        <v>52</v>
      </c>
      <c r="BZ69" s="7"/>
      <c r="CA69" s="7">
        <f t="shared" si="37"/>
        <v>0</v>
      </c>
      <c r="CB69" s="7"/>
      <c r="CC69" s="7">
        <f t="shared" si="25"/>
        <v>52</v>
      </c>
      <c r="CF69" s="7">
        <f t="shared" si="74"/>
        <v>2</v>
      </c>
      <c r="CG69" s="7">
        <f t="shared" si="75"/>
        <v>2</v>
      </c>
      <c r="CH69" s="7">
        <f t="shared" si="76"/>
        <v>2</v>
      </c>
      <c r="CI69" s="7">
        <f t="shared" si="77"/>
        <v>2</v>
      </c>
      <c r="CJ69" s="7">
        <f t="shared" si="78"/>
        <v>2</v>
      </c>
      <c r="CK69" s="7">
        <f t="shared" si="79"/>
        <v>2</v>
      </c>
      <c r="CL69" s="7">
        <f t="shared" si="80"/>
        <v>2</v>
      </c>
      <c r="CM69" s="7">
        <f t="shared" si="81"/>
        <v>2</v>
      </c>
      <c r="CN69" s="7">
        <f t="shared" si="40"/>
        <v>2</v>
      </c>
      <c r="CO69" s="7">
        <f t="shared" si="41"/>
        <v>2</v>
      </c>
      <c r="CP69" s="7">
        <f t="shared" si="42"/>
        <v>1</v>
      </c>
      <c r="CQ69" s="7"/>
      <c r="CS69" s="7">
        <f t="shared" si="43"/>
        <v>0</v>
      </c>
      <c r="CT69" s="7">
        <f t="shared" si="44"/>
        <v>0</v>
      </c>
      <c r="CU69" s="7">
        <f t="shared" si="45"/>
        <v>0</v>
      </c>
      <c r="CV69" s="7">
        <f t="shared" si="46"/>
        <v>0</v>
      </c>
      <c r="CW69" s="7">
        <f t="shared" si="47"/>
        <v>0</v>
      </c>
      <c r="CX69" s="7">
        <f t="shared" si="48"/>
        <v>0</v>
      </c>
      <c r="CY69" s="7">
        <f t="shared" si="49"/>
        <v>0</v>
      </c>
      <c r="CZ69" s="7">
        <f t="shared" si="50"/>
        <v>0</v>
      </c>
      <c r="DA69" s="7">
        <f t="shared" si="51"/>
        <v>0</v>
      </c>
      <c r="DB69" s="7">
        <f t="shared" si="52"/>
        <v>0</v>
      </c>
      <c r="DC69" s="7">
        <f t="shared" si="53"/>
        <v>52</v>
      </c>
    </row>
    <row r="70" spans="1:107">
      <c r="A70" s="59">
        <v>56</v>
      </c>
      <c r="B70" s="253" t="s">
        <v>559</v>
      </c>
      <c r="C70" s="254" t="s">
        <v>560</v>
      </c>
      <c r="D70" s="9"/>
      <c r="E70" s="10">
        <f>LOOKUP((IF(D70&gt;0,(RANK(D70,D$6:D$125,0)),"NA")),'Points System'!$A$4:$A$154,'Points System'!$B$4:$B$154)</f>
        <v>0</v>
      </c>
      <c r="F70" s="78"/>
      <c r="G70" s="16">
        <f>LOOKUP((IF(F70&gt;0,(RANK(F70,F$6:F$125,0)),"NA")),'Points System'!$A$4:$A$154,'Points System'!$B$4:$B$154)</f>
        <v>0</v>
      </c>
      <c r="H70" s="9"/>
      <c r="I70" s="16">
        <f>LOOKUP((IF(H70&gt;0,(RANK(H70,H$6:H$125,0)),"NA")),'Points System'!$A$4:$A$154,'Points System'!$B$4:$B$154)</f>
        <v>0</v>
      </c>
      <c r="J70" s="9"/>
      <c r="K70" s="16">
        <f>LOOKUP((IF(J70&gt;0,(RANK(J70,J$6:J$125,0)),"NA")),'Points System'!$A$4:$A$154,'Points System'!$B$4:$B$154)</f>
        <v>0</v>
      </c>
      <c r="L70" s="78"/>
      <c r="M70" s="16">
        <f>LOOKUP((IF(L70&gt;0,(RANK(L70,L$6:L$125,0)),"NA")),'Points System'!$A$4:$A$154,'Points System'!$B$4:$B$154)</f>
        <v>0</v>
      </c>
      <c r="N70" s="78"/>
      <c r="O70" s="16">
        <f>LOOKUP((IF(N70&gt;0,(RANK(N70,N$6:N$125,0)),"NA")),'Points System'!$A$4:$A$154,'Points System'!$B$4:$B$154)</f>
        <v>0</v>
      </c>
      <c r="P70" s="78"/>
      <c r="Q70" s="16">
        <f>LOOKUP((IF(P70&gt;0,(RANK(P70,P$6:P$125,0)),"NA")),'Points System'!$A$4:$A$154,'Points System'!$B$4:$B$154)</f>
        <v>0</v>
      </c>
      <c r="R70" s="9">
        <v>139</v>
      </c>
      <c r="S70" s="16">
        <f>LOOKUP((IF(R70&gt;0,(RANK(R70,R$6:R$125,0)),"NA")),'Points System'!$A$4:$A$154,'Points System'!$B$4:$B$154)</f>
        <v>44</v>
      </c>
      <c r="T70" s="78"/>
      <c r="U70" s="16">
        <f>LOOKUP((IF(T70&gt;0,(RANK(T70,T$6:T$125,0)),"NA")),'Points System'!$A$4:$A$154,'Points System'!$B$4:$B$154)</f>
        <v>0</v>
      </c>
      <c r="V70" s="9"/>
      <c r="W70" s="16">
        <f>LOOKUP((IF(V70&gt;0,(RANK(V70,V$6:V$125,0)),"NA")),'Points System'!$A$4:$A$154,'Points System'!$B$4:$B$154)</f>
        <v>0</v>
      </c>
      <c r="X70" s="9"/>
      <c r="Y70" s="16">
        <f>LOOKUP((IF(X70&gt;0,(RANK(X70,X$6:X$125,0)),"NA")),'Points System'!$A$4:$A$154,'Points System'!$B$4:$B$154)</f>
        <v>0</v>
      </c>
      <c r="Z70" s="78"/>
      <c r="AA70" s="16">
        <f>LOOKUP((IF(Z70&gt;0,(RANK(Z70,Z$6:Z$125,0)),"NA")),'Points System'!$A$4:$A$154,'Points System'!$B$4:$B$154)</f>
        <v>0</v>
      </c>
      <c r="AB70" s="78">
        <f>CC70</f>
        <v>139</v>
      </c>
      <c r="AC70" s="10">
        <f>SUM((LARGE((BA70:BK70),1))+(LARGE((BA70:BK70),2))+(LARGE((BA70:BK70),3)+(LARGE((BA70:BK70),4))))</f>
        <v>44</v>
      </c>
      <c r="AD70" s="12">
        <f>RANK(AC70,$AC$6:$AC$125,0)</f>
        <v>64</v>
      </c>
      <c r="AE70" s="88">
        <f>(AB70-(ROUNDDOWN(AB70,0)))*100</f>
        <v>0</v>
      </c>
      <c r="AF70" s="76" t="str">
        <f>IF((COUNTIF(AT70:AY70,"&gt;0"))&gt;2,"Y","N")</f>
        <v>N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23">
        <f t="shared" ref="AT70:AT125" si="82">LARGE(BA70:BB70,1)</f>
        <v>44</v>
      </c>
      <c r="AU70" s="23">
        <f t="shared" ref="AU70:AU125" si="83">LARGE(BC70:BD70,1)</f>
        <v>0</v>
      </c>
      <c r="AV70" s="23">
        <f t="shared" ref="AV70:AV125" si="84">LARGE(BE70:BF70,1)</f>
        <v>0</v>
      </c>
      <c r="AW70" s="23">
        <f t="shared" ref="AW70:AW101" si="85">LARGE(BG70:BG70,1)</f>
        <v>0</v>
      </c>
      <c r="AX70" s="23">
        <f t="shared" ref="AX70:AX125" si="86">LARGE(BH70:BI70,1)</f>
        <v>0</v>
      </c>
      <c r="AY70" s="23">
        <f t="shared" ref="AY70:AY125" si="87">LARGE(BJ70:BK70,1)</f>
        <v>0</v>
      </c>
      <c r="AZ70" s="7"/>
      <c r="BA70" s="82">
        <f t="shared" si="33"/>
        <v>0</v>
      </c>
      <c r="BB70" s="83">
        <f t="shared" ref="BB70:BB101" si="88">S70</f>
        <v>44</v>
      </c>
      <c r="BC70" s="82">
        <f t="shared" si="34"/>
        <v>0</v>
      </c>
      <c r="BD70" s="83">
        <f t="shared" ref="BD70:BD101" si="89">Q70</f>
        <v>0</v>
      </c>
      <c r="BE70" s="82">
        <f t="shared" si="35"/>
        <v>0</v>
      </c>
      <c r="BF70" s="83">
        <f t="shared" ref="BF70:BF101" si="90">W70</f>
        <v>0</v>
      </c>
      <c r="BG70" s="82">
        <f t="shared" si="36"/>
        <v>0</v>
      </c>
      <c r="BH70" s="82">
        <f t="shared" ref="BH70:BH101" si="91">E70</f>
        <v>0</v>
      </c>
      <c r="BI70" s="83">
        <f t="shared" ref="BI70:BI101" si="92">M70</f>
        <v>0</v>
      </c>
      <c r="BJ70" s="82">
        <f t="shared" ref="BJ70:BJ101" si="93">O70</f>
        <v>0</v>
      </c>
      <c r="BK70" s="83">
        <f t="shared" ref="BK70:BK101" si="94">Y70</f>
        <v>0</v>
      </c>
      <c r="BL70" s="7"/>
      <c r="BM70" s="82">
        <f t="shared" ref="BM70:BM101" si="95">F70</f>
        <v>0</v>
      </c>
      <c r="BN70" s="83">
        <f t="shared" ref="BN70:BN101" si="96">R70</f>
        <v>139</v>
      </c>
      <c r="BO70" s="82">
        <f t="shared" ref="BO70:BO101" si="97">H70</f>
        <v>0</v>
      </c>
      <c r="BP70" s="83">
        <f t="shared" ref="BP70:BP101" si="98">P70</f>
        <v>0</v>
      </c>
      <c r="BQ70" s="82">
        <f t="shared" ref="BQ70:BQ101" si="99">J70</f>
        <v>0</v>
      </c>
      <c r="BR70" s="83">
        <f t="shared" ref="BR70:BR101" si="100">V70</f>
        <v>0</v>
      </c>
      <c r="BS70" s="82">
        <f t="shared" ref="BS70:BS101" si="101">Z70</f>
        <v>0</v>
      </c>
      <c r="BT70" s="82">
        <f t="shared" ref="BT70:BT101" si="102">D70</f>
        <v>0</v>
      </c>
      <c r="BU70" s="83">
        <f t="shared" ref="BU70:BU101" si="103">L70</f>
        <v>0</v>
      </c>
      <c r="BV70" s="82">
        <f t="shared" ref="BV70:BV101" si="104">N70</f>
        <v>0</v>
      </c>
      <c r="BW70" s="83">
        <f t="shared" ref="BW70:BW101" si="105">X70</f>
        <v>0</v>
      </c>
      <c r="BY70" s="7">
        <f t="shared" ref="BY70:BY101" si="106">SUM(BM70:BW70)</f>
        <v>139</v>
      </c>
      <c r="BZ70" s="7"/>
      <c r="CA70" s="7">
        <f t="shared" si="37"/>
        <v>0</v>
      </c>
      <c r="CB70" s="7"/>
      <c r="CC70" s="7">
        <f t="shared" ref="CC70:CC125" si="107">BY70-CA70</f>
        <v>139</v>
      </c>
      <c r="CF70" s="7">
        <f t="shared" ref="CF70:CF101" si="108">MATCH((SMALL(BA70:BK70,1)),BA70:BK70,0)</f>
        <v>1</v>
      </c>
      <c r="CG70" s="7">
        <f t="shared" ref="CG70:CG101" si="109">MATCH((SMALL(BA70:BK70,2)),BA70:BK70,0)</f>
        <v>1</v>
      </c>
      <c r="CH70" s="7">
        <f t="shared" ref="CH70:CH101" si="110">MATCH((SMALL(BA70:BK70,3)),BA70:BK70,0)</f>
        <v>1</v>
      </c>
      <c r="CI70" s="7">
        <f t="shared" ref="CI70:CI101" si="111">MATCH((SMALL(BA70:BK70,4)),BA70:BK70,0)</f>
        <v>1</v>
      </c>
      <c r="CJ70" s="7">
        <f t="shared" ref="CJ70:CJ101" si="112">MATCH((SMALL(BA70:BK70,5)),BA70:BK70,0)</f>
        <v>1</v>
      </c>
      <c r="CK70" s="7">
        <f t="shared" ref="CK70:CK101" si="113">MATCH((SMALL(BA70:BK70,6)),BA70:BK70,0)</f>
        <v>1</v>
      </c>
      <c r="CL70" s="7">
        <f t="shared" si="80"/>
        <v>1</v>
      </c>
      <c r="CM70" s="7">
        <f t="shared" si="81"/>
        <v>1</v>
      </c>
      <c r="CN70" s="7">
        <f t="shared" si="40"/>
        <v>1</v>
      </c>
      <c r="CO70" s="7">
        <f t="shared" si="41"/>
        <v>1</v>
      </c>
      <c r="CP70" s="7">
        <f t="shared" si="42"/>
        <v>2</v>
      </c>
      <c r="CQ70" s="7"/>
      <c r="CS70" s="7">
        <f t="shared" si="43"/>
        <v>0</v>
      </c>
      <c r="CT70" s="7">
        <f t="shared" si="44"/>
        <v>0</v>
      </c>
      <c r="CU70" s="7">
        <f t="shared" si="45"/>
        <v>0</v>
      </c>
      <c r="CV70" s="7">
        <f t="shared" si="46"/>
        <v>0</v>
      </c>
      <c r="CW70" s="7">
        <f t="shared" si="47"/>
        <v>0</v>
      </c>
      <c r="CX70" s="7">
        <f t="shared" si="48"/>
        <v>0</v>
      </c>
      <c r="CY70" s="7">
        <f t="shared" si="49"/>
        <v>0</v>
      </c>
      <c r="CZ70" s="7">
        <f t="shared" si="50"/>
        <v>0</v>
      </c>
      <c r="DA70" s="7">
        <f t="shared" si="51"/>
        <v>0</v>
      </c>
      <c r="DB70" s="7">
        <f t="shared" si="52"/>
        <v>0</v>
      </c>
      <c r="DC70" s="7">
        <f t="shared" si="53"/>
        <v>139</v>
      </c>
    </row>
    <row r="71" spans="1:107">
      <c r="A71" s="59">
        <v>57</v>
      </c>
      <c r="B71" s="253" t="s">
        <v>75</v>
      </c>
      <c r="C71" s="254" t="s">
        <v>76</v>
      </c>
      <c r="D71" s="9"/>
      <c r="E71" s="10">
        <f>LOOKUP((IF(D71&gt;0,(RANK(D71,D$6:D$125,0)),"NA")),'Points System'!$A$4:$A$154,'Points System'!$B$4:$B$154)</f>
        <v>0</v>
      </c>
      <c r="F71" s="9"/>
      <c r="G71" s="16">
        <f>LOOKUP((IF(F71&gt;0,(RANK(F71,F$6:F$125,0)),"NA")),'Points System'!$A$4:$A$154,'Points System'!$B$4:$B$154)</f>
        <v>0</v>
      </c>
      <c r="H71" s="9"/>
      <c r="I71" s="16">
        <f>LOOKUP((IF(H71&gt;0,(RANK(H71,H$6:H$125,0)),"NA")),'Points System'!$A$4:$A$154,'Points System'!$B$4:$B$154)</f>
        <v>0</v>
      </c>
      <c r="J71" s="9"/>
      <c r="K71" s="16">
        <f>LOOKUP((IF(J71&gt;0,(RANK(J71,J$6:J$125,0)),"NA")),'Points System'!$A$4:$A$154,'Points System'!$B$4:$B$154)</f>
        <v>0</v>
      </c>
      <c r="L71" s="9"/>
      <c r="M71" s="16">
        <f>LOOKUP((IF(L71&gt;0,(RANK(L71,L$6:L$125,0)),"NA")),'Points System'!$A$4:$A$154,'Points System'!$B$4:$B$154)</f>
        <v>0</v>
      </c>
      <c r="N71" s="9"/>
      <c r="O71" s="16">
        <f>LOOKUP((IF(N71&gt;0,(RANK(N71,N$6:N$125,0)),"NA")),'Points System'!$A$4:$A$154,'Points System'!$B$4:$B$154)</f>
        <v>0</v>
      </c>
      <c r="P71" s="9"/>
      <c r="Q71" s="16">
        <f>LOOKUP((IF(P71&gt;0,(RANK(P71,P$6:P$125,0)),"NA")),'Points System'!$A$4:$A$154,'Points System'!$B$4:$B$154)</f>
        <v>0</v>
      </c>
      <c r="R71" s="9">
        <v>123.02</v>
      </c>
      <c r="S71" s="16">
        <f>LOOKUP((IF(R71&gt;0,(RANK(R71,R$6:R$125,0)),"NA")),'Points System'!$A$4:$A$154,'Points System'!$B$4:$B$154)</f>
        <v>42</v>
      </c>
      <c r="T71" s="9"/>
      <c r="U71" s="16">
        <f>LOOKUP((IF(T71&gt;0,(RANK(T71,T$6:T$125,0)),"NA")),'Points System'!$A$4:$A$154,'Points System'!$B$4:$B$154)</f>
        <v>0</v>
      </c>
      <c r="V71" s="9"/>
      <c r="W71" s="16">
        <f>LOOKUP((IF(V71&gt;0,(RANK(V71,V$6:V$125,0)),"NA")),'Points System'!$A$4:$A$154,'Points System'!$B$4:$B$154)</f>
        <v>0</v>
      </c>
      <c r="X71" s="9"/>
      <c r="Y71" s="16">
        <f>LOOKUP((IF(X71&gt;0,(RANK(X71,X$6:X$125,0)),"NA")),'Points System'!$A$4:$A$154,'Points System'!$B$4:$B$154)</f>
        <v>0</v>
      </c>
      <c r="Z71" s="9"/>
      <c r="AA71" s="16">
        <f>LOOKUP((IF(Z71&gt;0,(RANK(Z71,Z$6:Z$125,0)),"NA")),'Points System'!$A$4:$A$154,'Points System'!$B$4:$B$154)</f>
        <v>0</v>
      </c>
      <c r="AB71" s="78">
        <f>CC71</f>
        <v>123.02</v>
      </c>
      <c r="AC71" s="10">
        <f>SUM((LARGE((BA71:BK71),1))+(LARGE((BA71:BK71),2))+(LARGE((BA71:BK71),3)+(LARGE((BA71:BK71),4))))</f>
        <v>42</v>
      </c>
      <c r="AD71" s="12">
        <f>RANK(AC71,$AC$6:$AC$125,0)</f>
        <v>66</v>
      </c>
      <c r="AE71" s="88">
        <f>(AB71-(ROUNDDOWN(AB71,0)))*100</f>
        <v>1.9999999999996021</v>
      </c>
      <c r="AF71" s="76" t="str">
        <f>IF((COUNTIF(AT71:AY71,"&gt;0"))&gt;2,"Y","N")</f>
        <v>N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3">
        <f t="shared" si="82"/>
        <v>42</v>
      </c>
      <c r="AU71" s="23">
        <f t="shared" si="83"/>
        <v>0</v>
      </c>
      <c r="AV71" s="23">
        <f t="shared" si="84"/>
        <v>0</v>
      </c>
      <c r="AW71" s="23">
        <f t="shared" si="85"/>
        <v>0</v>
      </c>
      <c r="AX71" s="23">
        <f t="shared" si="86"/>
        <v>0</v>
      </c>
      <c r="AY71" s="23">
        <f t="shared" si="87"/>
        <v>0</v>
      </c>
      <c r="AZ71" s="7"/>
      <c r="BA71" s="82">
        <f t="shared" ref="BA71:BA125" si="114">G71</f>
        <v>0</v>
      </c>
      <c r="BB71" s="83">
        <f t="shared" si="88"/>
        <v>42</v>
      </c>
      <c r="BC71" s="82">
        <f t="shared" ref="BC71:BC125" si="115">I71</f>
        <v>0</v>
      </c>
      <c r="BD71" s="83">
        <f t="shared" si="89"/>
        <v>0</v>
      </c>
      <c r="BE71" s="82">
        <f t="shared" ref="BE71:BE125" si="116">K71</f>
        <v>0</v>
      </c>
      <c r="BF71" s="83">
        <f t="shared" si="90"/>
        <v>0</v>
      </c>
      <c r="BG71" s="82">
        <f t="shared" ref="BG71:BG125" si="117">AA71</f>
        <v>0</v>
      </c>
      <c r="BH71" s="82">
        <f t="shared" si="91"/>
        <v>0</v>
      </c>
      <c r="BI71" s="83">
        <f t="shared" si="92"/>
        <v>0</v>
      </c>
      <c r="BJ71" s="82">
        <f t="shared" si="93"/>
        <v>0</v>
      </c>
      <c r="BK71" s="83">
        <f t="shared" si="94"/>
        <v>0</v>
      </c>
      <c r="BL71" s="7"/>
      <c r="BM71" s="82">
        <f t="shared" si="95"/>
        <v>0</v>
      </c>
      <c r="BN71" s="83">
        <f t="shared" si="96"/>
        <v>123.02</v>
      </c>
      <c r="BO71" s="82">
        <f t="shared" si="97"/>
        <v>0</v>
      </c>
      <c r="BP71" s="83">
        <f t="shared" si="98"/>
        <v>0</v>
      </c>
      <c r="BQ71" s="82">
        <f t="shared" si="99"/>
        <v>0</v>
      </c>
      <c r="BR71" s="83">
        <f t="shared" si="100"/>
        <v>0</v>
      </c>
      <c r="BS71" s="82">
        <f t="shared" si="101"/>
        <v>0</v>
      </c>
      <c r="BT71" s="82">
        <f t="shared" si="102"/>
        <v>0</v>
      </c>
      <c r="BU71" s="83">
        <f t="shared" si="103"/>
        <v>0</v>
      </c>
      <c r="BV71" s="82">
        <f t="shared" si="104"/>
        <v>0</v>
      </c>
      <c r="BW71" s="83">
        <f t="shared" si="105"/>
        <v>0</v>
      </c>
      <c r="BY71" s="7">
        <f t="shared" si="106"/>
        <v>123.02</v>
      </c>
      <c r="BZ71" s="7"/>
      <c r="CA71" s="7">
        <f t="shared" ref="CA71:CA125" si="118">SUM(CS71:CY71)</f>
        <v>0</v>
      </c>
      <c r="CB71" s="7"/>
      <c r="CC71" s="7">
        <f t="shared" si="107"/>
        <v>123.02</v>
      </c>
      <c r="CF71" s="7">
        <f t="shared" si="108"/>
        <v>1</v>
      </c>
      <c r="CG71" s="7">
        <f t="shared" si="109"/>
        <v>1</v>
      </c>
      <c r="CH71" s="7">
        <f t="shared" si="110"/>
        <v>1</v>
      </c>
      <c r="CI71" s="7">
        <f t="shared" si="111"/>
        <v>1</v>
      </c>
      <c r="CJ71" s="7">
        <f t="shared" si="112"/>
        <v>1</v>
      </c>
      <c r="CK71" s="7">
        <f t="shared" si="113"/>
        <v>1</v>
      </c>
      <c r="CL71" s="7">
        <f t="shared" ref="CL71:CL102" si="119">MATCH((SMALL(BA71:BK71,7)),BA71:BK71,0)</f>
        <v>1</v>
      </c>
      <c r="CM71" s="7">
        <f t="shared" ref="CM71:CM102" si="120">MATCH((SMALL(BA71:BK71,8)),BA71:BK71,0)</f>
        <v>1</v>
      </c>
      <c r="CN71" s="7">
        <f t="shared" ref="CN71:CN125" si="121">MATCH((SMALL($BA71:$BK71,9)),$BA71:$BK71,0)</f>
        <v>1</v>
      </c>
      <c r="CO71" s="7">
        <f t="shared" ref="CO71:CO125" si="122">MATCH((SMALL($BA71:$BK71,10)),$BA71:$BK71,0)</f>
        <v>1</v>
      </c>
      <c r="CP71" s="7">
        <f t="shared" ref="CP71:CP125" si="123">MATCH((SMALL($BA71:$BK71,11)),$BA71:$BK71,0)</f>
        <v>2</v>
      </c>
      <c r="CQ71" s="7"/>
      <c r="CS71" s="7">
        <f t="shared" ref="CS71:CS125" si="124">INDEX($BM71:$BW71,CF71)</f>
        <v>0</v>
      </c>
      <c r="CT71" s="7">
        <f t="shared" ref="CT71:CT125" si="125">INDEX($BM71:$BW71,CG71)</f>
        <v>0</v>
      </c>
      <c r="CU71" s="7">
        <f t="shared" ref="CU71:CU125" si="126">INDEX($BM71:$BW71,CH71)</f>
        <v>0</v>
      </c>
      <c r="CV71" s="7">
        <f t="shared" ref="CV71:CV125" si="127">INDEX($BM71:$BW71,CI71)</f>
        <v>0</v>
      </c>
      <c r="CW71" s="7">
        <f t="shared" ref="CW71:CW125" si="128">INDEX($BM71:$BW71,CJ71)</f>
        <v>0</v>
      </c>
      <c r="CX71" s="7">
        <f t="shared" ref="CX71:CX125" si="129">INDEX($BM71:$BW71,CK71)</f>
        <v>0</v>
      </c>
      <c r="CY71" s="7">
        <f t="shared" ref="CY71:CY125" si="130">INDEX($BM71:$BW71,CL71)</f>
        <v>0</v>
      </c>
      <c r="CZ71" s="7">
        <f t="shared" ref="CZ71:CZ125" si="131">INDEX($BM71:$BW71,CM71)</f>
        <v>0</v>
      </c>
      <c r="DA71" s="7">
        <f t="shared" ref="DA71:DA125" si="132">INDEX($BM71:$BW71,CN71)</f>
        <v>0</v>
      </c>
      <c r="DB71" s="7">
        <f t="shared" ref="DB71:DB125" si="133">INDEX($BM71:$BW71,CO71)</f>
        <v>0</v>
      </c>
      <c r="DC71" s="7">
        <f t="shared" ref="DC71:DC125" si="134">INDEX($BM71:$BW71,CP71)</f>
        <v>123.02</v>
      </c>
    </row>
    <row r="72" spans="1:107">
      <c r="A72" s="59">
        <v>58</v>
      </c>
      <c r="B72" s="253" t="s">
        <v>43</v>
      </c>
      <c r="C72" s="254" t="s">
        <v>44</v>
      </c>
      <c r="D72" s="9"/>
      <c r="E72" s="10">
        <f>LOOKUP((IF(D72&gt;0,(RANK(D72,D$6:D$125,0)),"NA")),'Points System'!$A$4:$A$154,'Points System'!$B$4:$B$154)</f>
        <v>0</v>
      </c>
      <c r="F72" s="9"/>
      <c r="G72" s="16">
        <f>LOOKUP((IF(F72&gt;0,(RANK(F72,F$6:F$125,0)),"NA")),'Points System'!$A$4:$A$154,'Points System'!$B$4:$B$154)</f>
        <v>0</v>
      </c>
      <c r="H72" s="9"/>
      <c r="I72" s="16">
        <f>LOOKUP((IF(H72&gt;0,(RANK(H72,H$6:H$125,0)),"NA")),'Points System'!$A$4:$A$154,'Points System'!$B$4:$B$154)</f>
        <v>0</v>
      </c>
      <c r="J72" s="9"/>
      <c r="K72" s="16">
        <f>LOOKUP((IF(J72&gt;0,(RANK(J72,J$6:J$125,0)),"NA")),'Points System'!$A$4:$A$154,'Points System'!$B$4:$B$154)</f>
        <v>0</v>
      </c>
      <c r="L72" s="9"/>
      <c r="M72" s="16">
        <f>LOOKUP((IF(L72&gt;0,(RANK(L72,L$6:L$125,0)),"NA")),'Points System'!$A$4:$A$154,'Points System'!$B$4:$B$154)</f>
        <v>0</v>
      </c>
      <c r="N72" s="9"/>
      <c r="O72" s="16">
        <f>LOOKUP((IF(N72&gt;0,(RANK(N72,N$6:N$125,0)),"NA")),'Points System'!$A$4:$A$154,'Points System'!$B$4:$B$154)</f>
        <v>0</v>
      </c>
      <c r="P72" s="9"/>
      <c r="Q72" s="16">
        <f>LOOKUP((IF(P72&gt;0,(RANK(P72,P$6:P$125,0)),"NA")),'Points System'!$A$4:$A$154,'Points System'!$B$4:$B$154)</f>
        <v>0</v>
      </c>
      <c r="R72" s="9"/>
      <c r="S72" s="16">
        <f>LOOKUP((IF(R72&gt;0,(RANK(R72,R$6:R$125,0)),"NA")),'Points System'!$A$4:$A$154,'Points System'!$B$4:$B$154)</f>
        <v>0</v>
      </c>
      <c r="T72" s="9"/>
      <c r="U72" s="16">
        <f>LOOKUP((IF(T72&gt;0,(RANK(T72,T$6:T$125,0)),"NA")),'Points System'!$A$4:$A$154,'Points System'!$B$4:$B$154)</f>
        <v>0</v>
      </c>
      <c r="V72" s="9"/>
      <c r="W72" s="16">
        <f>LOOKUP((IF(V72&gt;0,(RANK(V72,V$6:V$125,0)),"NA")),'Points System'!$A$4:$A$154,'Points System'!$B$4:$B$154)</f>
        <v>0</v>
      </c>
      <c r="X72" s="9"/>
      <c r="Y72" s="16">
        <f>LOOKUP((IF(X72&gt;0,(RANK(X72,X$6:X$125,0)),"NA")),'Points System'!$A$4:$A$154,'Points System'!$B$4:$B$154)</f>
        <v>0</v>
      </c>
      <c r="Z72" s="9"/>
      <c r="AA72" s="16">
        <f>LOOKUP((IF(Z72&gt;0,(RANK(Z72,Z$6:Z$125,0)),"NA")),'Points System'!$A$4:$A$154,'Points System'!$B$4:$B$154)</f>
        <v>0</v>
      </c>
      <c r="AB72" s="78">
        <f>CC72</f>
        <v>0</v>
      </c>
      <c r="AC72" s="10">
        <f>SUM((LARGE((BA72:BK72),1))+(LARGE((BA72:BK72),2))+(LARGE((BA72:BK72),3)+(LARGE((BA72:BK72),4))))</f>
        <v>0</v>
      </c>
      <c r="AD72" s="12">
        <f>RANK(AC72,$AC$6:$AC$125,0)</f>
        <v>67</v>
      </c>
      <c r="AE72" s="88">
        <f>(AB72-(ROUNDDOWN(AB72,0)))*100</f>
        <v>0</v>
      </c>
      <c r="AF72" s="76" t="str">
        <f>IF((COUNTIF(AT72:AY72,"&gt;0"))&gt;2,"Y","N")</f>
        <v>N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23">
        <f t="shared" si="82"/>
        <v>0</v>
      </c>
      <c r="AU72" s="23">
        <f t="shared" si="83"/>
        <v>0</v>
      </c>
      <c r="AV72" s="23">
        <f t="shared" si="84"/>
        <v>0</v>
      </c>
      <c r="AW72" s="23">
        <f t="shared" si="85"/>
        <v>0</v>
      </c>
      <c r="AX72" s="23">
        <f t="shared" si="86"/>
        <v>0</v>
      </c>
      <c r="AY72" s="23">
        <f t="shared" si="87"/>
        <v>0</v>
      </c>
      <c r="AZ72" s="7"/>
      <c r="BA72" s="82">
        <f t="shared" si="114"/>
        <v>0</v>
      </c>
      <c r="BB72" s="83">
        <f t="shared" si="88"/>
        <v>0</v>
      </c>
      <c r="BC72" s="82">
        <f t="shared" si="115"/>
        <v>0</v>
      </c>
      <c r="BD72" s="83">
        <f t="shared" si="89"/>
        <v>0</v>
      </c>
      <c r="BE72" s="82">
        <f t="shared" si="116"/>
        <v>0</v>
      </c>
      <c r="BF72" s="83">
        <f t="shared" si="90"/>
        <v>0</v>
      </c>
      <c r="BG72" s="82">
        <f t="shared" si="117"/>
        <v>0</v>
      </c>
      <c r="BH72" s="82">
        <f t="shared" si="91"/>
        <v>0</v>
      </c>
      <c r="BI72" s="83">
        <f t="shared" si="92"/>
        <v>0</v>
      </c>
      <c r="BJ72" s="82">
        <f t="shared" si="93"/>
        <v>0</v>
      </c>
      <c r="BK72" s="83">
        <f t="shared" si="94"/>
        <v>0</v>
      </c>
      <c r="BL72" s="7"/>
      <c r="BM72" s="82">
        <f t="shared" si="95"/>
        <v>0</v>
      </c>
      <c r="BN72" s="83">
        <f t="shared" si="96"/>
        <v>0</v>
      </c>
      <c r="BO72" s="82">
        <f t="shared" si="97"/>
        <v>0</v>
      </c>
      <c r="BP72" s="83">
        <f t="shared" si="98"/>
        <v>0</v>
      </c>
      <c r="BQ72" s="82">
        <f t="shared" si="99"/>
        <v>0</v>
      </c>
      <c r="BR72" s="83">
        <f t="shared" si="100"/>
        <v>0</v>
      </c>
      <c r="BS72" s="82">
        <f t="shared" si="101"/>
        <v>0</v>
      </c>
      <c r="BT72" s="82">
        <f t="shared" si="102"/>
        <v>0</v>
      </c>
      <c r="BU72" s="83">
        <f t="shared" si="103"/>
        <v>0</v>
      </c>
      <c r="BV72" s="82">
        <f t="shared" si="104"/>
        <v>0</v>
      </c>
      <c r="BW72" s="83">
        <f t="shared" si="105"/>
        <v>0</v>
      </c>
      <c r="BY72" s="7">
        <f t="shared" si="106"/>
        <v>0</v>
      </c>
      <c r="BZ72" s="7"/>
      <c r="CA72" s="7">
        <f t="shared" si="118"/>
        <v>0</v>
      </c>
      <c r="CB72" s="7"/>
      <c r="CC72" s="7">
        <f t="shared" si="107"/>
        <v>0</v>
      </c>
      <c r="CF72" s="7">
        <f t="shared" si="108"/>
        <v>1</v>
      </c>
      <c r="CG72" s="7">
        <f t="shared" si="109"/>
        <v>1</v>
      </c>
      <c r="CH72" s="7">
        <f t="shared" si="110"/>
        <v>1</v>
      </c>
      <c r="CI72" s="7">
        <f t="shared" si="111"/>
        <v>1</v>
      </c>
      <c r="CJ72" s="7">
        <f t="shared" si="112"/>
        <v>1</v>
      </c>
      <c r="CK72" s="7">
        <f t="shared" si="113"/>
        <v>1</v>
      </c>
      <c r="CL72" s="7">
        <f t="shared" si="119"/>
        <v>1</v>
      </c>
      <c r="CM72" s="7">
        <f t="shared" si="120"/>
        <v>1</v>
      </c>
      <c r="CN72" s="7">
        <f t="shared" si="121"/>
        <v>1</v>
      </c>
      <c r="CO72" s="7">
        <f t="shared" si="122"/>
        <v>1</v>
      </c>
      <c r="CP72" s="7">
        <f t="shared" si="123"/>
        <v>1</v>
      </c>
      <c r="CQ72" s="7"/>
      <c r="CS72" s="7">
        <f t="shared" si="124"/>
        <v>0</v>
      </c>
      <c r="CT72" s="7">
        <f t="shared" si="125"/>
        <v>0</v>
      </c>
      <c r="CU72" s="7">
        <f t="shared" si="126"/>
        <v>0</v>
      </c>
      <c r="CV72" s="7">
        <f t="shared" si="127"/>
        <v>0</v>
      </c>
      <c r="CW72" s="7">
        <f t="shared" si="128"/>
        <v>0</v>
      </c>
      <c r="CX72" s="7">
        <f t="shared" si="129"/>
        <v>0</v>
      </c>
      <c r="CY72" s="7">
        <f t="shared" si="130"/>
        <v>0</v>
      </c>
      <c r="CZ72" s="7">
        <f t="shared" si="131"/>
        <v>0</v>
      </c>
      <c r="DA72" s="7">
        <f t="shared" si="132"/>
        <v>0</v>
      </c>
      <c r="DB72" s="7">
        <f t="shared" si="133"/>
        <v>0</v>
      </c>
      <c r="DC72" s="7">
        <f t="shared" si="134"/>
        <v>0</v>
      </c>
    </row>
    <row r="73" spans="1:107">
      <c r="A73" s="59">
        <v>59</v>
      </c>
      <c r="B73" s="253" t="s">
        <v>227</v>
      </c>
      <c r="C73" s="254" t="s">
        <v>78</v>
      </c>
      <c r="D73" s="9"/>
      <c r="E73" s="10">
        <f>LOOKUP((IF(D73&gt;0,(RANK(D73,D$6:D$125,0)),"NA")),'Points System'!$A$4:$A$154,'Points System'!$B$4:$B$154)</f>
        <v>0</v>
      </c>
      <c r="F73" s="78"/>
      <c r="G73" s="16">
        <f>LOOKUP((IF(F73&gt;0,(RANK(F73,F$6:F$125,0)),"NA")),'Points System'!$A$4:$A$154,'Points System'!$B$4:$B$154)</f>
        <v>0</v>
      </c>
      <c r="H73" s="9"/>
      <c r="I73" s="16">
        <f>LOOKUP((IF(H73&gt;0,(RANK(H73,H$6:H$125,0)),"NA")),'Points System'!$A$4:$A$154,'Points System'!$B$4:$B$154)</f>
        <v>0</v>
      </c>
      <c r="J73" s="9"/>
      <c r="K73" s="16">
        <f>LOOKUP((IF(J73&gt;0,(RANK(J73,J$6:J$125,0)),"NA")),'Points System'!$A$4:$A$154,'Points System'!$B$4:$B$154)</f>
        <v>0</v>
      </c>
      <c r="L73" s="9"/>
      <c r="M73" s="16">
        <f>LOOKUP((IF(L73&gt;0,(RANK(L73,L$6:L$125,0)),"NA")),'Points System'!$A$4:$A$154,'Points System'!$B$4:$B$154)</f>
        <v>0</v>
      </c>
      <c r="N73" s="9"/>
      <c r="O73" s="16">
        <f>LOOKUP((IF(N73&gt;0,(RANK(N73,N$6:N$125,0)),"NA")),'Points System'!$A$4:$A$154,'Points System'!$B$4:$B$154)</f>
        <v>0</v>
      </c>
      <c r="P73" s="9"/>
      <c r="Q73" s="16">
        <f>LOOKUP((IF(P73&gt;0,(RANK(P73,P$6:P$125,0)),"NA")),'Points System'!$A$4:$A$154,'Points System'!$B$4:$B$154)</f>
        <v>0</v>
      </c>
      <c r="R73" s="9"/>
      <c r="S73" s="16">
        <f>LOOKUP((IF(R73&gt;0,(RANK(R73,R$6:R$125,0)),"NA")),'Points System'!$A$4:$A$154,'Points System'!$B$4:$B$154)</f>
        <v>0</v>
      </c>
      <c r="T73" s="9"/>
      <c r="U73" s="16">
        <f>LOOKUP((IF(T73&gt;0,(RANK(T73,T$6:T$125,0)),"NA")),'Points System'!$A$4:$A$154,'Points System'!$B$4:$B$154)</f>
        <v>0</v>
      </c>
      <c r="V73" s="9"/>
      <c r="W73" s="16">
        <f>LOOKUP((IF(V73&gt;0,(RANK(V73,V$6:V$125,0)),"NA")),'Points System'!$A$4:$A$154,'Points System'!$B$4:$B$154)</f>
        <v>0</v>
      </c>
      <c r="X73" s="9"/>
      <c r="Y73" s="16">
        <f>LOOKUP((IF(X73&gt;0,(RANK(X73,X$6:X$125,0)),"NA")),'Points System'!$A$4:$A$154,'Points System'!$B$4:$B$154)</f>
        <v>0</v>
      </c>
      <c r="Z73" s="9"/>
      <c r="AA73" s="16">
        <f>LOOKUP((IF(Z73&gt;0,(RANK(Z73,Z$6:Z$125,0)),"NA")),'Points System'!$A$4:$A$154,'Points System'!$B$4:$B$154)</f>
        <v>0</v>
      </c>
      <c r="AB73" s="78">
        <f>CC73</f>
        <v>0</v>
      </c>
      <c r="AC73" s="10">
        <f>SUM((LARGE((BA73:BK73),1))+(LARGE((BA73:BK73),2))+(LARGE((BA73:BK73),3)+(LARGE((BA73:BK73),4))))</f>
        <v>0</v>
      </c>
      <c r="AD73" s="12">
        <f>RANK(AC73,$AC$6:$AC$125,0)</f>
        <v>67</v>
      </c>
      <c r="AE73" s="88">
        <f>(AB73-(ROUNDDOWN(AB73,0)))*100</f>
        <v>0</v>
      </c>
      <c r="AF73" s="76" t="str">
        <f>IF((COUNTIF(AT73:AY73,"&gt;0"))&gt;2,"Y","N")</f>
        <v>N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23">
        <f t="shared" si="82"/>
        <v>0</v>
      </c>
      <c r="AU73" s="23">
        <f t="shared" si="83"/>
        <v>0</v>
      </c>
      <c r="AV73" s="23">
        <f t="shared" si="84"/>
        <v>0</v>
      </c>
      <c r="AW73" s="23">
        <f t="shared" si="85"/>
        <v>0</v>
      </c>
      <c r="AX73" s="23">
        <f t="shared" si="86"/>
        <v>0</v>
      </c>
      <c r="AY73" s="23">
        <f t="shared" si="87"/>
        <v>0</v>
      </c>
      <c r="AZ73" s="7"/>
      <c r="BA73" s="82">
        <f t="shared" si="114"/>
        <v>0</v>
      </c>
      <c r="BB73" s="83">
        <f t="shared" si="88"/>
        <v>0</v>
      </c>
      <c r="BC73" s="82">
        <f t="shared" si="115"/>
        <v>0</v>
      </c>
      <c r="BD73" s="83">
        <f t="shared" si="89"/>
        <v>0</v>
      </c>
      <c r="BE73" s="82">
        <f t="shared" si="116"/>
        <v>0</v>
      </c>
      <c r="BF73" s="83">
        <f t="shared" si="90"/>
        <v>0</v>
      </c>
      <c r="BG73" s="82">
        <f t="shared" si="117"/>
        <v>0</v>
      </c>
      <c r="BH73" s="82">
        <f t="shared" si="91"/>
        <v>0</v>
      </c>
      <c r="BI73" s="83">
        <f t="shared" si="92"/>
        <v>0</v>
      </c>
      <c r="BJ73" s="82">
        <f t="shared" si="93"/>
        <v>0</v>
      </c>
      <c r="BK73" s="83">
        <f t="shared" si="94"/>
        <v>0</v>
      </c>
      <c r="BL73" s="7"/>
      <c r="BM73" s="82">
        <f t="shared" si="95"/>
        <v>0</v>
      </c>
      <c r="BN73" s="83">
        <f t="shared" si="96"/>
        <v>0</v>
      </c>
      <c r="BO73" s="82">
        <f t="shared" si="97"/>
        <v>0</v>
      </c>
      <c r="BP73" s="83">
        <f t="shared" si="98"/>
        <v>0</v>
      </c>
      <c r="BQ73" s="82">
        <f t="shared" si="99"/>
        <v>0</v>
      </c>
      <c r="BR73" s="83">
        <f t="shared" si="100"/>
        <v>0</v>
      </c>
      <c r="BS73" s="82">
        <f t="shared" si="101"/>
        <v>0</v>
      </c>
      <c r="BT73" s="82">
        <f t="shared" si="102"/>
        <v>0</v>
      </c>
      <c r="BU73" s="83">
        <f t="shared" si="103"/>
        <v>0</v>
      </c>
      <c r="BV73" s="82">
        <f t="shared" si="104"/>
        <v>0</v>
      </c>
      <c r="BW73" s="83">
        <f t="shared" si="105"/>
        <v>0</v>
      </c>
      <c r="BY73" s="7">
        <f t="shared" si="106"/>
        <v>0</v>
      </c>
      <c r="BZ73" s="7"/>
      <c r="CA73" s="7">
        <f t="shared" si="118"/>
        <v>0</v>
      </c>
      <c r="CB73" s="7"/>
      <c r="CC73" s="7">
        <f t="shared" si="107"/>
        <v>0</v>
      </c>
      <c r="CF73" s="7">
        <f t="shared" si="108"/>
        <v>1</v>
      </c>
      <c r="CG73" s="7">
        <f t="shared" si="109"/>
        <v>1</v>
      </c>
      <c r="CH73" s="7">
        <f t="shared" si="110"/>
        <v>1</v>
      </c>
      <c r="CI73" s="7">
        <f t="shared" si="111"/>
        <v>1</v>
      </c>
      <c r="CJ73" s="7">
        <f t="shared" si="112"/>
        <v>1</v>
      </c>
      <c r="CK73" s="7">
        <f t="shared" si="113"/>
        <v>1</v>
      </c>
      <c r="CL73" s="7">
        <f t="shared" si="119"/>
        <v>1</v>
      </c>
      <c r="CM73" s="7">
        <f t="shared" si="120"/>
        <v>1</v>
      </c>
      <c r="CN73" s="7">
        <f t="shared" si="121"/>
        <v>1</v>
      </c>
      <c r="CO73" s="7">
        <f t="shared" si="122"/>
        <v>1</v>
      </c>
      <c r="CP73" s="7">
        <f t="shared" si="123"/>
        <v>1</v>
      </c>
      <c r="CQ73" s="7"/>
      <c r="CS73" s="7">
        <f t="shared" si="124"/>
        <v>0</v>
      </c>
      <c r="CT73" s="7">
        <f t="shared" si="125"/>
        <v>0</v>
      </c>
      <c r="CU73" s="7">
        <f t="shared" si="126"/>
        <v>0</v>
      </c>
      <c r="CV73" s="7">
        <f t="shared" si="127"/>
        <v>0</v>
      </c>
      <c r="CW73" s="7">
        <f t="shared" si="128"/>
        <v>0</v>
      </c>
      <c r="CX73" s="7">
        <f t="shared" si="129"/>
        <v>0</v>
      </c>
      <c r="CY73" s="7">
        <f t="shared" si="130"/>
        <v>0</v>
      </c>
      <c r="CZ73" s="7">
        <f t="shared" si="131"/>
        <v>0</v>
      </c>
      <c r="DA73" s="7">
        <f t="shared" si="132"/>
        <v>0</v>
      </c>
      <c r="DB73" s="7">
        <f t="shared" si="133"/>
        <v>0</v>
      </c>
      <c r="DC73" s="7">
        <f t="shared" si="134"/>
        <v>0</v>
      </c>
    </row>
    <row r="74" spans="1:107">
      <c r="A74" s="59">
        <v>60</v>
      </c>
      <c r="B74" s="253" t="s">
        <v>79</v>
      </c>
      <c r="C74" s="254" t="s">
        <v>289</v>
      </c>
      <c r="D74" s="9"/>
      <c r="E74" s="10">
        <f>LOOKUP((IF(D74&gt;0,(RANK(D74,D$6:D$125,0)),"NA")),'Points System'!$A$4:$A$154,'Points System'!$B$4:$B$154)</f>
        <v>0</v>
      </c>
      <c r="F74" s="78"/>
      <c r="G74" s="16">
        <f>LOOKUP((IF(F74&gt;0,(RANK(F74,F$6:F$125,0)),"NA")),'Points System'!$A$4:$A$154,'Points System'!$B$4:$B$154)</f>
        <v>0</v>
      </c>
      <c r="H74" s="9"/>
      <c r="I74" s="16">
        <f>LOOKUP((IF(H74&gt;0,(RANK(H74,H$6:H$125,0)),"NA")),'Points System'!$A$4:$A$154,'Points System'!$B$4:$B$154)</f>
        <v>0</v>
      </c>
      <c r="J74" s="9"/>
      <c r="K74" s="16">
        <f>LOOKUP((IF(J74&gt;0,(RANK(J74,J$6:J$125,0)),"NA")),'Points System'!$A$4:$A$154,'Points System'!$B$4:$B$154)</f>
        <v>0</v>
      </c>
      <c r="L74" s="78"/>
      <c r="M74" s="16">
        <f>LOOKUP((IF(L74&gt;0,(RANK(L74,L$6:L$125,0)),"NA")),'Points System'!$A$4:$A$154,'Points System'!$B$4:$B$154)</f>
        <v>0</v>
      </c>
      <c r="N74" s="78"/>
      <c r="O74" s="16">
        <f>LOOKUP((IF(N74&gt;0,(RANK(N74,N$6:N$125,0)),"NA")),'Points System'!$A$4:$A$154,'Points System'!$B$4:$B$154)</f>
        <v>0</v>
      </c>
      <c r="P74" s="78"/>
      <c r="Q74" s="16">
        <f>LOOKUP((IF(P74&gt;0,(RANK(P74,P$6:P$125,0)),"NA")),'Points System'!$A$4:$A$154,'Points System'!$B$4:$B$154)</f>
        <v>0</v>
      </c>
      <c r="R74" s="9"/>
      <c r="S74" s="16">
        <f>LOOKUP((IF(R74&gt;0,(RANK(R74,R$6:R$125,0)),"NA")),'Points System'!$A$4:$A$154,'Points System'!$B$4:$B$154)</f>
        <v>0</v>
      </c>
      <c r="T74" s="78"/>
      <c r="U74" s="16">
        <f>LOOKUP((IF(T74&gt;0,(RANK(T74,T$6:T$125,0)),"NA")),'Points System'!$A$4:$A$154,'Points System'!$B$4:$B$154)</f>
        <v>0</v>
      </c>
      <c r="V74" s="9"/>
      <c r="W74" s="16">
        <f>LOOKUP((IF(V74&gt;0,(RANK(V74,V$6:V$125,0)),"NA")),'Points System'!$A$4:$A$154,'Points System'!$B$4:$B$154)</f>
        <v>0</v>
      </c>
      <c r="X74" s="9"/>
      <c r="Y74" s="16">
        <f>LOOKUP((IF(X74&gt;0,(RANK(X74,X$6:X$125,0)),"NA")),'Points System'!$A$4:$A$154,'Points System'!$B$4:$B$154)</f>
        <v>0</v>
      </c>
      <c r="Z74" s="78"/>
      <c r="AA74" s="16">
        <f>LOOKUP((IF(Z74&gt;0,(RANK(Z74,Z$6:Z$125,0)),"NA")),'Points System'!$A$4:$A$154,'Points System'!$B$4:$B$154)</f>
        <v>0</v>
      </c>
      <c r="AB74" s="78">
        <f>CC74</f>
        <v>0</v>
      </c>
      <c r="AC74" s="10">
        <f>SUM((LARGE((BA74:BK74),1))+(LARGE((BA74:BK74),2))+(LARGE((BA74:BK74),3)+(LARGE((BA74:BK74),4))))</f>
        <v>0</v>
      </c>
      <c r="AD74" s="12">
        <f>RANK(AC74,$AC$6:$AC$125,0)</f>
        <v>67</v>
      </c>
      <c r="AE74" s="88">
        <f>(AB74-(ROUNDDOWN(AB74,0)))*100</f>
        <v>0</v>
      </c>
      <c r="AF74" s="76" t="str">
        <f>IF((COUNTIF(AT74:AY74,"&gt;0"))&gt;2,"Y","N")</f>
        <v>N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3">
        <f t="shared" si="82"/>
        <v>0</v>
      </c>
      <c r="AU74" s="23">
        <f t="shared" si="83"/>
        <v>0</v>
      </c>
      <c r="AV74" s="23">
        <f t="shared" si="84"/>
        <v>0</v>
      </c>
      <c r="AW74" s="23">
        <f t="shared" si="85"/>
        <v>0</v>
      </c>
      <c r="AX74" s="23">
        <f t="shared" si="86"/>
        <v>0</v>
      </c>
      <c r="AY74" s="23">
        <f t="shared" si="87"/>
        <v>0</v>
      </c>
      <c r="AZ74" s="7"/>
      <c r="BA74" s="82">
        <f t="shared" si="114"/>
        <v>0</v>
      </c>
      <c r="BB74" s="83">
        <f t="shared" si="88"/>
        <v>0</v>
      </c>
      <c r="BC74" s="82">
        <f t="shared" si="115"/>
        <v>0</v>
      </c>
      <c r="BD74" s="83">
        <f t="shared" si="89"/>
        <v>0</v>
      </c>
      <c r="BE74" s="82">
        <f t="shared" si="116"/>
        <v>0</v>
      </c>
      <c r="BF74" s="83">
        <f t="shared" si="90"/>
        <v>0</v>
      </c>
      <c r="BG74" s="82">
        <f t="shared" si="117"/>
        <v>0</v>
      </c>
      <c r="BH74" s="82">
        <f t="shared" si="91"/>
        <v>0</v>
      </c>
      <c r="BI74" s="83">
        <f t="shared" si="92"/>
        <v>0</v>
      </c>
      <c r="BJ74" s="82">
        <f t="shared" si="93"/>
        <v>0</v>
      </c>
      <c r="BK74" s="83">
        <f t="shared" si="94"/>
        <v>0</v>
      </c>
      <c r="BL74" s="7"/>
      <c r="BM74" s="82">
        <f t="shared" si="95"/>
        <v>0</v>
      </c>
      <c r="BN74" s="83">
        <f t="shared" si="96"/>
        <v>0</v>
      </c>
      <c r="BO74" s="82">
        <f t="shared" si="97"/>
        <v>0</v>
      </c>
      <c r="BP74" s="83">
        <f t="shared" si="98"/>
        <v>0</v>
      </c>
      <c r="BQ74" s="82">
        <f t="shared" si="99"/>
        <v>0</v>
      </c>
      <c r="BR74" s="83">
        <f t="shared" si="100"/>
        <v>0</v>
      </c>
      <c r="BS74" s="82">
        <f t="shared" si="101"/>
        <v>0</v>
      </c>
      <c r="BT74" s="82">
        <f t="shared" si="102"/>
        <v>0</v>
      </c>
      <c r="BU74" s="83">
        <f t="shared" si="103"/>
        <v>0</v>
      </c>
      <c r="BV74" s="82">
        <f t="shared" si="104"/>
        <v>0</v>
      </c>
      <c r="BW74" s="83">
        <f t="shared" si="105"/>
        <v>0</v>
      </c>
      <c r="BY74" s="7">
        <f t="shared" si="106"/>
        <v>0</v>
      </c>
      <c r="BZ74" s="7"/>
      <c r="CA74" s="7">
        <f t="shared" si="118"/>
        <v>0</v>
      </c>
      <c r="CB74" s="7"/>
      <c r="CC74" s="7">
        <f t="shared" si="107"/>
        <v>0</v>
      </c>
      <c r="CF74" s="7">
        <f t="shared" si="108"/>
        <v>1</v>
      </c>
      <c r="CG74" s="7">
        <f t="shared" si="109"/>
        <v>1</v>
      </c>
      <c r="CH74" s="7">
        <f t="shared" si="110"/>
        <v>1</v>
      </c>
      <c r="CI74" s="7">
        <f t="shared" si="111"/>
        <v>1</v>
      </c>
      <c r="CJ74" s="7">
        <f t="shared" si="112"/>
        <v>1</v>
      </c>
      <c r="CK74" s="7">
        <f t="shared" si="113"/>
        <v>1</v>
      </c>
      <c r="CL74" s="7">
        <f t="shared" si="119"/>
        <v>1</v>
      </c>
      <c r="CM74" s="7">
        <f t="shared" si="120"/>
        <v>1</v>
      </c>
      <c r="CN74" s="7">
        <f t="shared" si="121"/>
        <v>1</v>
      </c>
      <c r="CO74" s="7">
        <f t="shared" si="122"/>
        <v>1</v>
      </c>
      <c r="CP74" s="7">
        <f t="shared" si="123"/>
        <v>1</v>
      </c>
      <c r="CQ74" s="7"/>
      <c r="CS74" s="7">
        <f t="shared" si="124"/>
        <v>0</v>
      </c>
      <c r="CT74" s="7">
        <f t="shared" si="125"/>
        <v>0</v>
      </c>
      <c r="CU74" s="7">
        <f t="shared" si="126"/>
        <v>0</v>
      </c>
      <c r="CV74" s="7">
        <f t="shared" si="127"/>
        <v>0</v>
      </c>
      <c r="CW74" s="7">
        <f t="shared" si="128"/>
        <v>0</v>
      </c>
      <c r="CX74" s="7">
        <f t="shared" si="129"/>
        <v>0</v>
      </c>
      <c r="CY74" s="7">
        <f t="shared" si="130"/>
        <v>0</v>
      </c>
      <c r="CZ74" s="7">
        <f t="shared" si="131"/>
        <v>0</v>
      </c>
      <c r="DA74" s="7">
        <f t="shared" si="132"/>
        <v>0</v>
      </c>
      <c r="DB74" s="7">
        <f t="shared" si="133"/>
        <v>0</v>
      </c>
      <c r="DC74" s="7">
        <f t="shared" si="134"/>
        <v>0</v>
      </c>
    </row>
    <row r="75" spans="1:107">
      <c r="A75" s="59">
        <v>61</v>
      </c>
      <c r="B75" s="253" t="s">
        <v>79</v>
      </c>
      <c r="C75" s="254" t="s">
        <v>29</v>
      </c>
      <c r="D75" s="9"/>
      <c r="E75" s="10">
        <f>LOOKUP((IF(D75&gt;0,(RANK(D75,D$6:D$125,0)),"NA")),'Points System'!$A$4:$A$154,'Points System'!$B$4:$B$154)</f>
        <v>0</v>
      </c>
      <c r="F75" s="9"/>
      <c r="G75" s="16">
        <f>LOOKUP((IF(F75&gt;0,(RANK(F75,F$6:F$125,0)),"NA")),'Points System'!$A$4:$A$154,'Points System'!$B$4:$B$154)</f>
        <v>0</v>
      </c>
      <c r="H75" s="9"/>
      <c r="I75" s="16">
        <f>LOOKUP((IF(H75&gt;0,(RANK(H75,H$6:H$125,0)),"NA")),'Points System'!$A$4:$A$154,'Points System'!$B$4:$B$154)</f>
        <v>0</v>
      </c>
      <c r="J75" s="9"/>
      <c r="K75" s="16">
        <f>LOOKUP((IF(J75&gt;0,(RANK(J75,J$6:J$125,0)),"NA")),'Points System'!$A$4:$A$154,'Points System'!$B$4:$B$154)</f>
        <v>0</v>
      </c>
      <c r="L75" s="9"/>
      <c r="M75" s="16">
        <f>LOOKUP((IF(L75&gt;0,(RANK(L75,L$6:L$125,0)),"NA")),'Points System'!$A$4:$A$154,'Points System'!$B$4:$B$154)</f>
        <v>0</v>
      </c>
      <c r="N75" s="9"/>
      <c r="O75" s="16">
        <f>LOOKUP((IF(N75&gt;0,(RANK(N75,N$6:N$125,0)),"NA")),'Points System'!$A$4:$A$154,'Points System'!$B$4:$B$154)</f>
        <v>0</v>
      </c>
      <c r="P75" s="9"/>
      <c r="Q75" s="16">
        <f>LOOKUP((IF(P75&gt;0,(RANK(P75,P$6:P$125,0)),"NA")),'Points System'!$A$4:$A$154,'Points System'!$B$4:$B$154)</f>
        <v>0</v>
      </c>
      <c r="R75" s="9"/>
      <c r="S75" s="16">
        <f>LOOKUP((IF(R75&gt;0,(RANK(R75,R$6:R$125,0)),"NA")),'Points System'!$A$4:$A$154,'Points System'!$B$4:$B$154)</f>
        <v>0</v>
      </c>
      <c r="T75" s="9"/>
      <c r="U75" s="16">
        <f>LOOKUP((IF(T75&gt;0,(RANK(T75,T$6:T$125,0)),"NA")),'Points System'!$A$4:$A$154,'Points System'!$B$4:$B$154)</f>
        <v>0</v>
      </c>
      <c r="V75" s="9"/>
      <c r="W75" s="16">
        <f>LOOKUP((IF(V75&gt;0,(RANK(V75,V$6:V$125,0)),"NA")),'Points System'!$A$4:$A$154,'Points System'!$B$4:$B$154)</f>
        <v>0</v>
      </c>
      <c r="X75" s="9"/>
      <c r="Y75" s="16">
        <f>LOOKUP((IF(X75&gt;0,(RANK(X75,X$6:X$125,0)),"NA")),'Points System'!$A$4:$A$154,'Points System'!$B$4:$B$154)</f>
        <v>0</v>
      </c>
      <c r="Z75" s="9"/>
      <c r="AA75" s="16">
        <f>LOOKUP((IF(Z75&gt;0,(RANK(Z75,Z$6:Z$125,0)),"NA")),'Points System'!$A$4:$A$154,'Points System'!$B$4:$B$154)</f>
        <v>0</v>
      </c>
      <c r="AB75" s="78">
        <f>CC75</f>
        <v>0</v>
      </c>
      <c r="AC75" s="10">
        <f>SUM((LARGE((BA75:BK75),1))+(LARGE((BA75:BK75),2))+(LARGE((BA75:BK75),3)+(LARGE((BA75:BK75),4))))</f>
        <v>0</v>
      </c>
      <c r="AD75" s="12">
        <f>RANK(AC75,$AC$6:$AC$125,0)</f>
        <v>67</v>
      </c>
      <c r="AE75" s="88">
        <f>(AB75-(ROUNDDOWN(AB75,0)))*100</f>
        <v>0</v>
      </c>
      <c r="AF75" s="76" t="str">
        <f>IF((COUNTIF(AT75:AY75,"&gt;0"))&gt;2,"Y","N")</f>
        <v>N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3">
        <f t="shared" si="82"/>
        <v>0</v>
      </c>
      <c r="AU75" s="23">
        <f t="shared" si="83"/>
        <v>0</v>
      </c>
      <c r="AV75" s="23">
        <f t="shared" si="84"/>
        <v>0</v>
      </c>
      <c r="AW75" s="23">
        <f t="shared" si="85"/>
        <v>0</v>
      </c>
      <c r="AX75" s="23">
        <f t="shared" si="86"/>
        <v>0</v>
      </c>
      <c r="AY75" s="23">
        <f t="shared" si="87"/>
        <v>0</v>
      </c>
      <c r="AZ75" s="7"/>
      <c r="BA75" s="82">
        <f t="shared" si="114"/>
        <v>0</v>
      </c>
      <c r="BB75" s="83">
        <f t="shared" si="88"/>
        <v>0</v>
      </c>
      <c r="BC75" s="82">
        <f t="shared" si="115"/>
        <v>0</v>
      </c>
      <c r="BD75" s="83">
        <f t="shared" si="89"/>
        <v>0</v>
      </c>
      <c r="BE75" s="82">
        <f t="shared" si="116"/>
        <v>0</v>
      </c>
      <c r="BF75" s="83">
        <f t="shared" si="90"/>
        <v>0</v>
      </c>
      <c r="BG75" s="82">
        <f t="shared" si="117"/>
        <v>0</v>
      </c>
      <c r="BH75" s="82">
        <f t="shared" si="91"/>
        <v>0</v>
      </c>
      <c r="BI75" s="83">
        <f t="shared" si="92"/>
        <v>0</v>
      </c>
      <c r="BJ75" s="82">
        <f t="shared" si="93"/>
        <v>0</v>
      </c>
      <c r="BK75" s="83">
        <f t="shared" si="94"/>
        <v>0</v>
      </c>
      <c r="BL75" s="7"/>
      <c r="BM75" s="82">
        <f t="shared" si="95"/>
        <v>0</v>
      </c>
      <c r="BN75" s="83">
        <f t="shared" si="96"/>
        <v>0</v>
      </c>
      <c r="BO75" s="82">
        <f t="shared" si="97"/>
        <v>0</v>
      </c>
      <c r="BP75" s="83">
        <f t="shared" si="98"/>
        <v>0</v>
      </c>
      <c r="BQ75" s="82">
        <f t="shared" si="99"/>
        <v>0</v>
      </c>
      <c r="BR75" s="83">
        <f t="shared" si="100"/>
        <v>0</v>
      </c>
      <c r="BS75" s="82">
        <f t="shared" si="101"/>
        <v>0</v>
      </c>
      <c r="BT75" s="82">
        <f t="shared" si="102"/>
        <v>0</v>
      </c>
      <c r="BU75" s="83">
        <f t="shared" si="103"/>
        <v>0</v>
      </c>
      <c r="BV75" s="82">
        <f t="shared" si="104"/>
        <v>0</v>
      </c>
      <c r="BW75" s="83">
        <f t="shared" si="105"/>
        <v>0</v>
      </c>
      <c r="BY75" s="7">
        <f t="shared" si="106"/>
        <v>0</v>
      </c>
      <c r="BZ75" s="7"/>
      <c r="CA75" s="7">
        <f t="shared" si="118"/>
        <v>0</v>
      </c>
      <c r="CB75" s="7"/>
      <c r="CC75" s="7">
        <f t="shared" si="107"/>
        <v>0</v>
      </c>
      <c r="CF75" s="7">
        <f t="shared" si="108"/>
        <v>1</v>
      </c>
      <c r="CG75" s="7">
        <f t="shared" si="109"/>
        <v>1</v>
      </c>
      <c r="CH75" s="7">
        <f t="shared" si="110"/>
        <v>1</v>
      </c>
      <c r="CI75" s="7">
        <f t="shared" si="111"/>
        <v>1</v>
      </c>
      <c r="CJ75" s="7">
        <f t="shared" si="112"/>
        <v>1</v>
      </c>
      <c r="CK75" s="7">
        <f t="shared" si="113"/>
        <v>1</v>
      </c>
      <c r="CL75" s="7">
        <f t="shared" si="119"/>
        <v>1</v>
      </c>
      <c r="CM75" s="7">
        <f t="shared" si="120"/>
        <v>1</v>
      </c>
      <c r="CN75" s="7">
        <f t="shared" si="121"/>
        <v>1</v>
      </c>
      <c r="CO75" s="7">
        <f t="shared" si="122"/>
        <v>1</v>
      </c>
      <c r="CP75" s="7">
        <f t="shared" si="123"/>
        <v>1</v>
      </c>
      <c r="CQ75" s="7"/>
      <c r="CS75" s="7">
        <f t="shared" si="124"/>
        <v>0</v>
      </c>
      <c r="CT75" s="7">
        <f t="shared" si="125"/>
        <v>0</v>
      </c>
      <c r="CU75" s="7">
        <f t="shared" si="126"/>
        <v>0</v>
      </c>
      <c r="CV75" s="7">
        <f t="shared" si="127"/>
        <v>0</v>
      </c>
      <c r="CW75" s="7">
        <f t="shared" si="128"/>
        <v>0</v>
      </c>
      <c r="CX75" s="7">
        <f t="shared" si="129"/>
        <v>0</v>
      </c>
      <c r="CY75" s="7">
        <f t="shared" si="130"/>
        <v>0</v>
      </c>
      <c r="CZ75" s="7">
        <f t="shared" si="131"/>
        <v>0</v>
      </c>
      <c r="DA75" s="7">
        <f t="shared" si="132"/>
        <v>0</v>
      </c>
      <c r="DB75" s="7">
        <f t="shared" si="133"/>
        <v>0</v>
      </c>
      <c r="DC75" s="7">
        <f t="shared" si="134"/>
        <v>0</v>
      </c>
    </row>
    <row r="76" spans="1:107">
      <c r="A76" s="59">
        <v>62</v>
      </c>
      <c r="B76" s="253" t="s">
        <v>290</v>
      </c>
      <c r="C76" s="254" t="s">
        <v>291</v>
      </c>
      <c r="D76" s="9"/>
      <c r="E76" s="10">
        <f>LOOKUP((IF(D76&gt;0,(RANK(D76,D$6:D$125,0)),"NA")),'Points System'!$A$4:$A$154,'Points System'!$B$4:$B$154)</f>
        <v>0</v>
      </c>
      <c r="F76" s="9"/>
      <c r="G76" s="16">
        <f>LOOKUP((IF(F76&gt;0,(RANK(F76,F$6:F$125,0)),"NA")),'Points System'!$A$4:$A$154,'Points System'!$B$4:$B$154)</f>
        <v>0</v>
      </c>
      <c r="H76" s="9"/>
      <c r="I76" s="16">
        <f>LOOKUP((IF(H76&gt;0,(RANK(H76,H$6:H$125,0)),"NA")),'Points System'!$A$4:$A$154,'Points System'!$B$4:$B$154)</f>
        <v>0</v>
      </c>
      <c r="J76" s="9"/>
      <c r="K76" s="16">
        <f>LOOKUP((IF(J76&gt;0,(RANK(J76,J$6:J$125,0)),"NA")),'Points System'!$A$4:$A$154,'Points System'!$B$4:$B$154)</f>
        <v>0</v>
      </c>
      <c r="L76" s="9"/>
      <c r="M76" s="16">
        <f>LOOKUP((IF(L76&gt;0,(RANK(L76,L$6:L$125,0)),"NA")),'Points System'!$A$4:$A$154,'Points System'!$B$4:$B$154)</f>
        <v>0</v>
      </c>
      <c r="N76" s="9"/>
      <c r="O76" s="16">
        <f>LOOKUP((IF(N76&gt;0,(RANK(N76,N$6:N$125,0)),"NA")),'Points System'!$A$4:$A$154,'Points System'!$B$4:$B$154)</f>
        <v>0</v>
      </c>
      <c r="P76" s="9"/>
      <c r="Q76" s="16">
        <f>LOOKUP((IF(P76&gt;0,(RANK(P76,P$6:P$125,0)),"NA")),'Points System'!$A$4:$A$154,'Points System'!$B$4:$B$154)</f>
        <v>0</v>
      </c>
      <c r="R76" s="9"/>
      <c r="S76" s="16">
        <f>LOOKUP((IF(R76&gt;0,(RANK(R76,R$6:R$125,0)),"NA")),'Points System'!$A$4:$A$154,'Points System'!$B$4:$B$154)</f>
        <v>0</v>
      </c>
      <c r="T76" s="9"/>
      <c r="U76" s="16">
        <f>LOOKUP((IF(T76&gt;0,(RANK(T76,T$6:T$125,0)),"NA")),'Points System'!$A$4:$A$154,'Points System'!$B$4:$B$154)</f>
        <v>0</v>
      </c>
      <c r="V76" s="9"/>
      <c r="W76" s="16">
        <f>LOOKUP((IF(V76&gt;0,(RANK(V76,V$6:V$125,0)),"NA")),'Points System'!$A$4:$A$154,'Points System'!$B$4:$B$154)</f>
        <v>0</v>
      </c>
      <c r="X76" s="9"/>
      <c r="Y76" s="16">
        <f>LOOKUP((IF(X76&gt;0,(RANK(X76,X$6:X$125,0)),"NA")),'Points System'!$A$4:$A$154,'Points System'!$B$4:$B$154)</f>
        <v>0</v>
      </c>
      <c r="Z76" s="9"/>
      <c r="AA76" s="16">
        <f>LOOKUP((IF(Z76&gt;0,(RANK(Z76,Z$6:Z$125,0)),"NA")),'Points System'!$A$4:$A$154,'Points System'!$B$4:$B$154)</f>
        <v>0</v>
      </c>
      <c r="AB76" s="78">
        <f>CC76</f>
        <v>0</v>
      </c>
      <c r="AC76" s="10">
        <f>SUM((LARGE((BA76:BK76),1))+(LARGE((BA76:BK76),2))+(LARGE((BA76:BK76),3)+(LARGE((BA76:BK76),4))))</f>
        <v>0</v>
      </c>
      <c r="AD76" s="12">
        <f>RANK(AC76,$AC$6:$AC$125,0)</f>
        <v>67</v>
      </c>
      <c r="AE76" s="88">
        <f>(AB76-(ROUNDDOWN(AB76,0)))*100</f>
        <v>0</v>
      </c>
      <c r="AF76" s="76" t="str">
        <f>IF((COUNTIF(AT76:AY76,"&gt;0"))&gt;2,"Y","N")</f>
        <v>N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3">
        <f t="shared" si="82"/>
        <v>0</v>
      </c>
      <c r="AU76" s="23">
        <f t="shared" si="83"/>
        <v>0</v>
      </c>
      <c r="AV76" s="23">
        <f t="shared" si="84"/>
        <v>0</v>
      </c>
      <c r="AW76" s="23">
        <f t="shared" si="85"/>
        <v>0</v>
      </c>
      <c r="AX76" s="23">
        <f t="shared" si="86"/>
        <v>0</v>
      </c>
      <c r="AY76" s="23">
        <f t="shared" si="87"/>
        <v>0</v>
      </c>
      <c r="AZ76" s="7"/>
      <c r="BA76" s="82">
        <f t="shared" si="114"/>
        <v>0</v>
      </c>
      <c r="BB76" s="83">
        <f t="shared" si="88"/>
        <v>0</v>
      </c>
      <c r="BC76" s="82">
        <f t="shared" si="115"/>
        <v>0</v>
      </c>
      <c r="BD76" s="83">
        <f t="shared" si="89"/>
        <v>0</v>
      </c>
      <c r="BE76" s="82">
        <f t="shared" si="116"/>
        <v>0</v>
      </c>
      <c r="BF76" s="83">
        <f t="shared" si="90"/>
        <v>0</v>
      </c>
      <c r="BG76" s="82">
        <f t="shared" si="117"/>
        <v>0</v>
      </c>
      <c r="BH76" s="82">
        <f t="shared" si="91"/>
        <v>0</v>
      </c>
      <c r="BI76" s="83">
        <f t="shared" si="92"/>
        <v>0</v>
      </c>
      <c r="BJ76" s="82">
        <f t="shared" si="93"/>
        <v>0</v>
      </c>
      <c r="BK76" s="83">
        <f t="shared" si="94"/>
        <v>0</v>
      </c>
      <c r="BL76" s="7"/>
      <c r="BM76" s="82">
        <f t="shared" si="95"/>
        <v>0</v>
      </c>
      <c r="BN76" s="83">
        <f t="shared" si="96"/>
        <v>0</v>
      </c>
      <c r="BO76" s="82">
        <f t="shared" si="97"/>
        <v>0</v>
      </c>
      <c r="BP76" s="83">
        <f t="shared" si="98"/>
        <v>0</v>
      </c>
      <c r="BQ76" s="82">
        <f t="shared" si="99"/>
        <v>0</v>
      </c>
      <c r="BR76" s="83">
        <f t="shared" si="100"/>
        <v>0</v>
      </c>
      <c r="BS76" s="82">
        <f t="shared" si="101"/>
        <v>0</v>
      </c>
      <c r="BT76" s="82">
        <f t="shared" si="102"/>
        <v>0</v>
      </c>
      <c r="BU76" s="83">
        <f t="shared" si="103"/>
        <v>0</v>
      </c>
      <c r="BV76" s="82">
        <f t="shared" si="104"/>
        <v>0</v>
      </c>
      <c r="BW76" s="83">
        <f t="shared" si="105"/>
        <v>0</v>
      </c>
      <c r="BY76" s="7">
        <f t="shared" si="106"/>
        <v>0</v>
      </c>
      <c r="BZ76" s="7"/>
      <c r="CA76" s="7">
        <f t="shared" si="118"/>
        <v>0</v>
      </c>
      <c r="CB76" s="7"/>
      <c r="CC76" s="7">
        <f t="shared" si="107"/>
        <v>0</v>
      </c>
      <c r="CF76" s="7">
        <f t="shared" si="108"/>
        <v>1</v>
      </c>
      <c r="CG76" s="7">
        <f t="shared" si="109"/>
        <v>1</v>
      </c>
      <c r="CH76" s="7">
        <f t="shared" si="110"/>
        <v>1</v>
      </c>
      <c r="CI76" s="7">
        <f t="shared" si="111"/>
        <v>1</v>
      </c>
      <c r="CJ76" s="7">
        <f t="shared" si="112"/>
        <v>1</v>
      </c>
      <c r="CK76" s="7">
        <f t="shared" si="113"/>
        <v>1</v>
      </c>
      <c r="CL76" s="7">
        <f t="shared" si="119"/>
        <v>1</v>
      </c>
      <c r="CM76" s="7">
        <f t="shared" si="120"/>
        <v>1</v>
      </c>
      <c r="CN76" s="7">
        <f t="shared" si="121"/>
        <v>1</v>
      </c>
      <c r="CO76" s="7">
        <f t="shared" si="122"/>
        <v>1</v>
      </c>
      <c r="CP76" s="7">
        <f t="shared" si="123"/>
        <v>1</v>
      </c>
      <c r="CQ76" s="7"/>
      <c r="CS76" s="7">
        <f t="shared" si="124"/>
        <v>0</v>
      </c>
      <c r="CT76" s="7">
        <f t="shared" si="125"/>
        <v>0</v>
      </c>
      <c r="CU76" s="7">
        <f t="shared" si="126"/>
        <v>0</v>
      </c>
      <c r="CV76" s="7">
        <f t="shared" si="127"/>
        <v>0</v>
      </c>
      <c r="CW76" s="7">
        <f t="shared" si="128"/>
        <v>0</v>
      </c>
      <c r="CX76" s="7">
        <f t="shared" si="129"/>
        <v>0</v>
      </c>
      <c r="CY76" s="7">
        <f t="shared" si="130"/>
        <v>0</v>
      </c>
      <c r="CZ76" s="7">
        <f t="shared" si="131"/>
        <v>0</v>
      </c>
      <c r="DA76" s="7">
        <f t="shared" si="132"/>
        <v>0</v>
      </c>
      <c r="DB76" s="7">
        <f t="shared" si="133"/>
        <v>0</v>
      </c>
      <c r="DC76" s="7">
        <f t="shared" si="134"/>
        <v>0</v>
      </c>
    </row>
    <row r="77" spans="1:107">
      <c r="A77" s="59">
        <v>63</v>
      </c>
      <c r="B77" s="253" t="s">
        <v>282</v>
      </c>
      <c r="C77" s="254" t="s">
        <v>283</v>
      </c>
      <c r="D77" s="9"/>
      <c r="E77" s="10">
        <f>LOOKUP((IF(D77&gt;0,(RANK(D77,D$6:D$125,0)),"NA")),'Points System'!$A$4:$A$154,'Points System'!$B$4:$B$154)</f>
        <v>0</v>
      </c>
      <c r="F77" s="9"/>
      <c r="G77" s="16">
        <f>LOOKUP((IF(F77&gt;0,(RANK(F77,F$6:F$125,0)),"NA")),'Points System'!$A$4:$A$154,'Points System'!$B$4:$B$154)</f>
        <v>0</v>
      </c>
      <c r="H77" s="9"/>
      <c r="I77" s="16">
        <f>LOOKUP((IF(H77&gt;0,(RANK(H77,H$6:H$125,0)),"NA")),'Points System'!$A$4:$A$154,'Points System'!$B$4:$B$154)</f>
        <v>0</v>
      </c>
      <c r="J77" s="9"/>
      <c r="K77" s="16">
        <f>LOOKUP((IF(J77&gt;0,(RANK(J77,J$6:J$125,0)),"NA")),'Points System'!$A$4:$A$154,'Points System'!$B$4:$B$154)</f>
        <v>0</v>
      </c>
      <c r="L77" s="9"/>
      <c r="M77" s="16">
        <f>LOOKUP((IF(L77&gt;0,(RANK(L77,L$6:L$125,0)),"NA")),'Points System'!$A$4:$A$154,'Points System'!$B$4:$B$154)</f>
        <v>0</v>
      </c>
      <c r="N77" s="9"/>
      <c r="O77" s="16">
        <f>LOOKUP((IF(N77&gt;0,(RANK(N77,N$6:N$125,0)),"NA")),'Points System'!$A$4:$A$154,'Points System'!$B$4:$B$154)</f>
        <v>0</v>
      </c>
      <c r="P77" s="9"/>
      <c r="Q77" s="16">
        <f>LOOKUP((IF(P77&gt;0,(RANK(P77,P$6:P$125,0)),"NA")),'Points System'!$A$4:$A$154,'Points System'!$B$4:$B$154)</f>
        <v>0</v>
      </c>
      <c r="R77" s="9"/>
      <c r="S77" s="16">
        <f>LOOKUP((IF(R77&gt;0,(RANK(R77,R$6:R$125,0)),"NA")),'Points System'!$A$4:$A$154,'Points System'!$B$4:$B$154)</f>
        <v>0</v>
      </c>
      <c r="T77" s="9"/>
      <c r="U77" s="16">
        <f>LOOKUP((IF(T77&gt;0,(RANK(T77,T$6:T$125,0)),"NA")),'Points System'!$A$4:$A$154,'Points System'!$B$4:$B$154)</f>
        <v>0</v>
      </c>
      <c r="V77" s="9"/>
      <c r="W77" s="16">
        <f>LOOKUP((IF(V77&gt;0,(RANK(V77,V$6:V$125,0)),"NA")),'Points System'!$A$4:$A$154,'Points System'!$B$4:$B$154)</f>
        <v>0</v>
      </c>
      <c r="X77" s="9"/>
      <c r="Y77" s="16">
        <f>LOOKUP((IF(X77&gt;0,(RANK(X77,X$6:X$125,0)),"NA")),'Points System'!$A$4:$A$154,'Points System'!$B$4:$B$154)</f>
        <v>0</v>
      </c>
      <c r="Z77" s="9"/>
      <c r="AA77" s="16">
        <f>LOOKUP((IF(Z77&gt;0,(RANK(Z77,Z$6:Z$125,0)),"NA")),'Points System'!$A$4:$A$154,'Points System'!$B$4:$B$154)</f>
        <v>0</v>
      </c>
      <c r="AB77" s="78">
        <f>CC77</f>
        <v>0</v>
      </c>
      <c r="AC77" s="10">
        <f>SUM((LARGE((BA77:BK77),1))+(LARGE((BA77:BK77),2))+(LARGE((BA77:BK77),3)+(LARGE((BA77:BK77),4))))</f>
        <v>0</v>
      </c>
      <c r="AD77" s="12">
        <f>RANK(AC77,$AC$6:$AC$125,0)</f>
        <v>67</v>
      </c>
      <c r="AE77" s="88">
        <f>(AB77-(ROUNDDOWN(AB77,0)))*100</f>
        <v>0</v>
      </c>
      <c r="AF77" s="76" t="str">
        <f>IF((COUNTIF(AT77:AY77,"&gt;0"))&gt;2,"Y","N")</f>
        <v>N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23">
        <f t="shared" si="82"/>
        <v>0</v>
      </c>
      <c r="AU77" s="23">
        <f t="shared" si="83"/>
        <v>0</v>
      </c>
      <c r="AV77" s="23">
        <f t="shared" si="84"/>
        <v>0</v>
      </c>
      <c r="AW77" s="23">
        <f t="shared" si="85"/>
        <v>0</v>
      </c>
      <c r="AX77" s="23">
        <f t="shared" si="86"/>
        <v>0</v>
      </c>
      <c r="AY77" s="23">
        <f t="shared" si="87"/>
        <v>0</v>
      </c>
      <c r="AZ77" s="7"/>
      <c r="BA77" s="82">
        <f t="shared" si="114"/>
        <v>0</v>
      </c>
      <c r="BB77" s="83">
        <f t="shared" si="88"/>
        <v>0</v>
      </c>
      <c r="BC77" s="82">
        <f t="shared" si="115"/>
        <v>0</v>
      </c>
      <c r="BD77" s="83">
        <f t="shared" si="89"/>
        <v>0</v>
      </c>
      <c r="BE77" s="82">
        <f t="shared" si="116"/>
        <v>0</v>
      </c>
      <c r="BF77" s="83">
        <f t="shared" si="90"/>
        <v>0</v>
      </c>
      <c r="BG77" s="82">
        <f t="shared" si="117"/>
        <v>0</v>
      </c>
      <c r="BH77" s="82">
        <f t="shared" si="91"/>
        <v>0</v>
      </c>
      <c r="BI77" s="83">
        <f t="shared" si="92"/>
        <v>0</v>
      </c>
      <c r="BJ77" s="82">
        <f t="shared" si="93"/>
        <v>0</v>
      </c>
      <c r="BK77" s="83">
        <f t="shared" si="94"/>
        <v>0</v>
      </c>
      <c r="BL77" s="7"/>
      <c r="BM77" s="82">
        <f t="shared" si="95"/>
        <v>0</v>
      </c>
      <c r="BN77" s="83">
        <f t="shared" si="96"/>
        <v>0</v>
      </c>
      <c r="BO77" s="82">
        <f t="shared" si="97"/>
        <v>0</v>
      </c>
      <c r="BP77" s="83">
        <f t="shared" si="98"/>
        <v>0</v>
      </c>
      <c r="BQ77" s="82">
        <f t="shared" si="99"/>
        <v>0</v>
      </c>
      <c r="BR77" s="83">
        <f t="shared" si="100"/>
        <v>0</v>
      </c>
      <c r="BS77" s="82">
        <f t="shared" si="101"/>
        <v>0</v>
      </c>
      <c r="BT77" s="82">
        <f t="shared" si="102"/>
        <v>0</v>
      </c>
      <c r="BU77" s="83">
        <f t="shared" si="103"/>
        <v>0</v>
      </c>
      <c r="BV77" s="82">
        <f t="shared" si="104"/>
        <v>0</v>
      </c>
      <c r="BW77" s="83">
        <f t="shared" si="105"/>
        <v>0</v>
      </c>
      <c r="BY77" s="7">
        <f t="shared" si="106"/>
        <v>0</v>
      </c>
      <c r="BZ77" s="7"/>
      <c r="CA77" s="7">
        <f t="shared" si="118"/>
        <v>0</v>
      </c>
      <c r="CB77" s="7"/>
      <c r="CC77" s="7">
        <f t="shared" si="107"/>
        <v>0</v>
      </c>
      <c r="CF77" s="7">
        <f t="shared" si="108"/>
        <v>1</v>
      </c>
      <c r="CG77" s="7">
        <f t="shared" si="109"/>
        <v>1</v>
      </c>
      <c r="CH77" s="7">
        <f t="shared" si="110"/>
        <v>1</v>
      </c>
      <c r="CI77" s="7">
        <f t="shared" si="111"/>
        <v>1</v>
      </c>
      <c r="CJ77" s="7">
        <f t="shared" si="112"/>
        <v>1</v>
      </c>
      <c r="CK77" s="7">
        <f t="shared" si="113"/>
        <v>1</v>
      </c>
      <c r="CL77" s="7">
        <f t="shared" si="119"/>
        <v>1</v>
      </c>
      <c r="CM77" s="7">
        <f t="shared" si="120"/>
        <v>1</v>
      </c>
      <c r="CN77" s="7">
        <f t="shared" si="121"/>
        <v>1</v>
      </c>
      <c r="CO77" s="7">
        <f t="shared" si="122"/>
        <v>1</v>
      </c>
      <c r="CP77" s="7">
        <f t="shared" si="123"/>
        <v>1</v>
      </c>
      <c r="CQ77" s="7"/>
      <c r="CS77" s="7">
        <f t="shared" si="124"/>
        <v>0</v>
      </c>
      <c r="CT77" s="7">
        <f t="shared" si="125"/>
        <v>0</v>
      </c>
      <c r="CU77" s="7">
        <f t="shared" si="126"/>
        <v>0</v>
      </c>
      <c r="CV77" s="7">
        <f t="shared" si="127"/>
        <v>0</v>
      </c>
      <c r="CW77" s="7">
        <f t="shared" si="128"/>
        <v>0</v>
      </c>
      <c r="CX77" s="7">
        <f t="shared" si="129"/>
        <v>0</v>
      </c>
      <c r="CY77" s="7">
        <f t="shared" si="130"/>
        <v>0</v>
      </c>
      <c r="CZ77" s="7">
        <f t="shared" si="131"/>
        <v>0</v>
      </c>
      <c r="DA77" s="7">
        <f t="shared" si="132"/>
        <v>0</v>
      </c>
      <c r="DB77" s="7">
        <f t="shared" si="133"/>
        <v>0</v>
      </c>
      <c r="DC77" s="7">
        <f t="shared" si="134"/>
        <v>0</v>
      </c>
    </row>
    <row r="78" spans="1:107">
      <c r="A78" s="59">
        <v>64</v>
      </c>
      <c r="B78" s="253" t="s">
        <v>51</v>
      </c>
      <c r="C78" s="254" t="s">
        <v>85</v>
      </c>
      <c r="D78" s="9"/>
      <c r="E78" s="29">
        <f>LOOKUP((IF(D78&gt;0,(RANK(D78,D$6:D$125,0)),"NA")),'Points System'!$A$4:$A$154,'Points System'!$B$4:$B$154)</f>
        <v>0</v>
      </c>
      <c r="F78" s="9"/>
      <c r="G78" s="30">
        <f>LOOKUP((IF(F78&gt;0,(RANK(F78,F$6:F$125,0)),"NA")),'Points System'!$A$4:$A$154,'Points System'!$B$4:$B$154)</f>
        <v>0</v>
      </c>
      <c r="H78" s="9"/>
      <c r="I78" s="30">
        <f>LOOKUP((IF(H78&gt;0,(RANK(H78,H$6:H$125,0)),"NA")),'Points System'!$A$4:$A$154,'Points System'!$B$4:$B$154)</f>
        <v>0</v>
      </c>
      <c r="J78" s="9"/>
      <c r="K78" s="30">
        <f>LOOKUP((IF(J78&gt;0,(RANK(J78,J$6:J$125,0)),"NA")),'Points System'!$A$4:$A$154,'Points System'!$B$4:$B$154)</f>
        <v>0</v>
      </c>
      <c r="L78" s="9"/>
      <c r="M78" s="30">
        <f>LOOKUP((IF(L78&gt;0,(RANK(L78,L$6:L$125,0)),"NA")),'Points System'!$A$4:$A$154,'Points System'!$B$4:$B$154)</f>
        <v>0</v>
      </c>
      <c r="N78" s="9"/>
      <c r="O78" s="30">
        <f>LOOKUP((IF(N78&gt;0,(RANK(N78,N$6:N$125,0)),"NA")),'Points System'!$A$4:$A$154,'Points System'!$B$4:$B$154)</f>
        <v>0</v>
      </c>
      <c r="P78" s="9"/>
      <c r="Q78" s="30">
        <f>LOOKUP((IF(P78&gt;0,(RANK(P78,P$6:P$125,0)),"NA")),'Points System'!$A$4:$A$154,'Points System'!$B$4:$B$154)</f>
        <v>0</v>
      </c>
      <c r="R78" s="9"/>
      <c r="S78" s="30">
        <f>LOOKUP((IF(R78&gt;0,(RANK(R78,R$6:R$125,0)),"NA")),'Points System'!$A$4:$A$154,'Points System'!$B$4:$B$154)</f>
        <v>0</v>
      </c>
      <c r="T78" s="9"/>
      <c r="U78" s="30">
        <f>LOOKUP((IF(T78&gt;0,(RANK(T78,T$6:T$125,0)),"NA")),'Points System'!$A$4:$A$154,'Points System'!$B$4:$B$154)</f>
        <v>0</v>
      </c>
      <c r="V78" s="9"/>
      <c r="W78" s="30">
        <f>LOOKUP((IF(V78&gt;0,(RANK(V78,V$6:V$125,0)),"NA")),'Points System'!$A$4:$A$154,'Points System'!$B$4:$B$154)</f>
        <v>0</v>
      </c>
      <c r="X78" s="9"/>
      <c r="Y78" s="16">
        <f>LOOKUP((IF(X78&gt;0,(RANK(X78,X$6:X$125,0)),"NA")),'Points System'!$A$4:$A$154,'Points System'!$B$4:$B$154)</f>
        <v>0</v>
      </c>
      <c r="Z78" s="9"/>
      <c r="AA78" s="16">
        <f>LOOKUP((IF(Z78&gt;0,(RANK(Z78,Z$6:Z$125,0)),"NA")),'Points System'!$A$4:$A$154,'Points System'!$B$4:$B$154)</f>
        <v>0</v>
      </c>
      <c r="AB78" s="78">
        <f>CC78</f>
        <v>0</v>
      </c>
      <c r="AC78" s="10">
        <f>SUM((LARGE((BA78:BK78),1))+(LARGE((BA78:BK78),2))+(LARGE((BA78:BK78),3)+(LARGE((BA78:BK78),4))))</f>
        <v>0</v>
      </c>
      <c r="AD78" s="12">
        <f>RANK(AC78,$AC$6:$AC$125,0)</f>
        <v>67</v>
      </c>
      <c r="AE78" s="88">
        <f>(AB78-(ROUNDDOWN(AB78,0)))*100</f>
        <v>0</v>
      </c>
      <c r="AF78" s="76" t="str">
        <f>IF((COUNTIF(AT78:AY78,"&gt;0"))&gt;2,"Y","N")</f>
        <v>N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3">
        <f t="shared" si="82"/>
        <v>0</v>
      </c>
      <c r="AU78" s="23">
        <f t="shared" si="83"/>
        <v>0</v>
      </c>
      <c r="AV78" s="23">
        <f t="shared" si="84"/>
        <v>0</v>
      </c>
      <c r="AW78" s="23">
        <f t="shared" si="85"/>
        <v>0</v>
      </c>
      <c r="AX78" s="23">
        <f t="shared" si="86"/>
        <v>0</v>
      </c>
      <c r="AY78" s="23">
        <f t="shared" si="87"/>
        <v>0</v>
      </c>
      <c r="AZ78" s="7"/>
      <c r="BA78" s="82">
        <f t="shared" si="114"/>
        <v>0</v>
      </c>
      <c r="BB78" s="83">
        <f t="shared" si="88"/>
        <v>0</v>
      </c>
      <c r="BC78" s="82">
        <f t="shared" si="115"/>
        <v>0</v>
      </c>
      <c r="BD78" s="83">
        <f t="shared" si="89"/>
        <v>0</v>
      </c>
      <c r="BE78" s="82">
        <f t="shared" si="116"/>
        <v>0</v>
      </c>
      <c r="BF78" s="83">
        <f t="shared" si="90"/>
        <v>0</v>
      </c>
      <c r="BG78" s="82">
        <f t="shared" si="117"/>
        <v>0</v>
      </c>
      <c r="BH78" s="82">
        <f t="shared" si="91"/>
        <v>0</v>
      </c>
      <c r="BI78" s="83">
        <f t="shared" si="92"/>
        <v>0</v>
      </c>
      <c r="BJ78" s="82">
        <f t="shared" si="93"/>
        <v>0</v>
      </c>
      <c r="BK78" s="83">
        <f t="shared" si="94"/>
        <v>0</v>
      </c>
      <c r="BL78" s="7"/>
      <c r="BM78" s="82">
        <f t="shared" si="95"/>
        <v>0</v>
      </c>
      <c r="BN78" s="83">
        <f t="shared" si="96"/>
        <v>0</v>
      </c>
      <c r="BO78" s="82">
        <f t="shared" si="97"/>
        <v>0</v>
      </c>
      <c r="BP78" s="83">
        <f t="shared" si="98"/>
        <v>0</v>
      </c>
      <c r="BQ78" s="82">
        <f t="shared" si="99"/>
        <v>0</v>
      </c>
      <c r="BR78" s="83">
        <f t="shared" si="100"/>
        <v>0</v>
      </c>
      <c r="BS78" s="82">
        <f t="shared" si="101"/>
        <v>0</v>
      </c>
      <c r="BT78" s="82">
        <f t="shared" si="102"/>
        <v>0</v>
      </c>
      <c r="BU78" s="83">
        <f t="shared" si="103"/>
        <v>0</v>
      </c>
      <c r="BV78" s="82">
        <f t="shared" si="104"/>
        <v>0</v>
      </c>
      <c r="BW78" s="83">
        <f t="shared" si="105"/>
        <v>0</v>
      </c>
      <c r="BY78" s="7">
        <f t="shared" si="106"/>
        <v>0</v>
      </c>
      <c r="BZ78" s="7"/>
      <c r="CA78" s="7">
        <f t="shared" si="118"/>
        <v>0</v>
      </c>
      <c r="CB78" s="7"/>
      <c r="CC78" s="7">
        <f t="shared" si="107"/>
        <v>0</v>
      </c>
      <c r="CF78" s="7">
        <f t="shared" si="108"/>
        <v>1</v>
      </c>
      <c r="CG78" s="7">
        <f t="shared" si="109"/>
        <v>1</v>
      </c>
      <c r="CH78" s="7">
        <f t="shared" si="110"/>
        <v>1</v>
      </c>
      <c r="CI78" s="7">
        <f t="shared" si="111"/>
        <v>1</v>
      </c>
      <c r="CJ78" s="7">
        <f t="shared" si="112"/>
        <v>1</v>
      </c>
      <c r="CK78" s="7">
        <f t="shared" si="113"/>
        <v>1</v>
      </c>
      <c r="CL78" s="7">
        <f t="shared" si="119"/>
        <v>1</v>
      </c>
      <c r="CM78" s="7">
        <f t="shared" si="120"/>
        <v>1</v>
      </c>
      <c r="CN78" s="7">
        <f t="shared" si="121"/>
        <v>1</v>
      </c>
      <c r="CO78" s="7">
        <f t="shared" si="122"/>
        <v>1</v>
      </c>
      <c r="CP78" s="7">
        <f t="shared" si="123"/>
        <v>1</v>
      </c>
      <c r="CQ78" s="7"/>
      <c r="CS78" s="7">
        <f t="shared" si="124"/>
        <v>0</v>
      </c>
      <c r="CT78" s="7">
        <f t="shared" si="125"/>
        <v>0</v>
      </c>
      <c r="CU78" s="7">
        <f t="shared" si="126"/>
        <v>0</v>
      </c>
      <c r="CV78" s="7">
        <f t="shared" si="127"/>
        <v>0</v>
      </c>
      <c r="CW78" s="7">
        <f t="shared" si="128"/>
        <v>0</v>
      </c>
      <c r="CX78" s="7">
        <f t="shared" si="129"/>
        <v>0</v>
      </c>
      <c r="CY78" s="7">
        <f t="shared" si="130"/>
        <v>0</v>
      </c>
      <c r="CZ78" s="7">
        <f t="shared" si="131"/>
        <v>0</v>
      </c>
      <c r="DA78" s="7">
        <f t="shared" si="132"/>
        <v>0</v>
      </c>
      <c r="DB78" s="7">
        <f t="shared" si="133"/>
        <v>0</v>
      </c>
      <c r="DC78" s="7">
        <f t="shared" si="134"/>
        <v>0</v>
      </c>
    </row>
    <row r="79" spans="1:107">
      <c r="A79" s="59">
        <v>66</v>
      </c>
      <c r="B79" s="253" t="s">
        <v>89</v>
      </c>
      <c r="C79" s="254" t="s">
        <v>292</v>
      </c>
      <c r="D79" s="9"/>
      <c r="E79" s="10">
        <f>LOOKUP((IF(D79&gt;0,(RANK(D79,D$6:D$125,0)),"NA")),'Points System'!$A$4:$A$154,'Points System'!$B$4:$B$154)</f>
        <v>0</v>
      </c>
      <c r="F79" s="9"/>
      <c r="G79" s="16">
        <f>LOOKUP((IF(F79&gt;0,(RANK(F79,F$6:F$125,0)),"NA")),'Points System'!$A$4:$A$154,'Points System'!$B$4:$B$154)</f>
        <v>0</v>
      </c>
      <c r="H79" s="9"/>
      <c r="I79" s="16">
        <f>LOOKUP((IF(H79&gt;0,(RANK(H79,H$6:H$125,0)),"NA")),'Points System'!$A$4:$A$154,'Points System'!$B$4:$B$154)</f>
        <v>0</v>
      </c>
      <c r="J79" s="9"/>
      <c r="K79" s="16">
        <f>LOOKUP((IF(J79&gt;0,(RANK(J79,J$6:J$125,0)),"NA")),'Points System'!$A$4:$A$154,'Points System'!$B$4:$B$154)</f>
        <v>0</v>
      </c>
      <c r="L79" s="9"/>
      <c r="M79" s="16">
        <f>LOOKUP((IF(L79&gt;0,(RANK(L79,L$6:L$125,0)),"NA")),'Points System'!$A$4:$A$154,'Points System'!$B$4:$B$154)</f>
        <v>0</v>
      </c>
      <c r="N79" s="9"/>
      <c r="O79" s="16">
        <f>LOOKUP((IF(N79&gt;0,(RANK(N79,N$6:N$125,0)),"NA")),'Points System'!$A$4:$A$154,'Points System'!$B$4:$B$154)</f>
        <v>0</v>
      </c>
      <c r="P79" s="9"/>
      <c r="Q79" s="16">
        <f>LOOKUP((IF(P79&gt;0,(RANK(P79,P$6:P$125,0)),"NA")),'Points System'!$A$4:$A$154,'Points System'!$B$4:$B$154)</f>
        <v>0</v>
      </c>
      <c r="R79" s="9"/>
      <c r="S79" s="16">
        <f>LOOKUP((IF(R79&gt;0,(RANK(R79,R$6:R$125,0)),"NA")),'Points System'!$A$4:$A$154,'Points System'!$B$4:$B$154)</f>
        <v>0</v>
      </c>
      <c r="T79" s="9"/>
      <c r="U79" s="16">
        <f>LOOKUP((IF(T79&gt;0,(RANK(T79,T$6:T$125,0)),"NA")),'Points System'!$A$4:$A$154,'Points System'!$B$4:$B$154)</f>
        <v>0</v>
      </c>
      <c r="V79" s="9"/>
      <c r="W79" s="16">
        <f>LOOKUP((IF(V79&gt;0,(RANK(V79,V$6:V$125,0)),"NA")),'Points System'!$A$4:$A$154,'Points System'!$B$4:$B$154)</f>
        <v>0</v>
      </c>
      <c r="X79" s="9"/>
      <c r="Y79" s="16">
        <f>LOOKUP((IF(X79&gt;0,(RANK(X79,X$6:X$125,0)),"NA")),'Points System'!$A$4:$A$154,'Points System'!$B$4:$B$154)</f>
        <v>0</v>
      </c>
      <c r="Z79" s="9"/>
      <c r="AA79" s="16">
        <f>LOOKUP((IF(Z79&gt;0,(RANK(Z79,Z$6:Z$125,0)),"NA")),'Points System'!$A$4:$A$154,'Points System'!$B$4:$B$154)</f>
        <v>0</v>
      </c>
      <c r="AB79" s="78">
        <f>CC79</f>
        <v>0</v>
      </c>
      <c r="AC79" s="10">
        <f>SUM((LARGE((BA79:BK79),1))+(LARGE((BA79:BK79),2))+(LARGE((BA79:BK79),3)+(LARGE((BA79:BK79),4))))</f>
        <v>0</v>
      </c>
      <c r="AD79" s="12">
        <f>RANK(AC79,$AC$6:$AC$125,0)</f>
        <v>67</v>
      </c>
      <c r="AE79" s="88">
        <f>(AB79-(ROUNDDOWN(AB79,0)))*100</f>
        <v>0</v>
      </c>
      <c r="AF79" s="76" t="str">
        <f>IF((COUNTIF(AT79:AY79,"&gt;0"))&gt;2,"Y","N")</f>
        <v>N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3">
        <f t="shared" si="82"/>
        <v>0</v>
      </c>
      <c r="AU79" s="23">
        <f t="shared" si="83"/>
        <v>0</v>
      </c>
      <c r="AV79" s="23">
        <f t="shared" si="84"/>
        <v>0</v>
      </c>
      <c r="AW79" s="23">
        <f t="shared" si="85"/>
        <v>0</v>
      </c>
      <c r="AX79" s="23">
        <f t="shared" si="86"/>
        <v>0</v>
      </c>
      <c r="AY79" s="23">
        <f t="shared" si="87"/>
        <v>0</v>
      </c>
      <c r="AZ79" s="7"/>
      <c r="BA79" s="82">
        <f t="shared" si="114"/>
        <v>0</v>
      </c>
      <c r="BB79" s="83">
        <f t="shared" si="88"/>
        <v>0</v>
      </c>
      <c r="BC79" s="82">
        <f t="shared" si="115"/>
        <v>0</v>
      </c>
      <c r="BD79" s="83">
        <f t="shared" si="89"/>
        <v>0</v>
      </c>
      <c r="BE79" s="82">
        <f t="shared" si="116"/>
        <v>0</v>
      </c>
      <c r="BF79" s="83">
        <f t="shared" si="90"/>
        <v>0</v>
      </c>
      <c r="BG79" s="82">
        <f t="shared" si="117"/>
        <v>0</v>
      </c>
      <c r="BH79" s="82">
        <f t="shared" si="91"/>
        <v>0</v>
      </c>
      <c r="BI79" s="83">
        <f t="shared" si="92"/>
        <v>0</v>
      </c>
      <c r="BJ79" s="82">
        <f t="shared" si="93"/>
        <v>0</v>
      </c>
      <c r="BK79" s="83">
        <f t="shared" si="94"/>
        <v>0</v>
      </c>
      <c r="BL79" s="7"/>
      <c r="BM79" s="82">
        <f t="shared" si="95"/>
        <v>0</v>
      </c>
      <c r="BN79" s="83">
        <f t="shared" si="96"/>
        <v>0</v>
      </c>
      <c r="BO79" s="82">
        <f t="shared" si="97"/>
        <v>0</v>
      </c>
      <c r="BP79" s="83">
        <f t="shared" si="98"/>
        <v>0</v>
      </c>
      <c r="BQ79" s="82">
        <f t="shared" si="99"/>
        <v>0</v>
      </c>
      <c r="BR79" s="83">
        <f t="shared" si="100"/>
        <v>0</v>
      </c>
      <c r="BS79" s="82">
        <f t="shared" si="101"/>
        <v>0</v>
      </c>
      <c r="BT79" s="82">
        <f t="shared" si="102"/>
        <v>0</v>
      </c>
      <c r="BU79" s="83">
        <f t="shared" si="103"/>
        <v>0</v>
      </c>
      <c r="BV79" s="82">
        <f t="shared" si="104"/>
        <v>0</v>
      </c>
      <c r="BW79" s="83">
        <f t="shared" si="105"/>
        <v>0</v>
      </c>
      <c r="BY79" s="7">
        <f t="shared" si="106"/>
        <v>0</v>
      </c>
      <c r="BZ79" s="7"/>
      <c r="CA79" s="7">
        <f t="shared" si="118"/>
        <v>0</v>
      </c>
      <c r="CB79" s="7"/>
      <c r="CC79" s="7">
        <f t="shared" si="107"/>
        <v>0</v>
      </c>
      <c r="CF79" s="7">
        <f t="shared" si="108"/>
        <v>1</v>
      </c>
      <c r="CG79" s="7">
        <f t="shared" si="109"/>
        <v>1</v>
      </c>
      <c r="CH79" s="7">
        <f t="shared" si="110"/>
        <v>1</v>
      </c>
      <c r="CI79" s="7">
        <f t="shared" si="111"/>
        <v>1</v>
      </c>
      <c r="CJ79" s="7">
        <f t="shared" si="112"/>
        <v>1</v>
      </c>
      <c r="CK79" s="7">
        <f t="shared" si="113"/>
        <v>1</v>
      </c>
      <c r="CL79" s="7">
        <f t="shared" si="119"/>
        <v>1</v>
      </c>
      <c r="CM79" s="7">
        <f t="shared" si="120"/>
        <v>1</v>
      </c>
      <c r="CN79" s="7">
        <f t="shared" si="121"/>
        <v>1</v>
      </c>
      <c r="CO79" s="7">
        <f t="shared" si="122"/>
        <v>1</v>
      </c>
      <c r="CP79" s="7">
        <f t="shared" si="123"/>
        <v>1</v>
      </c>
      <c r="CQ79" s="7"/>
      <c r="CS79" s="7">
        <f t="shared" si="124"/>
        <v>0</v>
      </c>
      <c r="CT79" s="7">
        <f t="shared" si="125"/>
        <v>0</v>
      </c>
      <c r="CU79" s="7">
        <f t="shared" si="126"/>
        <v>0</v>
      </c>
      <c r="CV79" s="7">
        <f t="shared" si="127"/>
        <v>0</v>
      </c>
      <c r="CW79" s="7">
        <f t="shared" si="128"/>
        <v>0</v>
      </c>
      <c r="CX79" s="7">
        <f t="shared" si="129"/>
        <v>0</v>
      </c>
      <c r="CY79" s="7">
        <f t="shared" si="130"/>
        <v>0</v>
      </c>
      <c r="CZ79" s="7">
        <f t="shared" si="131"/>
        <v>0</v>
      </c>
      <c r="DA79" s="7">
        <f t="shared" si="132"/>
        <v>0</v>
      </c>
      <c r="DB79" s="7">
        <f t="shared" si="133"/>
        <v>0</v>
      </c>
      <c r="DC79" s="7">
        <f t="shared" si="134"/>
        <v>0</v>
      </c>
    </row>
    <row r="80" spans="1:107">
      <c r="A80" s="59">
        <v>68</v>
      </c>
      <c r="B80" s="253" t="s">
        <v>123</v>
      </c>
      <c r="C80" s="254" t="s">
        <v>260</v>
      </c>
      <c r="D80" s="9"/>
      <c r="E80" s="10">
        <f>LOOKUP((IF(D80&gt;0,(RANK(D80,D$6:D$125,0)),"NA")),'Points System'!$A$4:$A$154,'Points System'!$B$4:$B$154)</f>
        <v>0</v>
      </c>
      <c r="F80" s="9"/>
      <c r="G80" s="16">
        <f>LOOKUP((IF(F80&gt;0,(RANK(F80,F$6:F$125,0)),"NA")),'Points System'!$A$4:$A$154,'Points System'!$B$4:$B$154)</f>
        <v>0</v>
      </c>
      <c r="H80" s="9"/>
      <c r="I80" s="16">
        <f>LOOKUP((IF(H80&gt;0,(RANK(H80,H$6:H$125,0)),"NA")),'Points System'!$A$4:$A$154,'Points System'!$B$4:$B$154)</f>
        <v>0</v>
      </c>
      <c r="J80" s="9"/>
      <c r="K80" s="16">
        <f>LOOKUP((IF(J80&gt;0,(RANK(J80,J$6:J$125,0)),"NA")),'Points System'!$A$4:$A$154,'Points System'!$B$4:$B$154)</f>
        <v>0</v>
      </c>
      <c r="L80" s="9"/>
      <c r="M80" s="16">
        <f>LOOKUP((IF(L80&gt;0,(RANK(L80,L$6:L$125,0)),"NA")),'Points System'!$A$4:$A$154,'Points System'!$B$4:$B$154)</f>
        <v>0</v>
      </c>
      <c r="N80" s="9"/>
      <c r="O80" s="16">
        <f>LOOKUP((IF(N80&gt;0,(RANK(N80,N$6:N$125,0)),"NA")),'Points System'!$A$4:$A$154,'Points System'!$B$4:$B$154)</f>
        <v>0</v>
      </c>
      <c r="P80" s="9"/>
      <c r="Q80" s="16">
        <f>LOOKUP((IF(P80&gt;0,(RANK(P80,P$6:P$125,0)),"NA")),'Points System'!$A$4:$A$154,'Points System'!$B$4:$B$154)</f>
        <v>0</v>
      </c>
      <c r="R80" s="9"/>
      <c r="S80" s="16">
        <f>LOOKUP((IF(R80&gt;0,(RANK(R80,R$6:R$125,0)),"NA")),'Points System'!$A$4:$A$154,'Points System'!$B$4:$B$154)</f>
        <v>0</v>
      </c>
      <c r="T80" s="9"/>
      <c r="U80" s="16">
        <f>LOOKUP((IF(T80&gt;0,(RANK(T80,T$6:T$125,0)),"NA")),'Points System'!$A$4:$A$154,'Points System'!$B$4:$B$154)</f>
        <v>0</v>
      </c>
      <c r="V80" s="9"/>
      <c r="W80" s="16">
        <f>LOOKUP((IF(V80&gt;0,(RANK(V80,V$6:V$125,0)),"NA")),'Points System'!$A$4:$A$154,'Points System'!$B$4:$B$154)</f>
        <v>0</v>
      </c>
      <c r="X80" s="9"/>
      <c r="Y80" s="16">
        <f>LOOKUP((IF(X80&gt;0,(RANK(X80,X$6:X$125,0)),"NA")),'Points System'!$A$4:$A$154,'Points System'!$B$4:$B$154)</f>
        <v>0</v>
      </c>
      <c r="Z80" s="9"/>
      <c r="AA80" s="16">
        <f>LOOKUP((IF(Z80&gt;0,(RANK(Z80,Z$6:Z$125,0)),"NA")),'Points System'!$A$4:$A$154,'Points System'!$B$4:$B$154)</f>
        <v>0</v>
      </c>
      <c r="AB80" s="78">
        <f>CC80</f>
        <v>0</v>
      </c>
      <c r="AC80" s="10">
        <f>SUM((LARGE((BA80:BK80),1))+(LARGE((BA80:BK80),2))+(LARGE((BA80:BK80),3)+(LARGE((BA80:BK80),4))))</f>
        <v>0</v>
      </c>
      <c r="AD80" s="12">
        <f>RANK(AC80,$AC$6:$AC$125,0)</f>
        <v>67</v>
      </c>
      <c r="AE80" s="88">
        <f>(AB80-(ROUNDDOWN(AB80,0)))*100</f>
        <v>0</v>
      </c>
      <c r="AF80" s="76" t="str">
        <f>IF((COUNTIF(AT80:AY80,"&gt;0"))&gt;2,"Y","N")</f>
        <v>N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23">
        <f t="shared" si="82"/>
        <v>0</v>
      </c>
      <c r="AU80" s="23">
        <f t="shared" si="83"/>
        <v>0</v>
      </c>
      <c r="AV80" s="23">
        <f t="shared" si="84"/>
        <v>0</v>
      </c>
      <c r="AW80" s="23">
        <f t="shared" si="85"/>
        <v>0</v>
      </c>
      <c r="AX80" s="23">
        <f t="shared" si="86"/>
        <v>0</v>
      </c>
      <c r="AY80" s="23">
        <f t="shared" si="87"/>
        <v>0</v>
      </c>
      <c r="AZ80" s="7"/>
      <c r="BA80" s="82">
        <f t="shared" si="114"/>
        <v>0</v>
      </c>
      <c r="BB80" s="83">
        <f t="shared" si="88"/>
        <v>0</v>
      </c>
      <c r="BC80" s="82">
        <f t="shared" si="115"/>
        <v>0</v>
      </c>
      <c r="BD80" s="83">
        <f t="shared" si="89"/>
        <v>0</v>
      </c>
      <c r="BE80" s="82">
        <f t="shared" si="116"/>
        <v>0</v>
      </c>
      <c r="BF80" s="83">
        <f t="shared" si="90"/>
        <v>0</v>
      </c>
      <c r="BG80" s="82">
        <f t="shared" si="117"/>
        <v>0</v>
      </c>
      <c r="BH80" s="82">
        <f t="shared" si="91"/>
        <v>0</v>
      </c>
      <c r="BI80" s="83">
        <f t="shared" si="92"/>
        <v>0</v>
      </c>
      <c r="BJ80" s="82">
        <f t="shared" si="93"/>
        <v>0</v>
      </c>
      <c r="BK80" s="83">
        <f t="shared" si="94"/>
        <v>0</v>
      </c>
      <c r="BL80" s="7"/>
      <c r="BM80" s="82">
        <f t="shared" si="95"/>
        <v>0</v>
      </c>
      <c r="BN80" s="83">
        <f t="shared" si="96"/>
        <v>0</v>
      </c>
      <c r="BO80" s="82">
        <f t="shared" si="97"/>
        <v>0</v>
      </c>
      <c r="BP80" s="83">
        <f t="shared" si="98"/>
        <v>0</v>
      </c>
      <c r="BQ80" s="82">
        <f t="shared" si="99"/>
        <v>0</v>
      </c>
      <c r="BR80" s="83">
        <f t="shared" si="100"/>
        <v>0</v>
      </c>
      <c r="BS80" s="82">
        <f t="shared" si="101"/>
        <v>0</v>
      </c>
      <c r="BT80" s="82">
        <f t="shared" si="102"/>
        <v>0</v>
      </c>
      <c r="BU80" s="83">
        <f t="shared" si="103"/>
        <v>0</v>
      </c>
      <c r="BV80" s="82">
        <f t="shared" si="104"/>
        <v>0</v>
      </c>
      <c r="BW80" s="83">
        <f t="shared" si="105"/>
        <v>0</v>
      </c>
      <c r="BY80" s="7">
        <f t="shared" si="106"/>
        <v>0</v>
      </c>
      <c r="BZ80" s="7"/>
      <c r="CA80" s="7">
        <f t="shared" si="118"/>
        <v>0</v>
      </c>
      <c r="CB80" s="7"/>
      <c r="CC80" s="7">
        <f t="shared" si="107"/>
        <v>0</v>
      </c>
      <c r="CF80" s="7">
        <f t="shared" si="108"/>
        <v>1</v>
      </c>
      <c r="CG80" s="7">
        <f t="shared" si="109"/>
        <v>1</v>
      </c>
      <c r="CH80" s="7">
        <f t="shared" si="110"/>
        <v>1</v>
      </c>
      <c r="CI80" s="7">
        <f t="shared" si="111"/>
        <v>1</v>
      </c>
      <c r="CJ80" s="7">
        <f t="shared" si="112"/>
        <v>1</v>
      </c>
      <c r="CK80" s="7">
        <f t="shared" si="113"/>
        <v>1</v>
      </c>
      <c r="CL80" s="7">
        <f t="shared" si="119"/>
        <v>1</v>
      </c>
      <c r="CM80" s="7">
        <f t="shared" si="120"/>
        <v>1</v>
      </c>
      <c r="CN80" s="7">
        <f t="shared" si="121"/>
        <v>1</v>
      </c>
      <c r="CO80" s="7">
        <f t="shared" si="122"/>
        <v>1</v>
      </c>
      <c r="CP80" s="7">
        <f t="shared" si="123"/>
        <v>1</v>
      </c>
      <c r="CQ80" s="7"/>
      <c r="CS80" s="7">
        <f t="shared" si="124"/>
        <v>0</v>
      </c>
      <c r="CT80" s="7">
        <f t="shared" si="125"/>
        <v>0</v>
      </c>
      <c r="CU80" s="7">
        <f t="shared" si="126"/>
        <v>0</v>
      </c>
      <c r="CV80" s="7">
        <f t="shared" si="127"/>
        <v>0</v>
      </c>
      <c r="CW80" s="7">
        <f t="shared" si="128"/>
        <v>0</v>
      </c>
      <c r="CX80" s="7">
        <f t="shared" si="129"/>
        <v>0</v>
      </c>
      <c r="CY80" s="7">
        <f t="shared" si="130"/>
        <v>0</v>
      </c>
      <c r="CZ80" s="7">
        <f t="shared" si="131"/>
        <v>0</v>
      </c>
      <c r="DA80" s="7">
        <f t="shared" si="132"/>
        <v>0</v>
      </c>
      <c r="DB80" s="7">
        <f t="shared" si="133"/>
        <v>0</v>
      </c>
      <c r="DC80" s="7">
        <f t="shared" si="134"/>
        <v>0</v>
      </c>
    </row>
    <row r="81" spans="1:107">
      <c r="A81" s="59">
        <v>69</v>
      </c>
      <c r="B81" s="253" t="s">
        <v>53</v>
      </c>
      <c r="C81" s="254" t="s">
        <v>54</v>
      </c>
      <c r="D81" s="9"/>
      <c r="E81" s="10">
        <f>LOOKUP((IF(D81&gt;0,(RANK(D81,D$6:D$125,0)),"NA")),'Points System'!$A$4:$A$154,'Points System'!$B$4:$B$154)</f>
        <v>0</v>
      </c>
      <c r="F81" s="9"/>
      <c r="G81" s="16">
        <f>LOOKUP((IF(F81&gt;0,(RANK(F81,F$6:F$125,0)),"NA")),'Points System'!$A$4:$A$154,'Points System'!$B$4:$B$154)</f>
        <v>0</v>
      </c>
      <c r="H81" s="9"/>
      <c r="I81" s="16">
        <f>LOOKUP((IF(H81&gt;0,(RANK(H81,H$6:H$125,0)),"NA")),'Points System'!$A$4:$A$154,'Points System'!$B$4:$B$154)</f>
        <v>0</v>
      </c>
      <c r="J81" s="9"/>
      <c r="K81" s="16">
        <f>LOOKUP((IF(J81&gt;0,(RANK(J81,J$6:J$125,0)),"NA")),'Points System'!$A$4:$A$154,'Points System'!$B$4:$B$154)</f>
        <v>0</v>
      </c>
      <c r="L81" s="9"/>
      <c r="M81" s="16">
        <f>LOOKUP((IF(L81&gt;0,(RANK(L81,L$6:L$125,0)),"NA")),'Points System'!$A$4:$A$154,'Points System'!$B$4:$B$154)</f>
        <v>0</v>
      </c>
      <c r="N81" s="9"/>
      <c r="O81" s="16">
        <f>LOOKUP((IF(N81&gt;0,(RANK(N81,N$6:N$125,0)),"NA")),'Points System'!$A$4:$A$154,'Points System'!$B$4:$B$154)</f>
        <v>0</v>
      </c>
      <c r="P81" s="9"/>
      <c r="Q81" s="16">
        <f>LOOKUP((IF(P81&gt;0,(RANK(P81,P$6:P$125,0)),"NA")),'Points System'!$A$4:$A$154,'Points System'!$B$4:$B$154)</f>
        <v>0</v>
      </c>
      <c r="R81" s="9"/>
      <c r="S81" s="16">
        <f>LOOKUP((IF(R81&gt;0,(RANK(R81,R$6:R$125,0)),"NA")),'Points System'!$A$4:$A$154,'Points System'!$B$4:$B$154)</f>
        <v>0</v>
      </c>
      <c r="T81" s="9"/>
      <c r="U81" s="16">
        <f>LOOKUP((IF(T81&gt;0,(RANK(T81,T$6:T$125,0)),"NA")),'Points System'!$A$4:$A$154,'Points System'!$B$4:$B$154)</f>
        <v>0</v>
      </c>
      <c r="V81" s="9"/>
      <c r="W81" s="16">
        <f>LOOKUP((IF(V81&gt;0,(RANK(V81,V$6:V$125,0)),"NA")),'Points System'!$A$4:$A$154,'Points System'!$B$4:$B$154)</f>
        <v>0</v>
      </c>
      <c r="X81" s="9"/>
      <c r="Y81" s="16">
        <f>LOOKUP((IF(X81&gt;0,(RANK(X81,X$6:X$125,0)),"NA")),'Points System'!$A$4:$A$154,'Points System'!$B$4:$B$154)</f>
        <v>0</v>
      </c>
      <c r="Z81" s="9"/>
      <c r="AA81" s="16">
        <f>LOOKUP((IF(Z81&gt;0,(RANK(Z81,Z$6:Z$125,0)),"NA")),'Points System'!$A$4:$A$154,'Points System'!$B$4:$B$154)</f>
        <v>0</v>
      </c>
      <c r="AB81" s="78">
        <f>CC81</f>
        <v>0</v>
      </c>
      <c r="AC81" s="10">
        <f>SUM((LARGE((BA81:BK81),1))+(LARGE((BA81:BK81),2))+(LARGE((BA81:BK81),3)+(LARGE((BA81:BK81),4))))</f>
        <v>0</v>
      </c>
      <c r="AD81" s="12">
        <f>RANK(AC81,$AC$6:$AC$125,0)</f>
        <v>67</v>
      </c>
      <c r="AE81" s="88">
        <f>(AB81-(ROUNDDOWN(AB81,0)))*100</f>
        <v>0</v>
      </c>
      <c r="AF81" s="76" t="str">
        <f>IF((COUNTIF(AT81:AY81,"&gt;0"))&gt;2,"Y","N")</f>
        <v>N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3">
        <f t="shared" si="82"/>
        <v>0</v>
      </c>
      <c r="AU81" s="23">
        <f t="shared" si="83"/>
        <v>0</v>
      </c>
      <c r="AV81" s="23">
        <f t="shared" si="84"/>
        <v>0</v>
      </c>
      <c r="AW81" s="23">
        <f t="shared" si="85"/>
        <v>0</v>
      </c>
      <c r="AX81" s="23">
        <f t="shared" si="86"/>
        <v>0</v>
      </c>
      <c r="AY81" s="23">
        <f t="shared" si="87"/>
        <v>0</v>
      </c>
      <c r="AZ81" s="7"/>
      <c r="BA81" s="82">
        <f t="shared" si="114"/>
        <v>0</v>
      </c>
      <c r="BB81" s="83">
        <f t="shared" si="88"/>
        <v>0</v>
      </c>
      <c r="BC81" s="82">
        <f t="shared" si="115"/>
        <v>0</v>
      </c>
      <c r="BD81" s="83">
        <f t="shared" si="89"/>
        <v>0</v>
      </c>
      <c r="BE81" s="82">
        <f t="shared" si="116"/>
        <v>0</v>
      </c>
      <c r="BF81" s="83">
        <f t="shared" si="90"/>
        <v>0</v>
      </c>
      <c r="BG81" s="82">
        <f t="shared" si="117"/>
        <v>0</v>
      </c>
      <c r="BH81" s="82">
        <f t="shared" si="91"/>
        <v>0</v>
      </c>
      <c r="BI81" s="83">
        <f t="shared" si="92"/>
        <v>0</v>
      </c>
      <c r="BJ81" s="82">
        <f t="shared" si="93"/>
        <v>0</v>
      </c>
      <c r="BK81" s="83">
        <f t="shared" si="94"/>
        <v>0</v>
      </c>
      <c r="BL81" s="7"/>
      <c r="BM81" s="82">
        <f t="shared" si="95"/>
        <v>0</v>
      </c>
      <c r="BN81" s="83">
        <f t="shared" si="96"/>
        <v>0</v>
      </c>
      <c r="BO81" s="82">
        <f t="shared" si="97"/>
        <v>0</v>
      </c>
      <c r="BP81" s="83">
        <f t="shared" si="98"/>
        <v>0</v>
      </c>
      <c r="BQ81" s="82">
        <f t="shared" si="99"/>
        <v>0</v>
      </c>
      <c r="BR81" s="83">
        <f t="shared" si="100"/>
        <v>0</v>
      </c>
      <c r="BS81" s="82">
        <f t="shared" si="101"/>
        <v>0</v>
      </c>
      <c r="BT81" s="82">
        <f t="shared" si="102"/>
        <v>0</v>
      </c>
      <c r="BU81" s="83">
        <f t="shared" si="103"/>
        <v>0</v>
      </c>
      <c r="BV81" s="82">
        <f t="shared" si="104"/>
        <v>0</v>
      </c>
      <c r="BW81" s="83">
        <f t="shared" si="105"/>
        <v>0</v>
      </c>
      <c r="BY81" s="7">
        <f t="shared" si="106"/>
        <v>0</v>
      </c>
      <c r="BZ81" s="7"/>
      <c r="CA81" s="7">
        <f t="shared" si="118"/>
        <v>0</v>
      </c>
      <c r="CB81" s="7"/>
      <c r="CC81" s="7">
        <f t="shared" si="107"/>
        <v>0</v>
      </c>
      <c r="CF81" s="7">
        <f t="shared" si="108"/>
        <v>1</v>
      </c>
      <c r="CG81" s="7">
        <f t="shared" si="109"/>
        <v>1</v>
      </c>
      <c r="CH81" s="7">
        <f t="shared" si="110"/>
        <v>1</v>
      </c>
      <c r="CI81" s="7">
        <f t="shared" si="111"/>
        <v>1</v>
      </c>
      <c r="CJ81" s="7">
        <f t="shared" si="112"/>
        <v>1</v>
      </c>
      <c r="CK81" s="7">
        <f t="shared" si="113"/>
        <v>1</v>
      </c>
      <c r="CL81" s="7">
        <f t="shared" si="119"/>
        <v>1</v>
      </c>
      <c r="CM81" s="7">
        <f t="shared" si="120"/>
        <v>1</v>
      </c>
      <c r="CN81" s="7">
        <f t="shared" si="121"/>
        <v>1</v>
      </c>
      <c r="CO81" s="7">
        <f t="shared" si="122"/>
        <v>1</v>
      </c>
      <c r="CP81" s="7">
        <f t="shared" si="123"/>
        <v>1</v>
      </c>
      <c r="CQ81" s="7"/>
      <c r="CS81" s="7">
        <f t="shared" si="124"/>
        <v>0</v>
      </c>
      <c r="CT81" s="7">
        <f t="shared" si="125"/>
        <v>0</v>
      </c>
      <c r="CU81" s="7">
        <f t="shared" si="126"/>
        <v>0</v>
      </c>
      <c r="CV81" s="7">
        <f t="shared" si="127"/>
        <v>0</v>
      </c>
      <c r="CW81" s="7">
        <f t="shared" si="128"/>
        <v>0</v>
      </c>
      <c r="CX81" s="7">
        <f t="shared" si="129"/>
        <v>0</v>
      </c>
      <c r="CY81" s="7">
        <f t="shared" si="130"/>
        <v>0</v>
      </c>
      <c r="CZ81" s="7">
        <f t="shared" si="131"/>
        <v>0</v>
      </c>
      <c r="DA81" s="7">
        <f t="shared" si="132"/>
        <v>0</v>
      </c>
      <c r="DB81" s="7">
        <f t="shared" si="133"/>
        <v>0</v>
      </c>
      <c r="DC81" s="7">
        <f t="shared" si="134"/>
        <v>0</v>
      </c>
    </row>
    <row r="82" spans="1:107">
      <c r="A82" s="59">
        <v>70</v>
      </c>
      <c r="B82" s="253" t="s">
        <v>45</v>
      </c>
      <c r="C82" s="254" t="s">
        <v>73</v>
      </c>
      <c r="D82" s="9"/>
      <c r="E82" s="10">
        <f>LOOKUP((IF(D82&gt;0,(RANK(D82,D$6:D$125,0)),"NA")),'Points System'!$A$4:$A$154,'Points System'!$B$4:$B$154)</f>
        <v>0</v>
      </c>
      <c r="F82" s="9"/>
      <c r="G82" s="16">
        <f>LOOKUP((IF(F82&gt;0,(RANK(F82,F$6:F$125,0)),"NA")),'Points System'!$A$4:$A$154,'Points System'!$B$4:$B$154)</f>
        <v>0</v>
      </c>
      <c r="H82" s="9"/>
      <c r="I82" s="16">
        <f>LOOKUP((IF(H82&gt;0,(RANK(H82,H$6:H$125,0)),"NA")),'Points System'!$A$4:$A$154,'Points System'!$B$4:$B$154)</f>
        <v>0</v>
      </c>
      <c r="J82" s="9"/>
      <c r="K82" s="16">
        <f>LOOKUP((IF(J82&gt;0,(RANK(J82,J$6:J$125,0)),"NA")),'Points System'!$A$4:$A$154,'Points System'!$B$4:$B$154)</f>
        <v>0</v>
      </c>
      <c r="L82" s="9"/>
      <c r="M82" s="16">
        <f>LOOKUP((IF(L82&gt;0,(RANK(L82,L$6:L$125,0)),"NA")),'Points System'!$A$4:$A$154,'Points System'!$B$4:$B$154)</f>
        <v>0</v>
      </c>
      <c r="N82" s="9"/>
      <c r="O82" s="16">
        <f>LOOKUP((IF(N82&gt;0,(RANK(N82,N$6:N$125,0)),"NA")),'Points System'!$A$4:$A$154,'Points System'!$B$4:$B$154)</f>
        <v>0</v>
      </c>
      <c r="P82" s="9"/>
      <c r="Q82" s="16">
        <f>LOOKUP((IF(P82&gt;0,(RANK(P82,P$6:P$125,0)),"NA")),'Points System'!$A$4:$A$154,'Points System'!$B$4:$B$154)</f>
        <v>0</v>
      </c>
      <c r="R82" s="9"/>
      <c r="S82" s="16">
        <f>LOOKUP((IF(R82&gt;0,(RANK(R82,R$6:R$125,0)),"NA")),'Points System'!$A$4:$A$154,'Points System'!$B$4:$B$154)</f>
        <v>0</v>
      </c>
      <c r="T82" s="9"/>
      <c r="U82" s="16">
        <f>LOOKUP((IF(T82&gt;0,(RANK(T82,T$6:T$125,0)),"NA")),'Points System'!$A$4:$A$154,'Points System'!$B$4:$B$154)</f>
        <v>0</v>
      </c>
      <c r="V82" s="9"/>
      <c r="W82" s="16">
        <f>LOOKUP((IF(V82&gt;0,(RANK(V82,V$6:V$125,0)),"NA")),'Points System'!$A$4:$A$154,'Points System'!$B$4:$B$154)</f>
        <v>0</v>
      </c>
      <c r="X82" s="9"/>
      <c r="Y82" s="16">
        <f>LOOKUP((IF(X82&gt;0,(RANK(X82,X$6:X$125,0)),"NA")),'Points System'!$A$4:$A$154,'Points System'!$B$4:$B$154)</f>
        <v>0</v>
      </c>
      <c r="Z82" s="9"/>
      <c r="AA82" s="16">
        <f>LOOKUP((IF(Z82&gt;0,(RANK(Z82,Z$6:Z$125,0)),"NA")),'Points System'!$A$4:$A$154,'Points System'!$B$4:$B$154)</f>
        <v>0</v>
      </c>
      <c r="AB82" s="78">
        <f>CC82</f>
        <v>0</v>
      </c>
      <c r="AC82" s="10">
        <f>SUM((LARGE((BA82:BK82),1))+(LARGE((BA82:BK82),2))+(LARGE((BA82:BK82),3)+(LARGE((BA82:BK82),4))))</f>
        <v>0</v>
      </c>
      <c r="AD82" s="12">
        <f>RANK(AC82,$AC$6:$AC$125,0)</f>
        <v>67</v>
      </c>
      <c r="AE82" s="88">
        <f>(AB82-(ROUNDDOWN(AB82,0)))*100</f>
        <v>0</v>
      </c>
      <c r="AF82" s="76" t="str">
        <f>IF((COUNTIF(AT82:AY82,"&gt;0"))&gt;2,"Y","N")</f>
        <v>N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3">
        <f t="shared" si="82"/>
        <v>0</v>
      </c>
      <c r="AU82" s="23">
        <f t="shared" si="83"/>
        <v>0</v>
      </c>
      <c r="AV82" s="23">
        <f t="shared" si="84"/>
        <v>0</v>
      </c>
      <c r="AW82" s="23">
        <f t="shared" si="85"/>
        <v>0</v>
      </c>
      <c r="AX82" s="23">
        <f t="shared" si="86"/>
        <v>0</v>
      </c>
      <c r="AY82" s="23">
        <f t="shared" si="87"/>
        <v>0</v>
      </c>
      <c r="AZ82" s="7"/>
      <c r="BA82" s="82">
        <f t="shared" si="114"/>
        <v>0</v>
      </c>
      <c r="BB82" s="83">
        <f t="shared" si="88"/>
        <v>0</v>
      </c>
      <c r="BC82" s="82">
        <f t="shared" si="115"/>
        <v>0</v>
      </c>
      <c r="BD82" s="83">
        <f t="shared" si="89"/>
        <v>0</v>
      </c>
      <c r="BE82" s="82">
        <f t="shared" si="116"/>
        <v>0</v>
      </c>
      <c r="BF82" s="83">
        <f t="shared" si="90"/>
        <v>0</v>
      </c>
      <c r="BG82" s="82">
        <f t="shared" si="117"/>
        <v>0</v>
      </c>
      <c r="BH82" s="82">
        <f t="shared" si="91"/>
        <v>0</v>
      </c>
      <c r="BI82" s="83">
        <f t="shared" si="92"/>
        <v>0</v>
      </c>
      <c r="BJ82" s="82">
        <f t="shared" si="93"/>
        <v>0</v>
      </c>
      <c r="BK82" s="83">
        <f t="shared" si="94"/>
        <v>0</v>
      </c>
      <c r="BL82" s="7"/>
      <c r="BM82" s="82">
        <f t="shared" si="95"/>
        <v>0</v>
      </c>
      <c r="BN82" s="83">
        <f t="shared" si="96"/>
        <v>0</v>
      </c>
      <c r="BO82" s="82">
        <f t="shared" si="97"/>
        <v>0</v>
      </c>
      <c r="BP82" s="83">
        <f t="shared" si="98"/>
        <v>0</v>
      </c>
      <c r="BQ82" s="82">
        <f t="shared" si="99"/>
        <v>0</v>
      </c>
      <c r="BR82" s="83">
        <f t="shared" si="100"/>
        <v>0</v>
      </c>
      <c r="BS82" s="82">
        <f t="shared" si="101"/>
        <v>0</v>
      </c>
      <c r="BT82" s="82">
        <f t="shared" si="102"/>
        <v>0</v>
      </c>
      <c r="BU82" s="83">
        <f t="shared" si="103"/>
        <v>0</v>
      </c>
      <c r="BV82" s="82">
        <f t="shared" si="104"/>
        <v>0</v>
      </c>
      <c r="BW82" s="83">
        <f t="shared" si="105"/>
        <v>0</v>
      </c>
      <c r="BY82" s="7">
        <f t="shared" si="106"/>
        <v>0</v>
      </c>
      <c r="BZ82" s="7"/>
      <c r="CA82" s="7">
        <f t="shared" si="118"/>
        <v>0</v>
      </c>
      <c r="CB82" s="7"/>
      <c r="CC82" s="7">
        <f t="shared" si="107"/>
        <v>0</v>
      </c>
      <c r="CF82" s="7">
        <f t="shared" si="108"/>
        <v>1</v>
      </c>
      <c r="CG82" s="7">
        <f t="shared" si="109"/>
        <v>1</v>
      </c>
      <c r="CH82" s="7">
        <f t="shared" si="110"/>
        <v>1</v>
      </c>
      <c r="CI82" s="7">
        <f t="shared" si="111"/>
        <v>1</v>
      </c>
      <c r="CJ82" s="7">
        <f t="shared" si="112"/>
        <v>1</v>
      </c>
      <c r="CK82" s="7">
        <f t="shared" si="113"/>
        <v>1</v>
      </c>
      <c r="CL82" s="7">
        <f t="shared" si="119"/>
        <v>1</v>
      </c>
      <c r="CM82" s="7">
        <f t="shared" si="120"/>
        <v>1</v>
      </c>
      <c r="CN82" s="7">
        <f t="shared" si="121"/>
        <v>1</v>
      </c>
      <c r="CO82" s="7">
        <f t="shared" si="122"/>
        <v>1</v>
      </c>
      <c r="CP82" s="7">
        <f t="shared" si="123"/>
        <v>1</v>
      </c>
      <c r="CQ82" s="7"/>
      <c r="CS82" s="7">
        <f t="shared" si="124"/>
        <v>0</v>
      </c>
      <c r="CT82" s="7">
        <f t="shared" si="125"/>
        <v>0</v>
      </c>
      <c r="CU82" s="7">
        <f t="shared" si="126"/>
        <v>0</v>
      </c>
      <c r="CV82" s="7">
        <f t="shared" si="127"/>
        <v>0</v>
      </c>
      <c r="CW82" s="7">
        <f t="shared" si="128"/>
        <v>0</v>
      </c>
      <c r="CX82" s="7">
        <f t="shared" si="129"/>
        <v>0</v>
      </c>
      <c r="CY82" s="7">
        <f t="shared" si="130"/>
        <v>0</v>
      </c>
      <c r="CZ82" s="7">
        <f t="shared" si="131"/>
        <v>0</v>
      </c>
      <c r="DA82" s="7">
        <f t="shared" si="132"/>
        <v>0</v>
      </c>
      <c r="DB82" s="7">
        <f t="shared" si="133"/>
        <v>0</v>
      </c>
      <c r="DC82" s="7">
        <f t="shared" si="134"/>
        <v>0</v>
      </c>
    </row>
    <row r="83" spans="1:107">
      <c r="A83" s="59">
        <v>72</v>
      </c>
      <c r="B83" s="253" t="s">
        <v>178</v>
      </c>
      <c r="C83" s="254" t="s">
        <v>179</v>
      </c>
      <c r="D83" s="9"/>
      <c r="E83" s="10">
        <f>LOOKUP((IF(D83&gt;0,(RANK(D83,D$6:D$125,0)),"NA")),'Points System'!$A$4:$A$154,'Points System'!$B$4:$B$154)</f>
        <v>0</v>
      </c>
      <c r="F83" s="9"/>
      <c r="G83" s="16">
        <f>LOOKUP((IF(F83&gt;0,(RANK(F83,F$6:F$125,0)),"NA")),'Points System'!$A$4:$A$154,'Points System'!$B$4:$B$154)</f>
        <v>0</v>
      </c>
      <c r="H83" s="9"/>
      <c r="I83" s="16">
        <f>LOOKUP((IF(H83&gt;0,(RANK(H83,H$6:H$125,0)),"NA")),'Points System'!$A$4:$A$154,'Points System'!$B$4:$B$154)</f>
        <v>0</v>
      </c>
      <c r="J83" s="9"/>
      <c r="K83" s="16">
        <f>LOOKUP((IF(J83&gt;0,(RANK(J83,J$6:J$125,0)),"NA")),'Points System'!$A$4:$A$154,'Points System'!$B$4:$B$154)</f>
        <v>0</v>
      </c>
      <c r="L83" s="9"/>
      <c r="M83" s="16">
        <f>LOOKUP((IF(L83&gt;0,(RANK(L83,L$6:L$125,0)),"NA")),'Points System'!$A$4:$A$154,'Points System'!$B$4:$B$154)</f>
        <v>0</v>
      </c>
      <c r="N83" s="9"/>
      <c r="O83" s="16">
        <f>LOOKUP((IF(N83&gt;0,(RANK(N83,N$6:N$125,0)),"NA")),'Points System'!$A$4:$A$154,'Points System'!$B$4:$B$154)</f>
        <v>0</v>
      </c>
      <c r="P83" s="9"/>
      <c r="Q83" s="16">
        <f>LOOKUP((IF(P83&gt;0,(RANK(P83,P$6:P$125,0)),"NA")),'Points System'!$A$4:$A$154,'Points System'!$B$4:$B$154)</f>
        <v>0</v>
      </c>
      <c r="R83" s="9"/>
      <c r="S83" s="16">
        <f>LOOKUP((IF(R83&gt;0,(RANK(R83,R$6:R$125,0)),"NA")),'Points System'!$A$4:$A$154,'Points System'!$B$4:$B$154)</f>
        <v>0</v>
      </c>
      <c r="T83" s="9"/>
      <c r="U83" s="16">
        <f>LOOKUP((IF(T83&gt;0,(RANK(T83,T$6:T$125,0)),"NA")),'Points System'!$A$4:$A$154,'Points System'!$B$4:$B$154)</f>
        <v>0</v>
      </c>
      <c r="V83" s="9"/>
      <c r="W83" s="16">
        <f>LOOKUP((IF(V83&gt;0,(RANK(V83,V$6:V$125,0)),"NA")),'Points System'!$A$4:$A$154,'Points System'!$B$4:$B$154)</f>
        <v>0</v>
      </c>
      <c r="X83" s="9"/>
      <c r="Y83" s="16">
        <f>LOOKUP((IF(X83&gt;0,(RANK(X83,X$6:X$125,0)),"NA")),'Points System'!$A$4:$A$154,'Points System'!$B$4:$B$154)</f>
        <v>0</v>
      </c>
      <c r="Z83" s="9"/>
      <c r="AA83" s="16">
        <f>LOOKUP((IF(Z83&gt;0,(RANK(Z83,Z$6:Z$125,0)),"NA")),'Points System'!$A$4:$A$154,'Points System'!$B$4:$B$154)</f>
        <v>0</v>
      </c>
      <c r="AB83" s="78">
        <f>CC83</f>
        <v>0</v>
      </c>
      <c r="AC83" s="10">
        <f>SUM((LARGE((BA83:BK83),1))+(LARGE((BA83:BK83),2))+(LARGE((BA83:BK83),3)+(LARGE((BA83:BK83),4))))</f>
        <v>0</v>
      </c>
      <c r="AD83" s="12">
        <f>RANK(AC83,$AC$6:$AC$125,0)</f>
        <v>67</v>
      </c>
      <c r="AE83" s="88">
        <f>(AB83-(ROUNDDOWN(AB83,0)))*100</f>
        <v>0</v>
      </c>
      <c r="AF83" s="76" t="str">
        <f>IF((COUNTIF(AT83:AY83,"&gt;0"))&gt;2,"Y","N")</f>
        <v>N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3">
        <f t="shared" si="82"/>
        <v>0</v>
      </c>
      <c r="AU83" s="23">
        <f t="shared" si="83"/>
        <v>0</v>
      </c>
      <c r="AV83" s="23">
        <f t="shared" si="84"/>
        <v>0</v>
      </c>
      <c r="AW83" s="23">
        <f t="shared" si="85"/>
        <v>0</v>
      </c>
      <c r="AX83" s="23">
        <f t="shared" si="86"/>
        <v>0</v>
      </c>
      <c r="AY83" s="23">
        <f t="shared" si="87"/>
        <v>0</v>
      </c>
      <c r="AZ83" s="7"/>
      <c r="BA83" s="82">
        <f t="shared" si="114"/>
        <v>0</v>
      </c>
      <c r="BB83" s="83">
        <f t="shared" si="88"/>
        <v>0</v>
      </c>
      <c r="BC83" s="82">
        <f t="shared" si="115"/>
        <v>0</v>
      </c>
      <c r="BD83" s="83">
        <f t="shared" si="89"/>
        <v>0</v>
      </c>
      <c r="BE83" s="82">
        <f t="shared" si="116"/>
        <v>0</v>
      </c>
      <c r="BF83" s="83">
        <f t="shared" si="90"/>
        <v>0</v>
      </c>
      <c r="BG83" s="82">
        <f t="shared" si="117"/>
        <v>0</v>
      </c>
      <c r="BH83" s="82">
        <f t="shared" si="91"/>
        <v>0</v>
      </c>
      <c r="BI83" s="83">
        <f t="shared" si="92"/>
        <v>0</v>
      </c>
      <c r="BJ83" s="82">
        <f t="shared" si="93"/>
        <v>0</v>
      </c>
      <c r="BK83" s="83">
        <f t="shared" si="94"/>
        <v>0</v>
      </c>
      <c r="BL83" s="7"/>
      <c r="BM83" s="82">
        <f t="shared" si="95"/>
        <v>0</v>
      </c>
      <c r="BN83" s="83">
        <f t="shared" si="96"/>
        <v>0</v>
      </c>
      <c r="BO83" s="82">
        <f t="shared" si="97"/>
        <v>0</v>
      </c>
      <c r="BP83" s="83">
        <f t="shared" si="98"/>
        <v>0</v>
      </c>
      <c r="BQ83" s="82">
        <f t="shared" si="99"/>
        <v>0</v>
      </c>
      <c r="BR83" s="83">
        <f t="shared" si="100"/>
        <v>0</v>
      </c>
      <c r="BS83" s="82">
        <f t="shared" si="101"/>
        <v>0</v>
      </c>
      <c r="BT83" s="82">
        <f t="shared" si="102"/>
        <v>0</v>
      </c>
      <c r="BU83" s="83">
        <f t="shared" si="103"/>
        <v>0</v>
      </c>
      <c r="BV83" s="82">
        <f t="shared" si="104"/>
        <v>0</v>
      </c>
      <c r="BW83" s="83">
        <f t="shared" si="105"/>
        <v>0</v>
      </c>
      <c r="BY83" s="7">
        <f t="shared" si="106"/>
        <v>0</v>
      </c>
      <c r="BZ83" s="7"/>
      <c r="CA83" s="7">
        <f t="shared" si="118"/>
        <v>0</v>
      </c>
      <c r="CB83" s="7"/>
      <c r="CC83" s="7">
        <f t="shared" si="107"/>
        <v>0</v>
      </c>
      <c r="CF83" s="7">
        <f t="shared" si="108"/>
        <v>1</v>
      </c>
      <c r="CG83" s="7">
        <f t="shared" si="109"/>
        <v>1</v>
      </c>
      <c r="CH83" s="7">
        <f t="shared" si="110"/>
        <v>1</v>
      </c>
      <c r="CI83" s="7">
        <f t="shared" si="111"/>
        <v>1</v>
      </c>
      <c r="CJ83" s="7">
        <f t="shared" si="112"/>
        <v>1</v>
      </c>
      <c r="CK83" s="7">
        <f t="shared" si="113"/>
        <v>1</v>
      </c>
      <c r="CL83" s="7">
        <f t="shared" si="119"/>
        <v>1</v>
      </c>
      <c r="CM83" s="7">
        <f t="shared" si="120"/>
        <v>1</v>
      </c>
      <c r="CN83" s="7">
        <f t="shared" si="121"/>
        <v>1</v>
      </c>
      <c r="CO83" s="7">
        <f t="shared" si="122"/>
        <v>1</v>
      </c>
      <c r="CP83" s="7">
        <f t="shared" si="123"/>
        <v>1</v>
      </c>
      <c r="CQ83" s="7"/>
      <c r="CS83" s="7">
        <f t="shared" si="124"/>
        <v>0</v>
      </c>
      <c r="CT83" s="7">
        <f t="shared" si="125"/>
        <v>0</v>
      </c>
      <c r="CU83" s="7">
        <f t="shared" si="126"/>
        <v>0</v>
      </c>
      <c r="CV83" s="7">
        <f t="shared" si="127"/>
        <v>0</v>
      </c>
      <c r="CW83" s="7">
        <f t="shared" si="128"/>
        <v>0</v>
      </c>
      <c r="CX83" s="7">
        <f t="shared" si="129"/>
        <v>0</v>
      </c>
      <c r="CY83" s="7">
        <f t="shared" si="130"/>
        <v>0</v>
      </c>
      <c r="CZ83" s="7">
        <f t="shared" si="131"/>
        <v>0</v>
      </c>
      <c r="DA83" s="7">
        <f t="shared" si="132"/>
        <v>0</v>
      </c>
      <c r="DB83" s="7">
        <f t="shared" si="133"/>
        <v>0</v>
      </c>
      <c r="DC83" s="7">
        <f t="shared" si="134"/>
        <v>0</v>
      </c>
    </row>
    <row r="84" spans="1:107">
      <c r="A84" s="59">
        <v>73</v>
      </c>
      <c r="B84" s="253" t="s">
        <v>247</v>
      </c>
      <c r="C84" s="254" t="s">
        <v>285</v>
      </c>
      <c r="D84" s="9"/>
      <c r="E84" s="10">
        <f>LOOKUP((IF(D84&gt;0,(RANK(D84,D$6:D$125,0)),"NA")),'Points System'!$A$4:$A$154,'Points System'!$B$4:$B$154)</f>
        <v>0</v>
      </c>
      <c r="F84" s="9"/>
      <c r="G84" s="16">
        <f>LOOKUP((IF(F84&gt;0,(RANK(F84,F$6:F$125,0)),"NA")),'Points System'!$A$4:$A$154,'Points System'!$B$4:$B$154)</f>
        <v>0</v>
      </c>
      <c r="H84" s="9"/>
      <c r="I84" s="16">
        <f>LOOKUP((IF(H84&gt;0,(RANK(H84,H$6:H$125,0)),"NA")),'Points System'!$A$4:$A$154,'Points System'!$B$4:$B$154)</f>
        <v>0</v>
      </c>
      <c r="J84" s="9"/>
      <c r="K84" s="16">
        <f>LOOKUP((IF(J84&gt;0,(RANK(J84,J$6:J$125,0)),"NA")),'Points System'!$A$4:$A$154,'Points System'!$B$4:$B$154)</f>
        <v>0</v>
      </c>
      <c r="L84" s="9"/>
      <c r="M84" s="16">
        <f>LOOKUP((IF(L84&gt;0,(RANK(L84,L$6:L$125,0)),"NA")),'Points System'!$A$4:$A$154,'Points System'!$B$4:$B$154)</f>
        <v>0</v>
      </c>
      <c r="N84" s="9"/>
      <c r="O84" s="16">
        <f>LOOKUP((IF(N84&gt;0,(RANK(N84,N$6:N$125,0)),"NA")),'Points System'!$A$4:$A$154,'Points System'!$B$4:$B$154)</f>
        <v>0</v>
      </c>
      <c r="P84" s="9"/>
      <c r="Q84" s="16">
        <f>LOOKUP((IF(P84&gt;0,(RANK(P84,P$6:P$125,0)),"NA")),'Points System'!$A$4:$A$154,'Points System'!$B$4:$B$154)</f>
        <v>0</v>
      </c>
      <c r="R84" s="9"/>
      <c r="S84" s="16">
        <f>LOOKUP((IF(R84&gt;0,(RANK(R84,R$6:R$125,0)),"NA")),'Points System'!$A$4:$A$154,'Points System'!$B$4:$B$154)</f>
        <v>0</v>
      </c>
      <c r="T84" s="9"/>
      <c r="U84" s="16">
        <f>LOOKUP((IF(T84&gt;0,(RANK(T84,T$6:T$125,0)),"NA")),'Points System'!$A$4:$A$154,'Points System'!$B$4:$B$154)</f>
        <v>0</v>
      </c>
      <c r="V84" s="9"/>
      <c r="W84" s="16">
        <f>LOOKUP((IF(V84&gt;0,(RANK(V84,V$6:V$125,0)),"NA")),'Points System'!$A$4:$A$154,'Points System'!$B$4:$B$154)</f>
        <v>0</v>
      </c>
      <c r="X84" s="9"/>
      <c r="Y84" s="16">
        <f>LOOKUP((IF(X84&gt;0,(RANK(X84,X$6:X$125,0)),"NA")),'Points System'!$A$4:$A$154,'Points System'!$B$4:$B$154)</f>
        <v>0</v>
      </c>
      <c r="Z84" s="9"/>
      <c r="AA84" s="16">
        <f>LOOKUP((IF(Z84&gt;0,(RANK(Z84,Z$6:Z$125,0)),"NA")),'Points System'!$A$4:$A$154,'Points System'!$B$4:$B$154)</f>
        <v>0</v>
      </c>
      <c r="AB84" s="78">
        <f>CC84</f>
        <v>0</v>
      </c>
      <c r="AC84" s="10">
        <f>SUM((LARGE((BA84:BK84),1))+(LARGE((BA84:BK84),2))+(LARGE((BA84:BK84),3)+(LARGE((BA84:BK84),4))))</f>
        <v>0</v>
      </c>
      <c r="AD84" s="12">
        <f>RANK(AC84,$AC$6:$AC$125,0)</f>
        <v>67</v>
      </c>
      <c r="AE84" s="88">
        <f>(AB84-(ROUNDDOWN(AB84,0)))*100</f>
        <v>0</v>
      </c>
      <c r="AF84" s="76" t="str">
        <f>IF((COUNTIF(AT84:AY84,"&gt;0"))&gt;2,"Y","N")</f>
        <v>N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23">
        <f t="shared" si="82"/>
        <v>0</v>
      </c>
      <c r="AU84" s="23">
        <f t="shared" si="83"/>
        <v>0</v>
      </c>
      <c r="AV84" s="23">
        <f t="shared" si="84"/>
        <v>0</v>
      </c>
      <c r="AW84" s="23">
        <f t="shared" si="85"/>
        <v>0</v>
      </c>
      <c r="AX84" s="23">
        <f t="shared" si="86"/>
        <v>0</v>
      </c>
      <c r="AY84" s="23">
        <f t="shared" si="87"/>
        <v>0</v>
      </c>
      <c r="AZ84" s="7"/>
      <c r="BA84" s="82">
        <f t="shared" si="114"/>
        <v>0</v>
      </c>
      <c r="BB84" s="83">
        <f t="shared" si="88"/>
        <v>0</v>
      </c>
      <c r="BC84" s="82">
        <f t="shared" si="115"/>
        <v>0</v>
      </c>
      <c r="BD84" s="83">
        <f t="shared" si="89"/>
        <v>0</v>
      </c>
      <c r="BE84" s="82">
        <f t="shared" si="116"/>
        <v>0</v>
      </c>
      <c r="BF84" s="83">
        <f t="shared" si="90"/>
        <v>0</v>
      </c>
      <c r="BG84" s="82">
        <f t="shared" si="117"/>
        <v>0</v>
      </c>
      <c r="BH84" s="82">
        <f t="shared" si="91"/>
        <v>0</v>
      </c>
      <c r="BI84" s="83">
        <f t="shared" si="92"/>
        <v>0</v>
      </c>
      <c r="BJ84" s="82">
        <f t="shared" si="93"/>
        <v>0</v>
      </c>
      <c r="BK84" s="83">
        <f t="shared" si="94"/>
        <v>0</v>
      </c>
      <c r="BL84" s="7"/>
      <c r="BM84" s="82">
        <f t="shared" si="95"/>
        <v>0</v>
      </c>
      <c r="BN84" s="83">
        <f t="shared" si="96"/>
        <v>0</v>
      </c>
      <c r="BO84" s="82">
        <f t="shared" si="97"/>
        <v>0</v>
      </c>
      <c r="BP84" s="83">
        <f t="shared" si="98"/>
        <v>0</v>
      </c>
      <c r="BQ84" s="82">
        <f t="shared" si="99"/>
        <v>0</v>
      </c>
      <c r="BR84" s="83">
        <f t="shared" si="100"/>
        <v>0</v>
      </c>
      <c r="BS84" s="82">
        <f t="shared" si="101"/>
        <v>0</v>
      </c>
      <c r="BT84" s="82">
        <f t="shared" si="102"/>
        <v>0</v>
      </c>
      <c r="BU84" s="83">
        <f t="shared" si="103"/>
        <v>0</v>
      </c>
      <c r="BV84" s="82">
        <f t="shared" si="104"/>
        <v>0</v>
      </c>
      <c r="BW84" s="83">
        <f t="shared" si="105"/>
        <v>0</v>
      </c>
      <c r="BY84" s="7">
        <f t="shared" si="106"/>
        <v>0</v>
      </c>
      <c r="BZ84" s="7"/>
      <c r="CA84" s="7">
        <f t="shared" si="118"/>
        <v>0</v>
      </c>
      <c r="CB84" s="7"/>
      <c r="CC84" s="7">
        <f t="shared" si="107"/>
        <v>0</v>
      </c>
      <c r="CF84" s="7">
        <f t="shared" si="108"/>
        <v>1</v>
      </c>
      <c r="CG84" s="7">
        <f t="shared" si="109"/>
        <v>1</v>
      </c>
      <c r="CH84" s="7">
        <f t="shared" si="110"/>
        <v>1</v>
      </c>
      <c r="CI84" s="7">
        <f t="shared" si="111"/>
        <v>1</v>
      </c>
      <c r="CJ84" s="7">
        <f t="shared" si="112"/>
        <v>1</v>
      </c>
      <c r="CK84" s="7">
        <f t="shared" si="113"/>
        <v>1</v>
      </c>
      <c r="CL84" s="7">
        <f t="shared" si="119"/>
        <v>1</v>
      </c>
      <c r="CM84" s="7">
        <f t="shared" si="120"/>
        <v>1</v>
      </c>
      <c r="CN84" s="7">
        <f t="shared" si="121"/>
        <v>1</v>
      </c>
      <c r="CO84" s="7">
        <f t="shared" si="122"/>
        <v>1</v>
      </c>
      <c r="CP84" s="7">
        <f t="shared" si="123"/>
        <v>1</v>
      </c>
      <c r="CQ84" s="7"/>
      <c r="CS84" s="7">
        <f t="shared" si="124"/>
        <v>0</v>
      </c>
      <c r="CT84" s="7">
        <f t="shared" si="125"/>
        <v>0</v>
      </c>
      <c r="CU84" s="7">
        <f t="shared" si="126"/>
        <v>0</v>
      </c>
      <c r="CV84" s="7">
        <f t="shared" si="127"/>
        <v>0</v>
      </c>
      <c r="CW84" s="7">
        <f t="shared" si="128"/>
        <v>0</v>
      </c>
      <c r="CX84" s="7">
        <f t="shared" si="129"/>
        <v>0</v>
      </c>
      <c r="CY84" s="7">
        <f t="shared" si="130"/>
        <v>0</v>
      </c>
      <c r="CZ84" s="7">
        <f t="shared" si="131"/>
        <v>0</v>
      </c>
      <c r="DA84" s="7">
        <f t="shared" si="132"/>
        <v>0</v>
      </c>
      <c r="DB84" s="7">
        <f t="shared" si="133"/>
        <v>0</v>
      </c>
      <c r="DC84" s="7">
        <f t="shared" si="134"/>
        <v>0</v>
      </c>
    </row>
    <row r="85" spans="1:107">
      <c r="A85" s="59">
        <v>75</v>
      </c>
      <c r="B85" s="253" t="s">
        <v>175</v>
      </c>
      <c r="C85" s="254" t="s">
        <v>176</v>
      </c>
      <c r="D85" s="9"/>
      <c r="E85" s="10">
        <f>LOOKUP((IF(D85&gt;0,(RANK(D85,D$6:D$125,0)),"NA")),'Points System'!$A$4:$A$154,'Points System'!$B$4:$B$154)</f>
        <v>0</v>
      </c>
      <c r="F85" s="78"/>
      <c r="G85" s="16">
        <f>LOOKUP((IF(F85&gt;0,(RANK(F85,F$6:F$125,0)),"NA")),'Points System'!$A$4:$A$154,'Points System'!$B$4:$B$154)</f>
        <v>0</v>
      </c>
      <c r="H85" s="78"/>
      <c r="I85" s="16">
        <f>LOOKUP((IF(H85&gt;0,(RANK(H85,H$6:H$125,0)),"NA")),'Points System'!$A$4:$A$154,'Points System'!$B$4:$B$154)</f>
        <v>0</v>
      </c>
      <c r="J85" s="9"/>
      <c r="K85" s="16">
        <f>LOOKUP((IF(J85&gt;0,(RANK(J85,J$6:J$125,0)),"NA")),'Points System'!$A$4:$A$154,'Points System'!$B$4:$B$154)</f>
        <v>0</v>
      </c>
      <c r="L85" s="78"/>
      <c r="M85" s="16">
        <f>LOOKUP((IF(L85&gt;0,(RANK(L85,L$6:L$125,0)),"NA")),'Points System'!$A$4:$A$154,'Points System'!$B$4:$B$154)</f>
        <v>0</v>
      </c>
      <c r="N85" s="78"/>
      <c r="O85" s="16">
        <f>LOOKUP((IF(N85&gt;0,(RANK(N85,N$6:N$125,0)),"NA")),'Points System'!$A$4:$A$154,'Points System'!$B$4:$B$154)</f>
        <v>0</v>
      </c>
      <c r="P85" s="78"/>
      <c r="Q85" s="16">
        <f>LOOKUP((IF(P85&gt;0,(RANK(P85,P$6:P$125,0)),"NA")),'Points System'!$A$4:$A$154,'Points System'!$B$4:$B$154)</f>
        <v>0</v>
      </c>
      <c r="R85" s="78"/>
      <c r="S85" s="16">
        <f>LOOKUP((IF(R85&gt;0,(RANK(R85,R$6:R$125,0)),"NA")),'Points System'!$A$4:$A$154,'Points System'!$B$4:$B$154)</f>
        <v>0</v>
      </c>
      <c r="T85" s="78"/>
      <c r="U85" s="16">
        <f>LOOKUP((IF(T85&gt;0,(RANK(T85,T$6:T$125,0)),"NA")),'Points System'!$A$4:$A$154,'Points System'!$B$4:$B$154)</f>
        <v>0</v>
      </c>
      <c r="V85" s="78"/>
      <c r="W85" s="16">
        <f>LOOKUP((IF(V85&gt;0,(RANK(V85,V$6:V$125,0)),"NA")),'Points System'!$A$4:$A$154,'Points System'!$B$4:$B$154)</f>
        <v>0</v>
      </c>
      <c r="X85" s="9"/>
      <c r="Y85" s="16">
        <f>LOOKUP((IF(X85&gt;0,(RANK(X85,X$6:X$125,0)),"NA")),'Points System'!$A$4:$A$154,'Points System'!$B$4:$B$154)</f>
        <v>0</v>
      </c>
      <c r="Z85" s="78"/>
      <c r="AA85" s="16">
        <f>LOOKUP((IF(Z85&gt;0,(RANK(Z85,Z$6:Z$125,0)),"NA")),'Points System'!$A$4:$A$154,'Points System'!$B$4:$B$154)</f>
        <v>0</v>
      </c>
      <c r="AB85" s="78">
        <f>CC85</f>
        <v>0</v>
      </c>
      <c r="AC85" s="10">
        <f>SUM((LARGE((BA85:BK85),1))+(LARGE((BA85:BK85),2))+(LARGE((BA85:BK85),3)+(LARGE((BA85:BK85),4))))</f>
        <v>0</v>
      </c>
      <c r="AD85" s="12">
        <f>RANK(AC85,$AC$6:$AC$125,0)</f>
        <v>67</v>
      </c>
      <c r="AE85" s="88">
        <f>(AB85-(ROUNDDOWN(AB85,0)))*100</f>
        <v>0</v>
      </c>
      <c r="AF85" s="76" t="str">
        <f>IF((COUNTIF(AT85:AY85,"&gt;0"))&gt;2,"Y","N")</f>
        <v>N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23">
        <f t="shared" si="82"/>
        <v>0</v>
      </c>
      <c r="AU85" s="23">
        <f t="shared" si="83"/>
        <v>0</v>
      </c>
      <c r="AV85" s="23">
        <f t="shared" si="84"/>
        <v>0</v>
      </c>
      <c r="AW85" s="23">
        <f t="shared" si="85"/>
        <v>0</v>
      </c>
      <c r="AX85" s="23">
        <f t="shared" si="86"/>
        <v>0</v>
      </c>
      <c r="AY85" s="23">
        <f t="shared" si="87"/>
        <v>0</v>
      </c>
      <c r="AZ85" s="7"/>
      <c r="BA85" s="82">
        <f t="shared" si="114"/>
        <v>0</v>
      </c>
      <c r="BB85" s="83">
        <f t="shared" si="88"/>
        <v>0</v>
      </c>
      <c r="BC85" s="82">
        <f t="shared" si="115"/>
        <v>0</v>
      </c>
      <c r="BD85" s="83">
        <f t="shared" si="89"/>
        <v>0</v>
      </c>
      <c r="BE85" s="82">
        <f t="shared" si="116"/>
        <v>0</v>
      </c>
      <c r="BF85" s="83">
        <f t="shared" si="90"/>
        <v>0</v>
      </c>
      <c r="BG85" s="82">
        <f t="shared" si="117"/>
        <v>0</v>
      </c>
      <c r="BH85" s="82">
        <f t="shared" si="91"/>
        <v>0</v>
      </c>
      <c r="BI85" s="83">
        <f t="shared" si="92"/>
        <v>0</v>
      </c>
      <c r="BJ85" s="82">
        <f t="shared" si="93"/>
        <v>0</v>
      </c>
      <c r="BK85" s="83">
        <f t="shared" si="94"/>
        <v>0</v>
      </c>
      <c r="BL85" s="7"/>
      <c r="BM85" s="82">
        <f t="shared" si="95"/>
        <v>0</v>
      </c>
      <c r="BN85" s="83">
        <f t="shared" si="96"/>
        <v>0</v>
      </c>
      <c r="BO85" s="82">
        <f t="shared" si="97"/>
        <v>0</v>
      </c>
      <c r="BP85" s="83">
        <f t="shared" si="98"/>
        <v>0</v>
      </c>
      <c r="BQ85" s="82">
        <f t="shared" si="99"/>
        <v>0</v>
      </c>
      <c r="BR85" s="83">
        <f t="shared" si="100"/>
        <v>0</v>
      </c>
      <c r="BS85" s="82">
        <f t="shared" si="101"/>
        <v>0</v>
      </c>
      <c r="BT85" s="82">
        <f t="shared" si="102"/>
        <v>0</v>
      </c>
      <c r="BU85" s="83">
        <f t="shared" si="103"/>
        <v>0</v>
      </c>
      <c r="BV85" s="82">
        <f t="shared" si="104"/>
        <v>0</v>
      </c>
      <c r="BW85" s="83">
        <f t="shared" si="105"/>
        <v>0</v>
      </c>
      <c r="BY85" s="7">
        <f t="shared" si="106"/>
        <v>0</v>
      </c>
      <c r="BZ85" s="7"/>
      <c r="CA85" s="7">
        <f t="shared" si="118"/>
        <v>0</v>
      </c>
      <c r="CB85" s="7"/>
      <c r="CC85" s="7">
        <f t="shared" si="107"/>
        <v>0</v>
      </c>
      <c r="CF85" s="7">
        <f t="shared" si="108"/>
        <v>1</v>
      </c>
      <c r="CG85" s="7">
        <f t="shared" si="109"/>
        <v>1</v>
      </c>
      <c r="CH85" s="7">
        <f t="shared" si="110"/>
        <v>1</v>
      </c>
      <c r="CI85" s="7">
        <f t="shared" si="111"/>
        <v>1</v>
      </c>
      <c r="CJ85" s="7">
        <f t="shared" si="112"/>
        <v>1</v>
      </c>
      <c r="CK85" s="7">
        <f t="shared" si="113"/>
        <v>1</v>
      </c>
      <c r="CL85" s="7">
        <f t="shared" si="119"/>
        <v>1</v>
      </c>
      <c r="CM85" s="7">
        <f t="shared" si="120"/>
        <v>1</v>
      </c>
      <c r="CN85" s="7">
        <f t="shared" si="121"/>
        <v>1</v>
      </c>
      <c r="CO85" s="7">
        <f t="shared" si="122"/>
        <v>1</v>
      </c>
      <c r="CP85" s="7">
        <f t="shared" si="123"/>
        <v>1</v>
      </c>
      <c r="CQ85" s="7"/>
      <c r="CS85" s="7">
        <f t="shared" si="124"/>
        <v>0</v>
      </c>
      <c r="CT85" s="7">
        <f t="shared" si="125"/>
        <v>0</v>
      </c>
      <c r="CU85" s="7">
        <f t="shared" si="126"/>
        <v>0</v>
      </c>
      <c r="CV85" s="7">
        <f t="shared" si="127"/>
        <v>0</v>
      </c>
      <c r="CW85" s="7">
        <f t="shared" si="128"/>
        <v>0</v>
      </c>
      <c r="CX85" s="7">
        <f t="shared" si="129"/>
        <v>0</v>
      </c>
      <c r="CY85" s="7">
        <f t="shared" si="130"/>
        <v>0</v>
      </c>
      <c r="CZ85" s="7">
        <f t="shared" si="131"/>
        <v>0</v>
      </c>
      <c r="DA85" s="7">
        <f t="shared" si="132"/>
        <v>0</v>
      </c>
      <c r="DB85" s="7">
        <f t="shared" si="133"/>
        <v>0</v>
      </c>
      <c r="DC85" s="7">
        <f t="shared" si="134"/>
        <v>0</v>
      </c>
    </row>
    <row r="86" spans="1:107">
      <c r="A86" s="59">
        <v>81</v>
      </c>
      <c r="B86" s="253" t="s">
        <v>286</v>
      </c>
      <c r="C86" s="254" t="s">
        <v>287</v>
      </c>
      <c r="D86" s="9"/>
      <c r="E86" s="10">
        <f>LOOKUP((IF(D86&gt;0,(RANK(D86,D$6:D$125,0)),"NA")),'Points System'!$A$4:$A$154,'Points System'!$B$4:$B$154)</f>
        <v>0</v>
      </c>
      <c r="F86" s="9"/>
      <c r="G86" s="16">
        <f>LOOKUP((IF(F86&gt;0,(RANK(F86,F$6:F$125,0)),"NA")),'Points System'!$A$4:$A$154,'Points System'!$B$4:$B$154)</f>
        <v>0</v>
      </c>
      <c r="H86" s="9"/>
      <c r="I86" s="16">
        <f>LOOKUP((IF(H86&gt;0,(RANK(H86,H$6:H$125,0)),"NA")),'Points System'!$A$4:$A$154,'Points System'!$B$4:$B$154)</f>
        <v>0</v>
      </c>
      <c r="J86" s="9"/>
      <c r="K86" s="16">
        <f>LOOKUP((IF(J86&gt;0,(RANK(J86,J$6:J$125,0)),"NA")),'Points System'!$A$4:$A$154,'Points System'!$B$4:$B$154)</f>
        <v>0</v>
      </c>
      <c r="L86" s="9"/>
      <c r="M86" s="16">
        <f>LOOKUP((IF(L86&gt;0,(RANK(L86,L$6:L$125,0)),"NA")),'Points System'!$A$4:$A$154,'Points System'!$B$4:$B$154)</f>
        <v>0</v>
      </c>
      <c r="N86" s="9"/>
      <c r="O86" s="16">
        <f>LOOKUP((IF(N86&gt;0,(RANK(N86,N$6:N$125,0)),"NA")),'Points System'!$A$4:$A$154,'Points System'!$B$4:$B$154)</f>
        <v>0</v>
      </c>
      <c r="P86" s="9"/>
      <c r="Q86" s="16">
        <f>LOOKUP((IF(P86&gt;0,(RANK(P86,P$6:P$125,0)),"NA")),'Points System'!$A$4:$A$154,'Points System'!$B$4:$B$154)</f>
        <v>0</v>
      </c>
      <c r="R86" s="9"/>
      <c r="S86" s="16">
        <f>LOOKUP((IF(R86&gt;0,(RANK(R86,R$6:R$125,0)),"NA")),'Points System'!$A$4:$A$154,'Points System'!$B$4:$B$154)</f>
        <v>0</v>
      </c>
      <c r="T86" s="9"/>
      <c r="U86" s="16">
        <f>LOOKUP((IF(T86&gt;0,(RANK(T86,T$6:T$125,0)),"NA")),'Points System'!$A$4:$A$154,'Points System'!$B$4:$B$154)</f>
        <v>0</v>
      </c>
      <c r="V86" s="9"/>
      <c r="W86" s="16">
        <f>LOOKUP((IF(V86&gt;0,(RANK(V86,V$6:V$125,0)),"NA")),'Points System'!$A$4:$A$154,'Points System'!$B$4:$B$154)</f>
        <v>0</v>
      </c>
      <c r="X86" s="9"/>
      <c r="Y86" s="16">
        <f>LOOKUP((IF(X86&gt;0,(RANK(X86,X$6:X$125,0)),"NA")),'Points System'!$A$4:$A$154,'Points System'!$B$4:$B$154)</f>
        <v>0</v>
      </c>
      <c r="Z86" s="9"/>
      <c r="AA86" s="16">
        <f>LOOKUP((IF(Z86&gt;0,(RANK(Z86,Z$6:Z$125,0)),"NA")),'Points System'!$A$4:$A$154,'Points System'!$B$4:$B$154)</f>
        <v>0</v>
      </c>
      <c r="AB86" s="78">
        <f>CC86</f>
        <v>0</v>
      </c>
      <c r="AC86" s="10">
        <f>SUM((LARGE((BA86:BK86),1))+(LARGE((BA86:BK86),2))+(LARGE((BA86:BK86),3)+(LARGE((BA86:BK86),4))))</f>
        <v>0</v>
      </c>
      <c r="AD86" s="12">
        <f>RANK(AC86,$AC$6:$AC$125,0)</f>
        <v>67</v>
      </c>
      <c r="AE86" s="88">
        <f>(AB86-(ROUNDDOWN(AB86,0)))*100</f>
        <v>0</v>
      </c>
      <c r="AF86" s="76" t="str">
        <f>IF((COUNTIF(AT86:AY86,"&gt;0"))&gt;2,"Y","N")</f>
        <v>N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3">
        <f t="shared" si="82"/>
        <v>0</v>
      </c>
      <c r="AU86" s="23">
        <f t="shared" si="83"/>
        <v>0</v>
      </c>
      <c r="AV86" s="23">
        <f t="shared" si="84"/>
        <v>0</v>
      </c>
      <c r="AW86" s="23">
        <f t="shared" si="85"/>
        <v>0</v>
      </c>
      <c r="AX86" s="23">
        <f t="shared" si="86"/>
        <v>0</v>
      </c>
      <c r="AY86" s="23">
        <f t="shared" si="87"/>
        <v>0</v>
      </c>
      <c r="AZ86" s="7"/>
      <c r="BA86" s="82">
        <f t="shared" si="114"/>
        <v>0</v>
      </c>
      <c r="BB86" s="83">
        <f t="shared" si="88"/>
        <v>0</v>
      </c>
      <c r="BC86" s="82">
        <f t="shared" si="115"/>
        <v>0</v>
      </c>
      <c r="BD86" s="83">
        <f t="shared" si="89"/>
        <v>0</v>
      </c>
      <c r="BE86" s="82">
        <f t="shared" si="116"/>
        <v>0</v>
      </c>
      <c r="BF86" s="83">
        <f t="shared" si="90"/>
        <v>0</v>
      </c>
      <c r="BG86" s="82">
        <f t="shared" si="117"/>
        <v>0</v>
      </c>
      <c r="BH86" s="82">
        <f t="shared" si="91"/>
        <v>0</v>
      </c>
      <c r="BI86" s="83">
        <f t="shared" si="92"/>
        <v>0</v>
      </c>
      <c r="BJ86" s="82">
        <f t="shared" si="93"/>
        <v>0</v>
      </c>
      <c r="BK86" s="83">
        <f t="shared" si="94"/>
        <v>0</v>
      </c>
      <c r="BL86" s="7"/>
      <c r="BM86" s="82">
        <f t="shared" si="95"/>
        <v>0</v>
      </c>
      <c r="BN86" s="83">
        <f t="shared" si="96"/>
        <v>0</v>
      </c>
      <c r="BO86" s="82">
        <f t="shared" si="97"/>
        <v>0</v>
      </c>
      <c r="BP86" s="83">
        <f t="shared" si="98"/>
        <v>0</v>
      </c>
      <c r="BQ86" s="82">
        <f t="shared" si="99"/>
        <v>0</v>
      </c>
      <c r="BR86" s="83">
        <f t="shared" si="100"/>
        <v>0</v>
      </c>
      <c r="BS86" s="82">
        <f t="shared" si="101"/>
        <v>0</v>
      </c>
      <c r="BT86" s="82">
        <f t="shared" si="102"/>
        <v>0</v>
      </c>
      <c r="BU86" s="83">
        <f t="shared" si="103"/>
        <v>0</v>
      </c>
      <c r="BV86" s="82">
        <f t="shared" si="104"/>
        <v>0</v>
      </c>
      <c r="BW86" s="83">
        <f t="shared" si="105"/>
        <v>0</v>
      </c>
      <c r="BY86" s="7">
        <f t="shared" si="106"/>
        <v>0</v>
      </c>
      <c r="BZ86" s="7"/>
      <c r="CA86" s="7">
        <f t="shared" si="118"/>
        <v>0</v>
      </c>
      <c r="CB86" s="7"/>
      <c r="CC86" s="7">
        <f t="shared" si="107"/>
        <v>0</v>
      </c>
      <c r="CF86" s="7">
        <f t="shared" si="108"/>
        <v>1</v>
      </c>
      <c r="CG86" s="7">
        <f t="shared" si="109"/>
        <v>1</v>
      </c>
      <c r="CH86" s="7">
        <f t="shared" si="110"/>
        <v>1</v>
      </c>
      <c r="CI86" s="7">
        <f t="shared" si="111"/>
        <v>1</v>
      </c>
      <c r="CJ86" s="7">
        <f t="shared" si="112"/>
        <v>1</v>
      </c>
      <c r="CK86" s="7">
        <f t="shared" si="113"/>
        <v>1</v>
      </c>
      <c r="CL86" s="7">
        <f t="shared" si="119"/>
        <v>1</v>
      </c>
      <c r="CM86" s="7">
        <f t="shared" si="120"/>
        <v>1</v>
      </c>
      <c r="CN86" s="7">
        <f t="shared" si="121"/>
        <v>1</v>
      </c>
      <c r="CO86" s="7">
        <f t="shared" si="122"/>
        <v>1</v>
      </c>
      <c r="CP86" s="7">
        <f t="shared" si="123"/>
        <v>1</v>
      </c>
      <c r="CQ86" s="7"/>
      <c r="CS86" s="7">
        <f t="shared" si="124"/>
        <v>0</v>
      </c>
      <c r="CT86" s="7">
        <f t="shared" si="125"/>
        <v>0</v>
      </c>
      <c r="CU86" s="7">
        <f t="shared" si="126"/>
        <v>0</v>
      </c>
      <c r="CV86" s="7">
        <f t="shared" si="127"/>
        <v>0</v>
      </c>
      <c r="CW86" s="7">
        <f t="shared" si="128"/>
        <v>0</v>
      </c>
      <c r="CX86" s="7">
        <f t="shared" si="129"/>
        <v>0</v>
      </c>
      <c r="CY86" s="7">
        <f t="shared" si="130"/>
        <v>0</v>
      </c>
      <c r="CZ86" s="7">
        <f t="shared" si="131"/>
        <v>0</v>
      </c>
      <c r="DA86" s="7">
        <f t="shared" si="132"/>
        <v>0</v>
      </c>
      <c r="DB86" s="7">
        <f t="shared" si="133"/>
        <v>0</v>
      </c>
      <c r="DC86" s="7">
        <f t="shared" si="134"/>
        <v>0</v>
      </c>
    </row>
    <row r="87" spans="1:107">
      <c r="A87" s="59">
        <v>82</v>
      </c>
      <c r="B87" s="253" t="s">
        <v>286</v>
      </c>
      <c r="C87" s="254" t="s">
        <v>287</v>
      </c>
      <c r="D87" s="9"/>
      <c r="E87" s="29">
        <f>LOOKUP((IF(D87&gt;0,(RANK(D87,D$6:D$125,0)),"NA")),'Points System'!$A$4:$A$154,'Points System'!$B$4:$B$154)</f>
        <v>0</v>
      </c>
      <c r="F87" s="9"/>
      <c r="G87" s="30">
        <f>LOOKUP((IF(F87&gt;0,(RANK(F87,F$6:F$125,0)),"NA")),'Points System'!$A$4:$A$154,'Points System'!$B$4:$B$154)</f>
        <v>0</v>
      </c>
      <c r="H87" s="9"/>
      <c r="I87" s="30">
        <f>LOOKUP((IF(H87&gt;0,(RANK(H87,H$6:H$125,0)),"NA")),'Points System'!$A$4:$A$154,'Points System'!$B$4:$B$154)</f>
        <v>0</v>
      </c>
      <c r="J87" s="9"/>
      <c r="K87" s="30">
        <f>LOOKUP((IF(J87&gt;0,(RANK(J87,J$6:J$125,0)),"NA")),'Points System'!$A$4:$A$154,'Points System'!$B$4:$B$154)</f>
        <v>0</v>
      </c>
      <c r="L87" s="9"/>
      <c r="M87" s="30">
        <f>LOOKUP((IF(L87&gt;0,(RANK(L87,L$6:L$125,0)),"NA")),'Points System'!$A$4:$A$154,'Points System'!$B$4:$B$154)</f>
        <v>0</v>
      </c>
      <c r="N87" s="9"/>
      <c r="O87" s="30">
        <f>LOOKUP((IF(N87&gt;0,(RANK(N87,N$6:N$125,0)),"NA")),'Points System'!$A$4:$A$154,'Points System'!$B$4:$B$154)</f>
        <v>0</v>
      </c>
      <c r="P87" s="9"/>
      <c r="Q87" s="30">
        <f>LOOKUP((IF(P87&gt;0,(RANK(P87,P$6:P$125,0)),"NA")),'Points System'!$A$4:$A$154,'Points System'!$B$4:$B$154)</f>
        <v>0</v>
      </c>
      <c r="R87" s="9"/>
      <c r="S87" s="30">
        <f>LOOKUP((IF(R87&gt;0,(RANK(R87,R$6:R$125,0)),"NA")),'Points System'!$A$4:$A$154,'Points System'!$B$4:$B$154)</f>
        <v>0</v>
      </c>
      <c r="T87" s="9"/>
      <c r="U87" s="30">
        <f>LOOKUP((IF(T87&gt;0,(RANK(T87,T$6:T$125,0)),"NA")),'Points System'!$A$4:$A$154,'Points System'!$B$4:$B$154)</f>
        <v>0</v>
      </c>
      <c r="V87" s="9"/>
      <c r="W87" s="30">
        <f>LOOKUP((IF(V87&gt;0,(RANK(V87,V$6:V$125,0)),"NA")),'Points System'!$A$4:$A$154,'Points System'!$B$4:$B$154)</f>
        <v>0</v>
      </c>
      <c r="X87" s="9"/>
      <c r="Y87" s="16">
        <f>LOOKUP((IF(X87&gt;0,(RANK(X87,X$6:X$125,0)),"NA")),'Points System'!$A$4:$A$154,'Points System'!$B$4:$B$154)</f>
        <v>0</v>
      </c>
      <c r="Z87" s="9"/>
      <c r="AA87" s="16">
        <f>LOOKUP((IF(Z87&gt;0,(RANK(Z87,Z$6:Z$125,0)),"NA")),'Points System'!$A$4:$A$154,'Points System'!$B$4:$B$154)</f>
        <v>0</v>
      </c>
      <c r="AB87" s="78">
        <f>CC87</f>
        <v>0</v>
      </c>
      <c r="AC87" s="10">
        <f>SUM((LARGE((BA87:BK87),1))+(LARGE((BA87:BK87),2))+(LARGE((BA87:BK87),3)+(LARGE((BA87:BK87),4))))</f>
        <v>0</v>
      </c>
      <c r="AD87" s="12">
        <f>RANK(AC87,$AC$6:$AC$125,0)</f>
        <v>67</v>
      </c>
      <c r="AE87" s="88">
        <f>(AB87-(ROUNDDOWN(AB87,0)))*100</f>
        <v>0</v>
      </c>
      <c r="AF87" s="76" t="str">
        <f>IF((COUNTIF(AT87:AY87,"&gt;0"))&gt;2,"Y","N")</f>
        <v>N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23">
        <f t="shared" si="82"/>
        <v>0</v>
      </c>
      <c r="AU87" s="23">
        <f t="shared" si="83"/>
        <v>0</v>
      </c>
      <c r="AV87" s="23">
        <f t="shared" si="84"/>
        <v>0</v>
      </c>
      <c r="AW87" s="23">
        <f t="shared" si="85"/>
        <v>0</v>
      </c>
      <c r="AX87" s="23">
        <f t="shared" si="86"/>
        <v>0</v>
      </c>
      <c r="AY87" s="23">
        <f t="shared" si="87"/>
        <v>0</v>
      </c>
      <c r="AZ87" s="7"/>
      <c r="BA87" s="82">
        <f t="shared" si="114"/>
        <v>0</v>
      </c>
      <c r="BB87" s="83">
        <f t="shared" si="88"/>
        <v>0</v>
      </c>
      <c r="BC87" s="82">
        <f t="shared" si="115"/>
        <v>0</v>
      </c>
      <c r="BD87" s="83">
        <f t="shared" si="89"/>
        <v>0</v>
      </c>
      <c r="BE87" s="82">
        <f t="shared" si="116"/>
        <v>0</v>
      </c>
      <c r="BF87" s="83">
        <f t="shared" si="90"/>
        <v>0</v>
      </c>
      <c r="BG87" s="82">
        <f t="shared" si="117"/>
        <v>0</v>
      </c>
      <c r="BH87" s="82">
        <f t="shared" si="91"/>
        <v>0</v>
      </c>
      <c r="BI87" s="83">
        <f t="shared" si="92"/>
        <v>0</v>
      </c>
      <c r="BJ87" s="82">
        <f t="shared" si="93"/>
        <v>0</v>
      </c>
      <c r="BK87" s="83">
        <f t="shared" si="94"/>
        <v>0</v>
      </c>
      <c r="BL87" s="7"/>
      <c r="BM87" s="82">
        <f t="shared" si="95"/>
        <v>0</v>
      </c>
      <c r="BN87" s="83">
        <f t="shared" si="96"/>
        <v>0</v>
      </c>
      <c r="BO87" s="82">
        <f t="shared" si="97"/>
        <v>0</v>
      </c>
      <c r="BP87" s="83">
        <f t="shared" si="98"/>
        <v>0</v>
      </c>
      <c r="BQ87" s="82">
        <f t="shared" si="99"/>
        <v>0</v>
      </c>
      <c r="BR87" s="83">
        <f t="shared" si="100"/>
        <v>0</v>
      </c>
      <c r="BS87" s="82">
        <f t="shared" si="101"/>
        <v>0</v>
      </c>
      <c r="BT87" s="82">
        <f t="shared" si="102"/>
        <v>0</v>
      </c>
      <c r="BU87" s="83">
        <f t="shared" si="103"/>
        <v>0</v>
      </c>
      <c r="BV87" s="82">
        <f t="shared" si="104"/>
        <v>0</v>
      </c>
      <c r="BW87" s="83">
        <f t="shared" si="105"/>
        <v>0</v>
      </c>
      <c r="BY87" s="7">
        <f t="shared" si="106"/>
        <v>0</v>
      </c>
      <c r="BZ87" s="7"/>
      <c r="CA87" s="7">
        <f t="shared" si="118"/>
        <v>0</v>
      </c>
      <c r="CB87" s="7"/>
      <c r="CC87" s="7">
        <f t="shared" si="107"/>
        <v>0</v>
      </c>
      <c r="CF87" s="7">
        <f t="shared" si="108"/>
        <v>1</v>
      </c>
      <c r="CG87" s="7">
        <f t="shared" si="109"/>
        <v>1</v>
      </c>
      <c r="CH87" s="7">
        <f t="shared" si="110"/>
        <v>1</v>
      </c>
      <c r="CI87" s="7">
        <f t="shared" si="111"/>
        <v>1</v>
      </c>
      <c r="CJ87" s="7">
        <f t="shared" si="112"/>
        <v>1</v>
      </c>
      <c r="CK87" s="7">
        <f t="shared" si="113"/>
        <v>1</v>
      </c>
      <c r="CL87" s="7">
        <f t="shared" si="119"/>
        <v>1</v>
      </c>
      <c r="CM87" s="7">
        <f t="shared" si="120"/>
        <v>1</v>
      </c>
      <c r="CN87" s="7">
        <f t="shared" si="121"/>
        <v>1</v>
      </c>
      <c r="CO87" s="7">
        <f t="shared" si="122"/>
        <v>1</v>
      </c>
      <c r="CP87" s="7">
        <f t="shared" si="123"/>
        <v>1</v>
      </c>
      <c r="CQ87" s="7"/>
      <c r="CS87" s="7">
        <f t="shared" si="124"/>
        <v>0</v>
      </c>
      <c r="CT87" s="7">
        <f t="shared" si="125"/>
        <v>0</v>
      </c>
      <c r="CU87" s="7">
        <f t="shared" si="126"/>
        <v>0</v>
      </c>
      <c r="CV87" s="7">
        <f t="shared" si="127"/>
        <v>0</v>
      </c>
      <c r="CW87" s="7">
        <f t="shared" si="128"/>
        <v>0</v>
      </c>
      <c r="CX87" s="7">
        <f t="shared" si="129"/>
        <v>0</v>
      </c>
      <c r="CY87" s="7">
        <f t="shared" si="130"/>
        <v>0</v>
      </c>
      <c r="CZ87" s="7">
        <f t="shared" si="131"/>
        <v>0</v>
      </c>
      <c r="DA87" s="7">
        <f t="shared" si="132"/>
        <v>0</v>
      </c>
      <c r="DB87" s="7">
        <f t="shared" si="133"/>
        <v>0</v>
      </c>
      <c r="DC87" s="7">
        <f t="shared" si="134"/>
        <v>0</v>
      </c>
    </row>
    <row r="88" spans="1:107">
      <c r="A88" s="59">
        <v>83</v>
      </c>
      <c r="B88" s="253" t="s">
        <v>286</v>
      </c>
      <c r="C88" s="254" t="s">
        <v>287</v>
      </c>
      <c r="D88" s="9"/>
      <c r="E88" s="10">
        <f>LOOKUP((IF(D88&gt;0,(RANK(D88,D$6:D$125,0)),"NA")),'Points System'!$A$4:$A$154,'Points System'!$B$4:$B$154)</f>
        <v>0</v>
      </c>
      <c r="F88" s="9"/>
      <c r="G88" s="16">
        <f>LOOKUP((IF(F88&gt;0,(RANK(F88,F$6:F$125,0)),"NA")),'Points System'!$A$4:$A$154,'Points System'!$B$4:$B$154)</f>
        <v>0</v>
      </c>
      <c r="H88" s="9"/>
      <c r="I88" s="16">
        <f>LOOKUP((IF(H88&gt;0,(RANK(H88,H$6:H$125,0)),"NA")),'Points System'!$A$4:$A$154,'Points System'!$B$4:$B$154)</f>
        <v>0</v>
      </c>
      <c r="J88" s="9"/>
      <c r="K88" s="16">
        <f>LOOKUP((IF(J88&gt;0,(RANK(J88,J$6:J$125,0)),"NA")),'Points System'!$A$4:$A$154,'Points System'!$B$4:$B$154)</f>
        <v>0</v>
      </c>
      <c r="L88" s="9"/>
      <c r="M88" s="16">
        <f>LOOKUP((IF(L88&gt;0,(RANK(L88,L$6:L$125,0)),"NA")),'Points System'!$A$4:$A$154,'Points System'!$B$4:$B$154)</f>
        <v>0</v>
      </c>
      <c r="N88" s="9"/>
      <c r="O88" s="16">
        <f>LOOKUP((IF(N88&gt;0,(RANK(N88,N$6:N$125,0)),"NA")),'Points System'!$A$4:$A$154,'Points System'!$B$4:$B$154)</f>
        <v>0</v>
      </c>
      <c r="P88" s="9"/>
      <c r="Q88" s="16">
        <f>LOOKUP((IF(P88&gt;0,(RANK(P88,P$6:P$125,0)),"NA")),'Points System'!$A$4:$A$154,'Points System'!$B$4:$B$154)</f>
        <v>0</v>
      </c>
      <c r="R88" s="9"/>
      <c r="S88" s="16">
        <f>LOOKUP((IF(R88&gt;0,(RANK(R88,R$6:R$125,0)),"NA")),'Points System'!$A$4:$A$154,'Points System'!$B$4:$B$154)</f>
        <v>0</v>
      </c>
      <c r="T88" s="9"/>
      <c r="U88" s="16">
        <f>LOOKUP((IF(T88&gt;0,(RANK(T88,T$6:T$125,0)),"NA")),'Points System'!$A$4:$A$154,'Points System'!$B$4:$B$154)</f>
        <v>0</v>
      </c>
      <c r="V88" s="9"/>
      <c r="W88" s="16">
        <f>LOOKUP((IF(V88&gt;0,(RANK(V88,V$6:V$125,0)),"NA")),'Points System'!$A$4:$A$154,'Points System'!$B$4:$B$154)</f>
        <v>0</v>
      </c>
      <c r="X88" s="9"/>
      <c r="Y88" s="16">
        <f>LOOKUP((IF(X88&gt;0,(RANK(X88,X$6:X$125,0)),"NA")),'Points System'!$A$4:$A$154,'Points System'!$B$4:$B$154)</f>
        <v>0</v>
      </c>
      <c r="Z88" s="9"/>
      <c r="AA88" s="16">
        <f>LOOKUP((IF(Z88&gt;0,(RANK(Z88,Z$6:Z$125,0)),"NA")),'Points System'!$A$4:$A$154,'Points System'!$B$4:$B$154)</f>
        <v>0</v>
      </c>
      <c r="AB88" s="78">
        <f>CC88</f>
        <v>0</v>
      </c>
      <c r="AC88" s="10">
        <f>SUM((LARGE((BA88:BK88),1))+(LARGE((BA88:BK88),2))+(LARGE((BA88:BK88),3)+(LARGE((BA88:BK88),4))))</f>
        <v>0</v>
      </c>
      <c r="AD88" s="12">
        <f>RANK(AC88,$AC$6:$AC$125,0)</f>
        <v>67</v>
      </c>
      <c r="AE88" s="88">
        <f>(AB88-(ROUNDDOWN(AB88,0)))*100</f>
        <v>0</v>
      </c>
      <c r="AF88" s="76" t="str">
        <f>IF((COUNTIF(AT88:AY88,"&gt;0"))&gt;2,"Y","N")</f>
        <v>N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23">
        <f t="shared" si="82"/>
        <v>0</v>
      </c>
      <c r="AU88" s="23">
        <f t="shared" si="83"/>
        <v>0</v>
      </c>
      <c r="AV88" s="23">
        <f t="shared" si="84"/>
        <v>0</v>
      </c>
      <c r="AW88" s="23">
        <f t="shared" si="85"/>
        <v>0</v>
      </c>
      <c r="AX88" s="23">
        <f t="shared" si="86"/>
        <v>0</v>
      </c>
      <c r="AY88" s="23">
        <f t="shared" si="87"/>
        <v>0</v>
      </c>
      <c r="AZ88" s="7"/>
      <c r="BA88" s="82">
        <f t="shared" si="114"/>
        <v>0</v>
      </c>
      <c r="BB88" s="83">
        <f t="shared" si="88"/>
        <v>0</v>
      </c>
      <c r="BC88" s="82">
        <f t="shared" si="115"/>
        <v>0</v>
      </c>
      <c r="BD88" s="83">
        <f t="shared" si="89"/>
        <v>0</v>
      </c>
      <c r="BE88" s="82">
        <f t="shared" si="116"/>
        <v>0</v>
      </c>
      <c r="BF88" s="83">
        <f t="shared" si="90"/>
        <v>0</v>
      </c>
      <c r="BG88" s="82">
        <f t="shared" si="117"/>
        <v>0</v>
      </c>
      <c r="BH88" s="82">
        <f t="shared" si="91"/>
        <v>0</v>
      </c>
      <c r="BI88" s="83">
        <f t="shared" si="92"/>
        <v>0</v>
      </c>
      <c r="BJ88" s="82">
        <f t="shared" si="93"/>
        <v>0</v>
      </c>
      <c r="BK88" s="83">
        <f t="shared" si="94"/>
        <v>0</v>
      </c>
      <c r="BL88" s="7"/>
      <c r="BM88" s="82">
        <f t="shared" si="95"/>
        <v>0</v>
      </c>
      <c r="BN88" s="83">
        <f t="shared" si="96"/>
        <v>0</v>
      </c>
      <c r="BO88" s="82">
        <f t="shared" si="97"/>
        <v>0</v>
      </c>
      <c r="BP88" s="83">
        <f t="shared" si="98"/>
        <v>0</v>
      </c>
      <c r="BQ88" s="82">
        <f t="shared" si="99"/>
        <v>0</v>
      </c>
      <c r="BR88" s="83">
        <f t="shared" si="100"/>
        <v>0</v>
      </c>
      <c r="BS88" s="82">
        <f t="shared" si="101"/>
        <v>0</v>
      </c>
      <c r="BT88" s="82">
        <f t="shared" si="102"/>
        <v>0</v>
      </c>
      <c r="BU88" s="83">
        <f t="shared" si="103"/>
        <v>0</v>
      </c>
      <c r="BV88" s="82">
        <f t="shared" si="104"/>
        <v>0</v>
      </c>
      <c r="BW88" s="83">
        <f t="shared" si="105"/>
        <v>0</v>
      </c>
      <c r="BY88" s="7">
        <f t="shared" si="106"/>
        <v>0</v>
      </c>
      <c r="BZ88" s="7"/>
      <c r="CA88" s="7">
        <f t="shared" si="118"/>
        <v>0</v>
      </c>
      <c r="CB88" s="7"/>
      <c r="CC88" s="7">
        <f t="shared" si="107"/>
        <v>0</v>
      </c>
      <c r="CF88" s="7">
        <f t="shared" si="108"/>
        <v>1</v>
      </c>
      <c r="CG88" s="7">
        <f t="shared" si="109"/>
        <v>1</v>
      </c>
      <c r="CH88" s="7">
        <f t="shared" si="110"/>
        <v>1</v>
      </c>
      <c r="CI88" s="7">
        <f t="shared" si="111"/>
        <v>1</v>
      </c>
      <c r="CJ88" s="7">
        <f t="shared" si="112"/>
        <v>1</v>
      </c>
      <c r="CK88" s="7">
        <f t="shared" si="113"/>
        <v>1</v>
      </c>
      <c r="CL88" s="7">
        <f t="shared" si="119"/>
        <v>1</v>
      </c>
      <c r="CM88" s="7">
        <f t="shared" si="120"/>
        <v>1</v>
      </c>
      <c r="CN88" s="7">
        <f t="shared" si="121"/>
        <v>1</v>
      </c>
      <c r="CO88" s="7">
        <f t="shared" si="122"/>
        <v>1</v>
      </c>
      <c r="CP88" s="7">
        <f t="shared" si="123"/>
        <v>1</v>
      </c>
      <c r="CQ88" s="7"/>
      <c r="CS88" s="7">
        <f t="shared" si="124"/>
        <v>0</v>
      </c>
      <c r="CT88" s="7">
        <f t="shared" si="125"/>
        <v>0</v>
      </c>
      <c r="CU88" s="7">
        <f t="shared" si="126"/>
        <v>0</v>
      </c>
      <c r="CV88" s="7">
        <f t="shared" si="127"/>
        <v>0</v>
      </c>
      <c r="CW88" s="7">
        <f t="shared" si="128"/>
        <v>0</v>
      </c>
      <c r="CX88" s="7">
        <f t="shared" si="129"/>
        <v>0</v>
      </c>
      <c r="CY88" s="7">
        <f t="shared" si="130"/>
        <v>0</v>
      </c>
      <c r="CZ88" s="7">
        <f t="shared" si="131"/>
        <v>0</v>
      </c>
      <c r="DA88" s="7">
        <f t="shared" si="132"/>
        <v>0</v>
      </c>
      <c r="DB88" s="7">
        <f t="shared" si="133"/>
        <v>0</v>
      </c>
      <c r="DC88" s="7">
        <f t="shared" si="134"/>
        <v>0</v>
      </c>
    </row>
    <row r="89" spans="1:107">
      <c r="A89" s="59">
        <v>84</v>
      </c>
      <c r="B89" s="253" t="s">
        <v>286</v>
      </c>
      <c r="C89" s="254" t="s">
        <v>287</v>
      </c>
      <c r="D89" s="9"/>
      <c r="E89" s="10">
        <f>LOOKUP((IF(D89&gt;0,(RANK(D89,D$6:D$125,0)),"NA")),'Points System'!$A$4:$A$154,'Points System'!$B$4:$B$154)</f>
        <v>0</v>
      </c>
      <c r="F89" s="9"/>
      <c r="G89" s="16">
        <f>LOOKUP((IF(F89&gt;0,(RANK(F89,F$6:F$125,0)),"NA")),'Points System'!$A$4:$A$154,'Points System'!$B$4:$B$154)</f>
        <v>0</v>
      </c>
      <c r="H89" s="9"/>
      <c r="I89" s="16">
        <f>LOOKUP((IF(H89&gt;0,(RANK(H89,H$6:H$125,0)),"NA")),'Points System'!$A$4:$A$154,'Points System'!$B$4:$B$154)</f>
        <v>0</v>
      </c>
      <c r="J89" s="9"/>
      <c r="K89" s="16">
        <f>LOOKUP((IF(J89&gt;0,(RANK(J89,J$6:J$125,0)),"NA")),'Points System'!$A$4:$A$154,'Points System'!$B$4:$B$154)</f>
        <v>0</v>
      </c>
      <c r="L89" s="9"/>
      <c r="M89" s="16">
        <f>LOOKUP((IF(L89&gt;0,(RANK(L89,L$6:L$125,0)),"NA")),'Points System'!$A$4:$A$154,'Points System'!$B$4:$B$154)</f>
        <v>0</v>
      </c>
      <c r="N89" s="9"/>
      <c r="O89" s="16">
        <f>LOOKUP((IF(N89&gt;0,(RANK(N89,N$6:N$125,0)),"NA")),'Points System'!$A$4:$A$154,'Points System'!$B$4:$B$154)</f>
        <v>0</v>
      </c>
      <c r="P89" s="9"/>
      <c r="Q89" s="16">
        <f>LOOKUP((IF(P89&gt;0,(RANK(P89,P$6:P$125,0)),"NA")),'Points System'!$A$4:$A$154,'Points System'!$B$4:$B$154)</f>
        <v>0</v>
      </c>
      <c r="R89" s="9"/>
      <c r="S89" s="16">
        <f>LOOKUP((IF(R89&gt;0,(RANK(R89,R$6:R$125,0)),"NA")),'Points System'!$A$4:$A$154,'Points System'!$B$4:$B$154)</f>
        <v>0</v>
      </c>
      <c r="T89" s="9"/>
      <c r="U89" s="16">
        <f>LOOKUP((IF(T89&gt;0,(RANK(T89,T$6:T$125,0)),"NA")),'Points System'!$A$4:$A$154,'Points System'!$B$4:$B$154)</f>
        <v>0</v>
      </c>
      <c r="V89" s="9"/>
      <c r="W89" s="16">
        <f>LOOKUP((IF(V89&gt;0,(RANK(V89,V$6:V$125,0)),"NA")),'Points System'!$A$4:$A$154,'Points System'!$B$4:$B$154)</f>
        <v>0</v>
      </c>
      <c r="X89" s="9"/>
      <c r="Y89" s="16">
        <f>LOOKUP((IF(X89&gt;0,(RANK(X89,X$6:X$125,0)),"NA")),'Points System'!$A$4:$A$154,'Points System'!$B$4:$B$154)</f>
        <v>0</v>
      </c>
      <c r="Z89" s="9"/>
      <c r="AA89" s="16">
        <f>LOOKUP((IF(Z89&gt;0,(RANK(Z89,Z$6:Z$125,0)),"NA")),'Points System'!$A$4:$A$154,'Points System'!$B$4:$B$154)</f>
        <v>0</v>
      </c>
      <c r="AB89" s="78">
        <f>CC89</f>
        <v>0</v>
      </c>
      <c r="AC89" s="10">
        <f>SUM((LARGE((BA89:BK89),1))+(LARGE((BA89:BK89),2))+(LARGE((BA89:BK89),3)+(LARGE((BA89:BK89),4))))</f>
        <v>0</v>
      </c>
      <c r="AD89" s="12">
        <f>RANK(AC89,$AC$6:$AC$125,0)</f>
        <v>67</v>
      </c>
      <c r="AE89" s="88">
        <f>(AB89-(ROUNDDOWN(AB89,0)))*100</f>
        <v>0</v>
      </c>
      <c r="AF89" s="76" t="str">
        <f>IF((COUNTIF(AT89:AY89,"&gt;0"))&gt;2,"Y","N")</f>
        <v>N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23">
        <f t="shared" si="82"/>
        <v>0</v>
      </c>
      <c r="AU89" s="23">
        <f t="shared" si="83"/>
        <v>0</v>
      </c>
      <c r="AV89" s="23">
        <f t="shared" si="84"/>
        <v>0</v>
      </c>
      <c r="AW89" s="23">
        <f t="shared" si="85"/>
        <v>0</v>
      </c>
      <c r="AX89" s="23">
        <f t="shared" si="86"/>
        <v>0</v>
      </c>
      <c r="AY89" s="23">
        <f t="shared" si="87"/>
        <v>0</v>
      </c>
      <c r="AZ89" s="7"/>
      <c r="BA89" s="82">
        <f t="shared" si="114"/>
        <v>0</v>
      </c>
      <c r="BB89" s="83">
        <f t="shared" si="88"/>
        <v>0</v>
      </c>
      <c r="BC89" s="82">
        <f t="shared" si="115"/>
        <v>0</v>
      </c>
      <c r="BD89" s="83">
        <f t="shared" si="89"/>
        <v>0</v>
      </c>
      <c r="BE89" s="82">
        <f t="shared" si="116"/>
        <v>0</v>
      </c>
      <c r="BF89" s="83">
        <f t="shared" si="90"/>
        <v>0</v>
      </c>
      <c r="BG89" s="82">
        <f t="shared" si="117"/>
        <v>0</v>
      </c>
      <c r="BH89" s="82">
        <f t="shared" si="91"/>
        <v>0</v>
      </c>
      <c r="BI89" s="83">
        <f t="shared" si="92"/>
        <v>0</v>
      </c>
      <c r="BJ89" s="82">
        <f t="shared" si="93"/>
        <v>0</v>
      </c>
      <c r="BK89" s="83">
        <f t="shared" si="94"/>
        <v>0</v>
      </c>
      <c r="BL89" s="7"/>
      <c r="BM89" s="82">
        <f t="shared" si="95"/>
        <v>0</v>
      </c>
      <c r="BN89" s="83">
        <f t="shared" si="96"/>
        <v>0</v>
      </c>
      <c r="BO89" s="82">
        <f t="shared" si="97"/>
        <v>0</v>
      </c>
      <c r="BP89" s="83">
        <f t="shared" si="98"/>
        <v>0</v>
      </c>
      <c r="BQ89" s="82">
        <f t="shared" si="99"/>
        <v>0</v>
      </c>
      <c r="BR89" s="83">
        <f t="shared" si="100"/>
        <v>0</v>
      </c>
      <c r="BS89" s="82">
        <f t="shared" si="101"/>
        <v>0</v>
      </c>
      <c r="BT89" s="82">
        <f t="shared" si="102"/>
        <v>0</v>
      </c>
      <c r="BU89" s="83">
        <f t="shared" si="103"/>
        <v>0</v>
      </c>
      <c r="BV89" s="82">
        <f t="shared" si="104"/>
        <v>0</v>
      </c>
      <c r="BW89" s="83">
        <f t="shared" si="105"/>
        <v>0</v>
      </c>
      <c r="BY89" s="7">
        <f t="shared" si="106"/>
        <v>0</v>
      </c>
      <c r="BZ89" s="7"/>
      <c r="CA89" s="7">
        <f t="shared" si="118"/>
        <v>0</v>
      </c>
      <c r="CB89" s="7"/>
      <c r="CC89" s="7">
        <f t="shared" si="107"/>
        <v>0</v>
      </c>
      <c r="CF89" s="7">
        <f t="shared" si="108"/>
        <v>1</v>
      </c>
      <c r="CG89" s="7">
        <f t="shared" si="109"/>
        <v>1</v>
      </c>
      <c r="CH89" s="7">
        <f t="shared" si="110"/>
        <v>1</v>
      </c>
      <c r="CI89" s="7">
        <f t="shared" si="111"/>
        <v>1</v>
      </c>
      <c r="CJ89" s="7">
        <f t="shared" si="112"/>
        <v>1</v>
      </c>
      <c r="CK89" s="7">
        <f t="shared" si="113"/>
        <v>1</v>
      </c>
      <c r="CL89" s="7">
        <f t="shared" si="119"/>
        <v>1</v>
      </c>
      <c r="CM89" s="7">
        <f t="shared" si="120"/>
        <v>1</v>
      </c>
      <c r="CN89" s="7">
        <f t="shared" si="121"/>
        <v>1</v>
      </c>
      <c r="CO89" s="7">
        <f t="shared" si="122"/>
        <v>1</v>
      </c>
      <c r="CP89" s="7">
        <f t="shared" si="123"/>
        <v>1</v>
      </c>
      <c r="CQ89" s="7"/>
      <c r="CS89" s="7">
        <f t="shared" si="124"/>
        <v>0</v>
      </c>
      <c r="CT89" s="7">
        <f t="shared" si="125"/>
        <v>0</v>
      </c>
      <c r="CU89" s="7">
        <f t="shared" si="126"/>
        <v>0</v>
      </c>
      <c r="CV89" s="7">
        <f t="shared" si="127"/>
        <v>0</v>
      </c>
      <c r="CW89" s="7">
        <f t="shared" si="128"/>
        <v>0</v>
      </c>
      <c r="CX89" s="7">
        <f t="shared" si="129"/>
        <v>0</v>
      </c>
      <c r="CY89" s="7">
        <f t="shared" si="130"/>
        <v>0</v>
      </c>
      <c r="CZ89" s="7">
        <f t="shared" si="131"/>
        <v>0</v>
      </c>
      <c r="DA89" s="7">
        <f t="shared" si="132"/>
        <v>0</v>
      </c>
      <c r="DB89" s="7">
        <f t="shared" si="133"/>
        <v>0</v>
      </c>
      <c r="DC89" s="7">
        <f t="shared" si="134"/>
        <v>0</v>
      </c>
    </row>
    <row r="90" spans="1:107">
      <c r="A90" s="59">
        <v>85</v>
      </c>
      <c r="B90" s="253" t="s">
        <v>286</v>
      </c>
      <c r="C90" s="254" t="s">
        <v>287</v>
      </c>
      <c r="D90" s="9"/>
      <c r="E90" s="10">
        <f>LOOKUP((IF(D90&gt;0,(RANK(D90,D$6:D$125,0)),"NA")),'Points System'!$A$4:$A$154,'Points System'!$B$4:$B$154)</f>
        <v>0</v>
      </c>
      <c r="F90" s="9"/>
      <c r="G90" s="16">
        <f>LOOKUP((IF(F90&gt;0,(RANK(F90,F$6:F$125,0)),"NA")),'Points System'!$A$4:$A$154,'Points System'!$B$4:$B$154)</f>
        <v>0</v>
      </c>
      <c r="H90" s="9"/>
      <c r="I90" s="16">
        <f>LOOKUP((IF(H90&gt;0,(RANK(H90,H$6:H$125,0)),"NA")),'Points System'!$A$4:$A$154,'Points System'!$B$4:$B$154)</f>
        <v>0</v>
      </c>
      <c r="J90" s="9"/>
      <c r="K90" s="16">
        <f>LOOKUP((IF(J90&gt;0,(RANK(J90,J$6:J$125,0)),"NA")),'Points System'!$A$4:$A$154,'Points System'!$B$4:$B$154)</f>
        <v>0</v>
      </c>
      <c r="L90" s="9"/>
      <c r="M90" s="16">
        <f>LOOKUP((IF(L90&gt;0,(RANK(L90,L$6:L$125,0)),"NA")),'Points System'!$A$4:$A$154,'Points System'!$B$4:$B$154)</f>
        <v>0</v>
      </c>
      <c r="N90" s="9"/>
      <c r="O90" s="16">
        <f>LOOKUP((IF(N90&gt;0,(RANK(N90,N$6:N$125,0)),"NA")),'Points System'!$A$4:$A$154,'Points System'!$B$4:$B$154)</f>
        <v>0</v>
      </c>
      <c r="P90" s="9"/>
      <c r="Q90" s="16">
        <f>LOOKUP((IF(P90&gt;0,(RANK(P90,P$6:P$125,0)),"NA")),'Points System'!$A$4:$A$154,'Points System'!$B$4:$B$154)</f>
        <v>0</v>
      </c>
      <c r="R90" s="9"/>
      <c r="S90" s="16">
        <f>LOOKUP((IF(R90&gt;0,(RANK(R90,R$6:R$125,0)),"NA")),'Points System'!$A$4:$A$154,'Points System'!$B$4:$B$154)</f>
        <v>0</v>
      </c>
      <c r="T90" s="9"/>
      <c r="U90" s="16">
        <f>LOOKUP((IF(T90&gt;0,(RANK(T90,T$6:T$125,0)),"NA")),'Points System'!$A$4:$A$154,'Points System'!$B$4:$B$154)</f>
        <v>0</v>
      </c>
      <c r="V90" s="9"/>
      <c r="W90" s="16">
        <f>LOOKUP((IF(V90&gt;0,(RANK(V90,V$6:V$125,0)),"NA")),'Points System'!$A$4:$A$154,'Points System'!$B$4:$B$154)</f>
        <v>0</v>
      </c>
      <c r="X90" s="9"/>
      <c r="Y90" s="16">
        <f>LOOKUP((IF(X90&gt;0,(RANK(X90,X$6:X$125,0)),"NA")),'Points System'!$A$4:$A$154,'Points System'!$B$4:$B$154)</f>
        <v>0</v>
      </c>
      <c r="Z90" s="9"/>
      <c r="AA90" s="16">
        <f>LOOKUP((IF(Z90&gt;0,(RANK(Z90,Z$6:Z$125,0)),"NA")),'Points System'!$A$4:$A$154,'Points System'!$B$4:$B$154)</f>
        <v>0</v>
      </c>
      <c r="AB90" s="78">
        <f>CC90</f>
        <v>0</v>
      </c>
      <c r="AC90" s="10">
        <f>SUM((LARGE((BA90:BK90),1))+(LARGE((BA90:BK90),2))+(LARGE((BA90:BK90),3)+(LARGE((BA90:BK90),4))))</f>
        <v>0</v>
      </c>
      <c r="AD90" s="12">
        <f>RANK(AC90,$AC$6:$AC$125,0)</f>
        <v>67</v>
      </c>
      <c r="AE90" s="88">
        <f>(AB90-(ROUNDDOWN(AB90,0)))*100</f>
        <v>0</v>
      </c>
      <c r="AF90" s="76" t="str">
        <f>IF((COUNTIF(AT90:AY90,"&gt;0"))&gt;2,"Y","N")</f>
        <v>N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23">
        <f t="shared" si="82"/>
        <v>0</v>
      </c>
      <c r="AU90" s="23">
        <f t="shared" si="83"/>
        <v>0</v>
      </c>
      <c r="AV90" s="23">
        <f t="shared" si="84"/>
        <v>0</v>
      </c>
      <c r="AW90" s="23">
        <f t="shared" si="85"/>
        <v>0</v>
      </c>
      <c r="AX90" s="23">
        <f t="shared" si="86"/>
        <v>0</v>
      </c>
      <c r="AY90" s="23">
        <f t="shared" si="87"/>
        <v>0</v>
      </c>
      <c r="AZ90" s="7"/>
      <c r="BA90" s="82">
        <f t="shared" si="114"/>
        <v>0</v>
      </c>
      <c r="BB90" s="83">
        <f t="shared" si="88"/>
        <v>0</v>
      </c>
      <c r="BC90" s="82">
        <f t="shared" si="115"/>
        <v>0</v>
      </c>
      <c r="BD90" s="83">
        <f t="shared" si="89"/>
        <v>0</v>
      </c>
      <c r="BE90" s="82">
        <f t="shared" si="116"/>
        <v>0</v>
      </c>
      <c r="BF90" s="83">
        <f t="shared" si="90"/>
        <v>0</v>
      </c>
      <c r="BG90" s="82">
        <f t="shared" si="117"/>
        <v>0</v>
      </c>
      <c r="BH90" s="82">
        <f t="shared" si="91"/>
        <v>0</v>
      </c>
      <c r="BI90" s="83">
        <f t="shared" si="92"/>
        <v>0</v>
      </c>
      <c r="BJ90" s="82">
        <f t="shared" si="93"/>
        <v>0</v>
      </c>
      <c r="BK90" s="83">
        <f t="shared" si="94"/>
        <v>0</v>
      </c>
      <c r="BL90" s="7"/>
      <c r="BM90" s="82">
        <f t="shared" si="95"/>
        <v>0</v>
      </c>
      <c r="BN90" s="83">
        <f t="shared" si="96"/>
        <v>0</v>
      </c>
      <c r="BO90" s="82">
        <f t="shared" si="97"/>
        <v>0</v>
      </c>
      <c r="BP90" s="83">
        <f t="shared" si="98"/>
        <v>0</v>
      </c>
      <c r="BQ90" s="82">
        <f t="shared" si="99"/>
        <v>0</v>
      </c>
      <c r="BR90" s="83">
        <f t="shared" si="100"/>
        <v>0</v>
      </c>
      <c r="BS90" s="82">
        <f t="shared" si="101"/>
        <v>0</v>
      </c>
      <c r="BT90" s="82">
        <f t="shared" si="102"/>
        <v>0</v>
      </c>
      <c r="BU90" s="83">
        <f t="shared" si="103"/>
        <v>0</v>
      </c>
      <c r="BV90" s="82">
        <f t="shared" si="104"/>
        <v>0</v>
      </c>
      <c r="BW90" s="83">
        <f t="shared" si="105"/>
        <v>0</v>
      </c>
      <c r="BY90" s="7">
        <f t="shared" si="106"/>
        <v>0</v>
      </c>
      <c r="BZ90" s="7"/>
      <c r="CA90" s="7">
        <f t="shared" si="118"/>
        <v>0</v>
      </c>
      <c r="CB90" s="7"/>
      <c r="CC90" s="7">
        <f t="shared" si="107"/>
        <v>0</v>
      </c>
      <c r="CF90" s="7">
        <f t="shared" si="108"/>
        <v>1</v>
      </c>
      <c r="CG90" s="7">
        <f t="shared" si="109"/>
        <v>1</v>
      </c>
      <c r="CH90" s="7">
        <f t="shared" si="110"/>
        <v>1</v>
      </c>
      <c r="CI90" s="7">
        <f t="shared" si="111"/>
        <v>1</v>
      </c>
      <c r="CJ90" s="7">
        <f t="shared" si="112"/>
        <v>1</v>
      </c>
      <c r="CK90" s="7">
        <f t="shared" si="113"/>
        <v>1</v>
      </c>
      <c r="CL90" s="7">
        <f t="shared" si="119"/>
        <v>1</v>
      </c>
      <c r="CM90" s="7">
        <f t="shared" si="120"/>
        <v>1</v>
      </c>
      <c r="CN90" s="7">
        <f t="shared" si="121"/>
        <v>1</v>
      </c>
      <c r="CO90" s="7">
        <f t="shared" si="122"/>
        <v>1</v>
      </c>
      <c r="CP90" s="7">
        <f t="shared" si="123"/>
        <v>1</v>
      </c>
      <c r="CQ90" s="7"/>
      <c r="CS90" s="7">
        <f t="shared" si="124"/>
        <v>0</v>
      </c>
      <c r="CT90" s="7">
        <f t="shared" si="125"/>
        <v>0</v>
      </c>
      <c r="CU90" s="7">
        <f t="shared" si="126"/>
        <v>0</v>
      </c>
      <c r="CV90" s="7">
        <f t="shared" si="127"/>
        <v>0</v>
      </c>
      <c r="CW90" s="7">
        <f t="shared" si="128"/>
        <v>0</v>
      </c>
      <c r="CX90" s="7">
        <f t="shared" si="129"/>
        <v>0</v>
      </c>
      <c r="CY90" s="7">
        <f t="shared" si="130"/>
        <v>0</v>
      </c>
      <c r="CZ90" s="7">
        <f t="shared" si="131"/>
        <v>0</v>
      </c>
      <c r="DA90" s="7">
        <f t="shared" si="132"/>
        <v>0</v>
      </c>
      <c r="DB90" s="7">
        <f t="shared" si="133"/>
        <v>0</v>
      </c>
      <c r="DC90" s="7">
        <f t="shared" si="134"/>
        <v>0</v>
      </c>
    </row>
    <row r="91" spans="1:107">
      <c r="A91" s="59">
        <v>86</v>
      </c>
      <c r="B91" s="253" t="s">
        <v>286</v>
      </c>
      <c r="C91" s="254" t="s">
        <v>287</v>
      </c>
      <c r="D91" s="9"/>
      <c r="E91" s="10">
        <f>LOOKUP((IF(D91&gt;0,(RANK(D91,D$6:D$125,0)),"NA")),'Points System'!$A$4:$A$154,'Points System'!$B$4:$B$154)</f>
        <v>0</v>
      </c>
      <c r="F91" s="78"/>
      <c r="G91" s="16">
        <f>LOOKUP((IF(F91&gt;0,(RANK(F91,F$6:F$125,0)),"NA")),'Points System'!$A$4:$A$154,'Points System'!$B$4:$B$154)</f>
        <v>0</v>
      </c>
      <c r="H91" s="9"/>
      <c r="I91" s="16">
        <f>LOOKUP((IF(H91&gt;0,(RANK(H91,H$6:H$125,0)),"NA")),'Points System'!$A$4:$A$154,'Points System'!$B$4:$B$154)</f>
        <v>0</v>
      </c>
      <c r="J91" s="9"/>
      <c r="K91" s="16">
        <f>LOOKUP((IF(J91&gt;0,(RANK(J91,J$6:J$125,0)),"NA")),'Points System'!$A$4:$A$154,'Points System'!$B$4:$B$154)</f>
        <v>0</v>
      </c>
      <c r="L91" s="78"/>
      <c r="M91" s="16">
        <f>LOOKUP((IF(L91&gt;0,(RANK(L91,L$6:L$125,0)),"NA")),'Points System'!$A$4:$A$154,'Points System'!$B$4:$B$154)</f>
        <v>0</v>
      </c>
      <c r="N91" s="78"/>
      <c r="O91" s="16">
        <f>LOOKUP((IF(N91&gt;0,(RANK(N91,N$6:N$125,0)),"NA")),'Points System'!$A$4:$A$154,'Points System'!$B$4:$B$154)</f>
        <v>0</v>
      </c>
      <c r="P91" s="78"/>
      <c r="Q91" s="16">
        <f>LOOKUP((IF(P91&gt;0,(RANK(P91,P$6:P$125,0)),"NA")),'Points System'!$A$4:$A$154,'Points System'!$B$4:$B$154)</f>
        <v>0</v>
      </c>
      <c r="R91" s="9"/>
      <c r="S91" s="16">
        <f>LOOKUP((IF(R91&gt;0,(RANK(R91,R$6:R$125,0)),"NA")),'Points System'!$A$4:$A$154,'Points System'!$B$4:$B$154)</f>
        <v>0</v>
      </c>
      <c r="T91" s="78"/>
      <c r="U91" s="16">
        <f>LOOKUP((IF(T91&gt;0,(RANK(T91,T$6:T$125,0)),"NA")),'Points System'!$A$4:$A$154,'Points System'!$B$4:$B$154)</f>
        <v>0</v>
      </c>
      <c r="V91" s="78"/>
      <c r="W91" s="16">
        <f>LOOKUP((IF(V91&gt;0,(RANK(V91,V$6:V$125,0)),"NA")),'Points System'!$A$4:$A$154,'Points System'!$B$4:$B$154)</f>
        <v>0</v>
      </c>
      <c r="X91" s="9"/>
      <c r="Y91" s="16">
        <f>LOOKUP((IF(X91&gt;0,(RANK(X91,X$6:X$125,0)),"NA")),'Points System'!$A$4:$A$154,'Points System'!$B$4:$B$154)</f>
        <v>0</v>
      </c>
      <c r="Z91" s="78"/>
      <c r="AA91" s="16">
        <f>LOOKUP((IF(Z91&gt;0,(RANK(Z91,Z$6:Z$125,0)),"NA")),'Points System'!$A$4:$A$154,'Points System'!$B$4:$B$154)</f>
        <v>0</v>
      </c>
      <c r="AB91" s="78">
        <f>CC91</f>
        <v>0</v>
      </c>
      <c r="AC91" s="10">
        <f>SUM((LARGE((BA91:BK91),1))+(LARGE((BA91:BK91),2))+(LARGE((BA91:BK91),3)+(LARGE((BA91:BK91),4))))</f>
        <v>0</v>
      </c>
      <c r="AD91" s="12">
        <f>RANK(AC91,$AC$6:$AC$125,0)</f>
        <v>67</v>
      </c>
      <c r="AE91" s="88">
        <f>(AB91-(ROUNDDOWN(AB91,0)))*100</f>
        <v>0</v>
      </c>
      <c r="AF91" s="76" t="str">
        <f>IF((COUNTIF(AT91:AY91,"&gt;0"))&gt;2,"Y","N")</f>
        <v>N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23">
        <f t="shared" si="82"/>
        <v>0</v>
      </c>
      <c r="AU91" s="23">
        <f t="shared" si="83"/>
        <v>0</v>
      </c>
      <c r="AV91" s="23">
        <f t="shared" si="84"/>
        <v>0</v>
      </c>
      <c r="AW91" s="23">
        <f t="shared" si="85"/>
        <v>0</v>
      </c>
      <c r="AX91" s="23">
        <f t="shared" si="86"/>
        <v>0</v>
      </c>
      <c r="AY91" s="23">
        <f t="shared" si="87"/>
        <v>0</v>
      </c>
      <c r="AZ91" s="7"/>
      <c r="BA91" s="82">
        <f t="shared" si="114"/>
        <v>0</v>
      </c>
      <c r="BB91" s="83">
        <f t="shared" si="88"/>
        <v>0</v>
      </c>
      <c r="BC91" s="82">
        <f t="shared" si="115"/>
        <v>0</v>
      </c>
      <c r="BD91" s="83">
        <f t="shared" si="89"/>
        <v>0</v>
      </c>
      <c r="BE91" s="82">
        <f t="shared" si="116"/>
        <v>0</v>
      </c>
      <c r="BF91" s="83">
        <f t="shared" si="90"/>
        <v>0</v>
      </c>
      <c r="BG91" s="82">
        <f t="shared" si="117"/>
        <v>0</v>
      </c>
      <c r="BH91" s="82">
        <f t="shared" si="91"/>
        <v>0</v>
      </c>
      <c r="BI91" s="83">
        <f t="shared" si="92"/>
        <v>0</v>
      </c>
      <c r="BJ91" s="82">
        <f t="shared" si="93"/>
        <v>0</v>
      </c>
      <c r="BK91" s="83">
        <f t="shared" si="94"/>
        <v>0</v>
      </c>
      <c r="BL91" s="7"/>
      <c r="BM91" s="82">
        <f t="shared" si="95"/>
        <v>0</v>
      </c>
      <c r="BN91" s="83">
        <f t="shared" si="96"/>
        <v>0</v>
      </c>
      <c r="BO91" s="82">
        <f t="shared" si="97"/>
        <v>0</v>
      </c>
      <c r="BP91" s="83">
        <f t="shared" si="98"/>
        <v>0</v>
      </c>
      <c r="BQ91" s="82">
        <f t="shared" si="99"/>
        <v>0</v>
      </c>
      <c r="BR91" s="83">
        <f t="shared" si="100"/>
        <v>0</v>
      </c>
      <c r="BS91" s="82">
        <f t="shared" si="101"/>
        <v>0</v>
      </c>
      <c r="BT91" s="82">
        <f t="shared" si="102"/>
        <v>0</v>
      </c>
      <c r="BU91" s="83">
        <f t="shared" si="103"/>
        <v>0</v>
      </c>
      <c r="BV91" s="82">
        <f t="shared" si="104"/>
        <v>0</v>
      </c>
      <c r="BW91" s="83">
        <f t="shared" si="105"/>
        <v>0</v>
      </c>
      <c r="BY91" s="7">
        <f t="shared" si="106"/>
        <v>0</v>
      </c>
      <c r="BZ91" s="7"/>
      <c r="CA91" s="7">
        <f t="shared" si="118"/>
        <v>0</v>
      </c>
      <c r="CB91" s="7"/>
      <c r="CC91" s="7">
        <f t="shared" si="107"/>
        <v>0</v>
      </c>
      <c r="CF91" s="7">
        <f t="shared" si="108"/>
        <v>1</v>
      </c>
      <c r="CG91" s="7">
        <f t="shared" si="109"/>
        <v>1</v>
      </c>
      <c r="CH91" s="7">
        <f t="shared" si="110"/>
        <v>1</v>
      </c>
      <c r="CI91" s="7">
        <f t="shared" si="111"/>
        <v>1</v>
      </c>
      <c r="CJ91" s="7">
        <f t="shared" si="112"/>
        <v>1</v>
      </c>
      <c r="CK91" s="7">
        <f t="shared" si="113"/>
        <v>1</v>
      </c>
      <c r="CL91" s="7">
        <f t="shared" si="119"/>
        <v>1</v>
      </c>
      <c r="CM91" s="7">
        <f t="shared" si="120"/>
        <v>1</v>
      </c>
      <c r="CN91" s="7">
        <f t="shared" si="121"/>
        <v>1</v>
      </c>
      <c r="CO91" s="7">
        <f t="shared" si="122"/>
        <v>1</v>
      </c>
      <c r="CP91" s="7">
        <f t="shared" si="123"/>
        <v>1</v>
      </c>
      <c r="CQ91" s="7"/>
      <c r="CS91" s="7">
        <f t="shared" si="124"/>
        <v>0</v>
      </c>
      <c r="CT91" s="7">
        <f t="shared" si="125"/>
        <v>0</v>
      </c>
      <c r="CU91" s="7">
        <f t="shared" si="126"/>
        <v>0</v>
      </c>
      <c r="CV91" s="7">
        <f t="shared" si="127"/>
        <v>0</v>
      </c>
      <c r="CW91" s="7">
        <f t="shared" si="128"/>
        <v>0</v>
      </c>
      <c r="CX91" s="7">
        <f t="shared" si="129"/>
        <v>0</v>
      </c>
      <c r="CY91" s="7">
        <f t="shared" si="130"/>
        <v>0</v>
      </c>
      <c r="CZ91" s="7">
        <f t="shared" si="131"/>
        <v>0</v>
      </c>
      <c r="DA91" s="7">
        <f t="shared" si="132"/>
        <v>0</v>
      </c>
      <c r="DB91" s="7">
        <f t="shared" si="133"/>
        <v>0</v>
      </c>
      <c r="DC91" s="7">
        <f t="shared" si="134"/>
        <v>0</v>
      </c>
    </row>
    <row r="92" spans="1:107">
      <c r="A92" s="59">
        <v>87</v>
      </c>
      <c r="B92" s="253" t="s">
        <v>286</v>
      </c>
      <c r="C92" s="254" t="s">
        <v>287</v>
      </c>
      <c r="D92" s="9"/>
      <c r="E92" s="10">
        <f>LOOKUP((IF(D92&gt;0,(RANK(D92,D$6:D$125,0)),"NA")),'Points System'!$A$4:$A$154,'Points System'!$B$4:$B$154)</f>
        <v>0</v>
      </c>
      <c r="F92" s="78"/>
      <c r="G92" s="16">
        <f>LOOKUP((IF(F92&gt;0,(RANK(F92,F$6:F$125,0)),"NA")),'Points System'!$A$4:$A$154,'Points System'!$B$4:$B$154)</f>
        <v>0</v>
      </c>
      <c r="H92" s="78"/>
      <c r="I92" s="16">
        <f>LOOKUP((IF(H92&gt;0,(RANK(H92,H$6:H$125,0)),"NA")),'Points System'!$A$4:$A$154,'Points System'!$B$4:$B$154)</f>
        <v>0</v>
      </c>
      <c r="J92" s="9"/>
      <c r="K92" s="16">
        <f>LOOKUP((IF(J92&gt;0,(RANK(J92,J$6:J$125,0)),"NA")),'Points System'!$A$4:$A$154,'Points System'!$B$4:$B$154)</f>
        <v>0</v>
      </c>
      <c r="L92" s="78"/>
      <c r="M92" s="16">
        <f>LOOKUP((IF(L92&gt;0,(RANK(L92,L$6:L$125,0)),"NA")),'Points System'!$A$4:$A$154,'Points System'!$B$4:$B$154)</f>
        <v>0</v>
      </c>
      <c r="N92" s="78"/>
      <c r="O92" s="16">
        <f>LOOKUP((IF(N92&gt;0,(RANK(N92,N$6:N$125,0)),"NA")),'Points System'!$A$4:$A$154,'Points System'!$B$4:$B$154)</f>
        <v>0</v>
      </c>
      <c r="P92" s="78"/>
      <c r="Q92" s="16">
        <f>LOOKUP((IF(P92&gt;0,(RANK(P92,P$6:P$125,0)),"NA")),'Points System'!$A$4:$A$154,'Points System'!$B$4:$B$154)</f>
        <v>0</v>
      </c>
      <c r="R92" s="9"/>
      <c r="S92" s="16">
        <f>LOOKUP((IF(R92&gt;0,(RANK(R92,R$6:R$125,0)),"NA")),'Points System'!$A$4:$A$154,'Points System'!$B$4:$B$154)</f>
        <v>0</v>
      </c>
      <c r="T92" s="78"/>
      <c r="U92" s="16">
        <f>LOOKUP((IF(T92&gt;0,(RANK(T92,T$6:T$125,0)),"NA")),'Points System'!$A$4:$A$154,'Points System'!$B$4:$B$154)</f>
        <v>0</v>
      </c>
      <c r="V92" s="78"/>
      <c r="W92" s="16">
        <f>LOOKUP((IF(V92&gt;0,(RANK(V92,V$6:V$125,0)),"NA")),'Points System'!$A$4:$A$154,'Points System'!$B$4:$B$154)</f>
        <v>0</v>
      </c>
      <c r="X92" s="9"/>
      <c r="Y92" s="16">
        <f>LOOKUP((IF(X92&gt;0,(RANK(X92,X$6:X$125,0)),"NA")),'Points System'!$A$4:$A$154,'Points System'!$B$4:$B$154)</f>
        <v>0</v>
      </c>
      <c r="Z92" s="78"/>
      <c r="AA92" s="16">
        <f>LOOKUP((IF(Z92&gt;0,(RANK(Z92,Z$6:Z$125,0)),"NA")),'Points System'!$A$4:$A$154,'Points System'!$B$4:$B$154)</f>
        <v>0</v>
      </c>
      <c r="AB92" s="78">
        <f>CC92</f>
        <v>0</v>
      </c>
      <c r="AC92" s="10">
        <f>SUM((LARGE((BA92:BK92),1))+(LARGE((BA92:BK92),2))+(LARGE((BA92:BK92),3)+(LARGE((BA92:BK92),4))))</f>
        <v>0</v>
      </c>
      <c r="AD92" s="12">
        <f>RANK(AC92,$AC$6:$AC$125,0)</f>
        <v>67</v>
      </c>
      <c r="AE92" s="88">
        <f>(AB92-(ROUNDDOWN(AB92,0)))*100</f>
        <v>0</v>
      </c>
      <c r="AF92" s="76" t="str">
        <f>IF((COUNTIF(AT92:AY92,"&gt;0"))&gt;2,"Y","N")</f>
        <v>N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23">
        <f t="shared" si="82"/>
        <v>0</v>
      </c>
      <c r="AU92" s="23">
        <f t="shared" si="83"/>
        <v>0</v>
      </c>
      <c r="AV92" s="23">
        <f t="shared" si="84"/>
        <v>0</v>
      </c>
      <c r="AW92" s="23">
        <f t="shared" si="85"/>
        <v>0</v>
      </c>
      <c r="AX92" s="23">
        <f t="shared" si="86"/>
        <v>0</v>
      </c>
      <c r="AY92" s="23">
        <f t="shared" si="87"/>
        <v>0</v>
      </c>
      <c r="AZ92" s="7"/>
      <c r="BA92" s="82">
        <f t="shared" si="114"/>
        <v>0</v>
      </c>
      <c r="BB92" s="83">
        <f t="shared" si="88"/>
        <v>0</v>
      </c>
      <c r="BC92" s="82">
        <f t="shared" si="115"/>
        <v>0</v>
      </c>
      <c r="BD92" s="83">
        <f t="shared" si="89"/>
        <v>0</v>
      </c>
      <c r="BE92" s="82">
        <f t="shared" si="116"/>
        <v>0</v>
      </c>
      <c r="BF92" s="83">
        <f t="shared" si="90"/>
        <v>0</v>
      </c>
      <c r="BG92" s="82">
        <f t="shared" si="117"/>
        <v>0</v>
      </c>
      <c r="BH92" s="82">
        <f t="shared" si="91"/>
        <v>0</v>
      </c>
      <c r="BI92" s="83">
        <f t="shared" si="92"/>
        <v>0</v>
      </c>
      <c r="BJ92" s="82">
        <f t="shared" si="93"/>
        <v>0</v>
      </c>
      <c r="BK92" s="83">
        <f t="shared" si="94"/>
        <v>0</v>
      </c>
      <c r="BL92" s="7"/>
      <c r="BM92" s="82">
        <f t="shared" si="95"/>
        <v>0</v>
      </c>
      <c r="BN92" s="83">
        <f t="shared" si="96"/>
        <v>0</v>
      </c>
      <c r="BO92" s="82">
        <f t="shared" si="97"/>
        <v>0</v>
      </c>
      <c r="BP92" s="83">
        <f t="shared" si="98"/>
        <v>0</v>
      </c>
      <c r="BQ92" s="82">
        <f t="shared" si="99"/>
        <v>0</v>
      </c>
      <c r="BR92" s="83">
        <f t="shared" si="100"/>
        <v>0</v>
      </c>
      <c r="BS92" s="82">
        <f t="shared" si="101"/>
        <v>0</v>
      </c>
      <c r="BT92" s="82">
        <f t="shared" si="102"/>
        <v>0</v>
      </c>
      <c r="BU92" s="83">
        <f t="shared" si="103"/>
        <v>0</v>
      </c>
      <c r="BV92" s="82">
        <f t="shared" si="104"/>
        <v>0</v>
      </c>
      <c r="BW92" s="83">
        <f t="shared" si="105"/>
        <v>0</v>
      </c>
      <c r="BY92" s="7">
        <f t="shared" si="106"/>
        <v>0</v>
      </c>
      <c r="BZ92" s="7"/>
      <c r="CA92" s="7">
        <f t="shared" si="118"/>
        <v>0</v>
      </c>
      <c r="CB92" s="7"/>
      <c r="CC92" s="7">
        <f t="shared" si="107"/>
        <v>0</v>
      </c>
      <c r="CF92" s="7">
        <f t="shared" si="108"/>
        <v>1</v>
      </c>
      <c r="CG92" s="7">
        <f t="shared" si="109"/>
        <v>1</v>
      </c>
      <c r="CH92" s="7">
        <f t="shared" si="110"/>
        <v>1</v>
      </c>
      <c r="CI92" s="7">
        <f t="shared" si="111"/>
        <v>1</v>
      </c>
      <c r="CJ92" s="7">
        <f t="shared" si="112"/>
        <v>1</v>
      </c>
      <c r="CK92" s="7">
        <f t="shared" si="113"/>
        <v>1</v>
      </c>
      <c r="CL92" s="7">
        <f t="shared" si="119"/>
        <v>1</v>
      </c>
      <c r="CM92" s="7">
        <f t="shared" si="120"/>
        <v>1</v>
      </c>
      <c r="CN92" s="7">
        <f t="shared" si="121"/>
        <v>1</v>
      </c>
      <c r="CO92" s="7">
        <f t="shared" si="122"/>
        <v>1</v>
      </c>
      <c r="CP92" s="7">
        <f t="shared" si="123"/>
        <v>1</v>
      </c>
      <c r="CQ92" s="7"/>
      <c r="CS92" s="7">
        <f t="shared" si="124"/>
        <v>0</v>
      </c>
      <c r="CT92" s="7">
        <f t="shared" si="125"/>
        <v>0</v>
      </c>
      <c r="CU92" s="7">
        <f t="shared" si="126"/>
        <v>0</v>
      </c>
      <c r="CV92" s="7">
        <f t="shared" si="127"/>
        <v>0</v>
      </c>
      <c r="CW92" s="7">
        <f t="shared" si="128"/>
        <v>0</v>
      </c>
      <c r="CX92" s="7">
        <f t="shared" si="129"/>
        <v>0</v>
      </c>
      <c r="CY92" s="7">
        <f t="shared" si="130"/>
        <v>0</v>
      </c>
      <c r="CZ92" s="7">
        <f t="shared" si="131"/>
        <v>0</v>
      </c>
      <c r="DA92" s="7">
        <f t="shared" si="132"/>
        <v>0</v>
      </c>
      <c r="DB92" s="7">
        <f t="shared" si="133"/>
        <v>0</v>
      </c>
      <c r="DC92" s="7">
        <f t="shared" si="134"/>
        <v>0</v>
      </c>
    </row>
    <row r="93" spans="1:107">
      <c r="A93" s="59">
        <v>88</v>
      </c>
      <c r="B93" s="253" t="s">
        <v>286</v>
      </c>
      <c r="C93" s="254" t="s">
        <v>287</v>
      </c>
      <c r="D93" s="9"/>
      <c r="E93" s="10">
        <f>LOOKUP((IF(D93&gt;0,(RANK(D93,D$6:D$125,0)),"NA")),'Points System'!$A$4:$A$154,'Points System'!$B$4:$B$154)</f>
        <v>0</v>
      </c>
      <c r="F93" s="9"/>
      <c r="G93" s="16">
        <f>LOOKUP((IF(F93&gt;0,(RANK(F93,F$6:F$125,0)),"NA")),'Points System'!$A$4:$A$154,'Points System'!$B$4:$B$154)</f>
        <v>0</v>
      </c>
      <c r="H93" s="9"/>
      <c r="I93" s="16">
        <f>LOOKUP((IF(H93&gt;0,(RANK(H93,H$6:H$125,0)),"NA")),'Points System'!$A$4:$A$154,'Points System'!$B$4:$B$154)</f>
        <v>0</v>
      </c>
      <c r="J93" s="9"/>
      <c r="K93" s="16">
        <f>LOOKUP((IF(J93&gt;0,(RANK(J93,J$6:J$125,0)),"NA")),'Points System'!$A$4:$A$154,'Points System'!$B$4:$B$154)</f>
        <v>0</v>
      </c>
      <c r="L93" s="9"/>
      <c r="M93" s="16">
        <f>LOOKUP((IF(L93&gt;0,(RANK(L93,L$6:L$125,0)),"NA")),'Points System'!$A$4:$A$154,'Points System'!$B$4:$B$154)</f>
        <v>0</v>
      </c>
      <c r="N93" s="9"/>
      <c r="O93" s="16">
        <f>LOOKUP((IF(N93&gt;0,(RANK(N93,N$6:N$125,0)),"NA")),'Points System'!$A$4:$A$154,'Points System'!$B$4:$B$154)</f>
        <v>0</v>
      </c>
      <c r="P93" s="9"/>
      <c r="Q93" s="16">
        <f>LOOKUP((IF(P93&gt;0,(RANK(P93,P$6:P$125,0)),"NA")),'Points System'!$A$4:$A$154,'Points System'!$B$4:$B$154)</f>
        <v>0</v>
      </c>
      <c r="R93" s="9"/>
      <c r="S93" s="16">
        <f>LOOKUP((IF(R93&gt;0,(RANK(R93,R$6:R$125,0)),"NA")),'Points System'!$A$4:$A$154,'Points System'!$B$4:$B$154)</f>
        <v>0</v>
      </c>
      <c r="T93" s="9"/>
      <c r="U93" s="16">
        <f>LOOKUP((IF(T93&gt;0,(RANK(T93,T$6:T$125,0)),"NA")),'Points System'!$A$4:$A$154,'Points System'!$B$4:$B$154)</f>
        <v>0</v>
      </c>
      <c r="V93" s="9"/>
      <c r="W93" s="16">
        <f>LOOKUP((IF(V93&gt;0,(RANK(V93,V$6:V$125,0)),"NA")),'Points System'!$A$4:$A$154,'Points System'!$B$4:$B$154)</f>
        <v>0</v>
      </c>
      <c r="X93" s="9"/>
      <c r="Y93" s="16">
        <f>LOOKUP((IF(X93&gt;0,(RANK(X93,X$6:X$125,0)),"NA")),'Points System'!$A$4:$A$154,'Points System'!$B$4:$B$154)</f>
        <v>0</v>
      </c>
      <c r="Z93" s="9"/>
      <c r="AA93" s="16">
        <f>LOOKUP((IF(Z93&gt;0,(RANK(Z93,Z$6:Z$125,0)),"NA")),'Points System'!$A$4:$A$154,'Points System'!$B$4:$B$154)</f>
        <v>0</v>
      </c>
      <c r="AB93" s="78">
        <f>CC93</f>
        <v>0</v>
      </c>
      <c r="AC93" s="10">
        <f>SUM((LARGE((BA93:BK93),1))+(LARGE((BA93:BK93),2))+(LARGE((BA93:BK93),3)+(LARGE((BA93:BK93),4))))</f>
        <v>0</v>
      </c>
      <c r="AD93" s="12">
        <f>RANK(AC93,$AC$6:$AC$125,0)</f>
        <v>67</v>
      </c>
      <c r="AE93" s="88">
        <f>(AB93-(ROUNDDOWN(AB93,0)))*100</f>
        <v>0</v>
      </c>
      <c r="AF93" s="76" t="str">
        <f>IF((COUNTIF(AT93:AY93,"&gt;0"))&gt;2,"Y","N")</f>
        <v>N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23">
        <f t="shared" si="82"/>
        <v>0</v>
      </c>
      <c r="AU93" s="23">
        <f t="shared" si="83"/>
        <v>0</v>
      </c>
      <c r="AV93" s="23">
        <f t="shared" si="84"/>
        <v>0</v>
      </c>
      <c r="AW93" s="23">
        <f t="shared" si="85"/>
        <v>0</v>
      </c>
      <c r="AX93" s="23">
        <f t="shared" si="86"/>
        <v>0</v>
      </c>
      <c r="AY93" s="23">
        <f t="shared" si="87"/>
        <v>0</v>
      </c>
      <c r="AZ93" s="7"/>
      <c r="BA93" s="82">
        <f t="shared" si="114"/>
        <v>0</v>
      </c>
      <c r="BB93" s="83">
        <f t="shared" si="88"/>
        <v>0</v>
      </c>
      <c r="BC93" s="82">
        <f t="shared" si="115"/>
        <v>0</v>
      </c>
      <c r="BD93" s="83">
        <f t="shared" si="89"/>
        <v>0</v>
      </c>
      <c r="BE93" s="82">
        <f t="shared" si="116"/>
        <v>0</v>
      </c>
      <c r="BF93" s="83">
        <f t="shared" si="90"/>
        <v>0</v>
      </c>
      <c r="BG93" s="82">
        <f t="shared" si="117"/>
        <v>0</v>
      </c>
      <c r="BH93" s="82">
        <f t="shared" si="91"/>
        <v>0</v>
      </c>
      <c r="BI93" s="83">
        <f t="shared" si="92"/>
        <v>0</v>
      </c>
      <c r="BJ93" s="82">
        <f t="shared" si="93"/>
        <v>0</v>
      </c>
      <c r="BK93" s="83">
        <f t="shared" si="94"/>
        <v>0</v>
      </c>
      <c r="BL93" s="7"/>
      <c r="BM93" s="82">
        <f t="shared" si="95"/>
        <v>0</v>
      </c>
      <c r="BN93" s="83">
        <f t="shared" si="96"/>
        <v>0</v>
      </c>
      <c r="BO93" s="82">
        <f t="shared" si="97"/>
        <v>0</v>
      </c>
      <c r="BP93" s="83">
        <f t="shared" si="98"/>
        <v>0</v>
      </c>
      <c r="BQ93" s="82">
        <f t="shared" si="99"/>
        <v>0</v>
      </c>
      <c r="BR93" s="83">
        <f t="shared" si="100"/>
        <v>0</v>
      </c>
      <c r="BS93" s="82">
        <f t="shared" si="101"/>
        <v>0</v>
      </c>
      <c r="BT93" s="82">
        <f t="shared" si="102"/>
        <v>0</v>
      </c>
      <c r="BU93" s="83">
        <f t="shared" si="103"/>
        <v>0</v>
      </c>
      <c r="BV93" s="82">
        <f t="shared" si="104"/>
        <v>0</v>
      </c>
      <c r="BW93" s="83">
        <f t="shared" si="105"/>
        <v>0</v>
      </c>
      <c r="BY93" s="7">
        <f t="shared" si="106"/>
        <v>0</v>
      </c>
      <c r="BZ93" s="7"/>
      <c r="CA93" s="7">
        <f t="shared" si="118"/>
        <v>0</v>
      </c>
      <c r="CB93" s="7"/>
      <c r="CC93" s="7">
        <f t="shared" si="107"/>
        <v>0</v>
      </c>
      <c r="CF93" s="7">
        <f t="shared" si="108"/>
        <v>1</v>
      </c>
      <c r="CG93" s="7">
        <f t="shared" si="109"/>
        <v>1</v>
      </c>
      <c r="CH93" s="7">
        <f t="shared" si="110"/>
        <v>1</v>
      </c>
      <c r="CI93" s="7">
        <f t="shared" si="111"/>
        <v>1</v>
      </c>
      <c r="CJ93" s="7">
        <f t="shared" si="112"/>
        <v>1</v>
      </c>
      <c r="CK93" s="7">
        <f t="shared" si="113"/>
        <v>1</v>
      </c>
      <c r="CL93" s="7">
        <f t="shared" si="119"/>
        <v>1</v>
      </c>
      <c r="CM93" s="7">
        <f t="shared" si="120"/>
        <v>1</v>
      </c>
      <c r="CN93" s="7">
        <f t="shared" si="121"/>
        <v>1</v>
      </c>
      <c r="CO93" s="7">
        <f t="shared" si="122"/>
        <v>1</v>
      </c>
      <c r="CP93" s="7">
        <f t="shared" si="123"/>
        <v>1</v>
      </c>
      <c r="CQ93" s="7"/>
      <c r="CS93" s="7">
        <f t="shared" si="124"/>
        <v>0</v>
      </c>
      <c r="CT93" s="7">
        <f t="shared" si="125"/>
        <v>0</v>
      </c>
      <c r="CU93" s="7">
        <f t="shared" si="126"/>
        <v>0</v>
      </c>
      <c r="CV93" s="7">
        <f t="shared" si="127"/>
        <v>0</v>
      </c>
      <c r="CW93" s="7">
        <f t="shared" si="128"/>
        <v>0</v>
      </c>
      <c r="CX93" s="7">
        <f t="shared" si="129"/>
        <v>0</v>
      </c>
      <c r="CY93" s="7">
        <f t="shared" si="130"/>
        <v>0</v>
      </c>
      <c r="CZ93" s="7">
        <f t="shared" si="131"/>
        <v>0</v>
      </c>
      <c r="DA93" s="7">
        <f t="shared" si="132"/>
        <v>0</v>
      </c>
      <c r="DB93" s="7">
        <f t="shared" si="133"/>
        <v>0</v>
      </c>
      <c r="DC93" s="7">
        <f t="shared" si="134"/>
        <v>0</v>
      </c>
    </row>
    <row r="94" spans="1:107">
      <c r="A94" s="59">
        <v>89</v>
      </c>
      <c r="B94" s="253" t="s">
        <v>286</v>
      </c>
      <c r="C94" s="254" t="s">
        <v>287</v>
      </c>
      <c r="D94" s="9"/>
      <c r="E94" s="10">
        <f>LOOKUP((IF(D94&gt;0,(RANK(D94,D$6:D$125,0)),"NA")),'Points System'!$A$4:$A$154,'Points System'!$B$4:$B$154)</f>
        <v>0</v>
      </c>
      <c r="F94" s="9"/>
      <c r="G94" s="16">
        <f>LOOKUP((IF(F94&gt;0,(RANK(F94,F$6:F$125,0)),"NA")),'Points System'!$A$4:$A$154,'Points System'!$B$4:$B$154)</f>
        <v>0</v>
      </c>
      <c r="H94" s="9"/>
      <c r="I94" s="16">
        <f>LOOKUP((IF(H94&gt;0,(RANK(H94,H$6:H$125,0)),"NA")),'Points System'!$A$4:$A$154,'Points System'!$B$4:$B$154)</f>
        <v>0</v>
      </c>
      <c r="J94" s="9"/>
      <c r="K94" s="16">
        <f>LOOKUP((IF(J94&gt;0,(RANK(J94,J$6:J$125,0)),"NA")),'Points System'!$A$4:$A$154,'Points System'!$B$4:$B$154)</f>
        <v>0</v>
      </c>
      <c r="L94" s="9"/>
      <c r="M94" s="16">
        <f>LOOKUP((IF(L94&gt;0,(RANK(L94,L$6:L$125,0)),"NA")),'Points System'!$A$4:$A$154,'Points System'!$B$4:$B$154)</f>
        <v>0</v>
      </c>
      <c r="N94" s="9"/>
      <c r="O94" s="16">
        <f>LOOKUP((IF(N94&gt;0,(RANK(N94,N$6:N$125,0)),"NA")),'Points System'!$A$4:$A$154,'Points System'!$B$4:$B$154)</f>
        <v>0</v>
      </c>
      <c r="P94" s="9"/>
      <c r="Q94" s="16">
        <f>LOOKUP((IF(P94&gt;0,(RANK(P94,P$6:P$125,0)),"NA")),'Points System'!$A$4:$A$154,'Points System'!$B$4:$B$154)</f>
        <v>0</v>
      </c>
      <c r="R94" s="9"/>
      <c r="S94" s="16">
        <f>LOOKUP((IF(R94&gt;0,(RANK(R94,R$6:R$125,0)),"NA")),'Points System'!$A$4:$A$154,'Points System'!$B$4:$B$154)</f>
        <v>0</v>
      </c>
      <c r="T94" s="9"/>
      <c r="U94" s="16">
        <f>LOOKUP((IF(T94&gt;0,(RANK(T94,T$6:T$125,0)),"NA")),'Points System'!$A$4:$A$154,'Points System'!$B$4:$B$154)</f>
        <v>0</v>
      </c>
      <c r="V94" s="9"/>
      <c r="W94" s="16">
        <f>LOOKUP((IF(V94&gt;0,(RANK(V94,V$6:V$125,0)),"NA")),'Points System'!$A$4:$A$154,'Points System'!$B$4:$B$154)</f>
        <v>0</v>
      </c>
      <c r="X94" s="9"/>
      <c r="Y94" s="16">
        <f>LOOKUP((IF(X94&gt;0,(RANK(X94,X$6:X$125,0)),"NA")),'Points System'!$A$4:$A$154,'Points System'!$B$4:$B$154)</f>
        <v>0</v>
      </c>
      <c r="Z94" s="9"/>
      <c r="AA94" s="16">
        <f>LOOKUP((IF(Z94&gt;0,(RANK(Z94,Z$6:Z$125,0)),"NA")),'Points System'!$A$4:$A$154,'Points System'!$B$4:$B$154)</f>
        <v>0</v>
      </c>
      <c r="AB94" s="78">
        <f>CC94</f>
        <v>0</v>
      </c>
      <c r="AC94" s="10">
        <f>SUM((LARGE((BA94:BK94),1))+(LARGE((BA94:BK94),2))+(LARGE((BA94:BK94),3)+(LARGE((BA94:BK94),4))))</f>
        <v>0</v>
      </c>
      <c r="AD94" s="12">
        <f>RANK(AC94,$AC$6:$AC$125,0)</f>
        <v>67</v>
      </c>
      <c r="AE94" s="88">
        <f>(AB94-(ROUNDDOWN(AB94,0)))*100</f>
        <v>0</v>
      </c>
      <c r="AF94" s="76" t="str">
        <f>IF((COUNTIF(AT94:AY94,"&gt;0"))&gt;2,"Y","N")</f>
        <v>N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23">
        <f t="shared" si="82"/>
        <v>0</v>
      </c>
      <c r="AU94" s="23">
        <f t="shared" si="83"/>
        <v>0</v>
      </c>
      <c r="AV94" s="23">
        <f t="shared" si="84"/>
        <v>0</v>
      </c>
      <c r="AW94" s="23">
        <f t="shared" si="85"/>
        <v>0</v>
      </c>
      <c r="AX94" s="23">
        <f t="shared" si="86"/>
        <v>0</v>
      </c>
      <c r="AY94" s="23">
        <f t="shared" si="87"/>
        <v>0</v>
      </c>
      <c r="AZ94" s="7"/>
      <c r="BA94" s="82">
        <f t="shared" si="114"/>
        <v>0</v>
      </c>
      <c r="BB94" s="83">
        <f t="shared" si="88"/>
        <v>0</v>
      </c>
      <c r="BC94" s="82">
        <f t="shared" si="115"/>
        <v>0</v>
      </c>
      <c r="BD94" s="83">
        <f t="shared" si="89"/>
        <v>0</v>
      </c>
      <c r="BE94" s="82">
        <f t="shared" si="116"/>
        <v>0</v>
      </c>
      <c r="BF94" s="83">
        <f t="shared" si="90"/>
        <v>0</v>
      </c>
      <c r="BG94" s="82">
        <f t="shared" si="117"/>
        <v>0</v>
      </c>
      <c r="BH94" s="82">
        <f t="shared" si="91"/>
        <v>0</v>
      </c>
      <c r="BI94" s="83">
        <f t="shared" si="92"/>
        <v>0</v>
      </c>
      <c r="BJ94" s="82">
        <f t="shared" si="93"/>
        <v>0</v>
      </c>
      <c r="BK94" s="83">
        <f t="shared" si="94"/>
        <v>0</v>
      </c>
      <c r="BL94" s="7"/>
      <c r="BM94" s="82">
        <f t="shared" si="95"/>
        <v>0</v>
      </c>
      <c r="BN94" s="83">
        <f t="shared" si="96"/>
        <v>0</v>
      </c>
      <c r="BO94" s="82">
        <f t="shared" si="97"/>
        <v>0</v>
      </c>
      <c r="BP94" s="83">
        <f t="shared" si="98"/>
        <v>0</v>
      </c>
      <c r="BQ94" s="82">
        <f t="shared" si="99"/>
        <v>0</v>
      </c>
      <c r="BR94" s="83">
        <f t="shared" si="100"/>
        <v>0</v>
      </c>
      <c r="BS94" s="82">
        <f t="shared" si="101"/>
        <v>0</v>
      </c>
      <c r="BT94" s="82">
        <f t="shared" si="102"/>
        <v>0</v>
      </c>
      <c r="BU94" s="83">
        <f t="shared" si="103"/>
        <v>0</v>
      </c>
      <c r="BV94" s="82">
        <f t="shared" si="104"/>
        <v>0</v>
      </c>
      <c r="BW94" s="83">
        <f t="shared" si="105"/>
        <v>0</v>
      </c>
      <c r="BY94" s="7">
        <f t="shared" si="106"/>
        <v>0</v>
      </c>
      <c r="BZ94" s="7"/>
      <c r="CA94" s="7">
        <f t="shared" si="118"/>
        <v>0</v>
      </c>
      <c r="CB94" s="7"/>
      <c r="CC94" s="7">
        <f t="shared" si="107"/>
        <v>0</v>
      </c>
      <c r="CF94" s="7">
        <f t="shared" si="108"/>
        <v>1</v>
      </c>
      <c r="CG94" s="7">
        <f t="shared" si="109"/>
        <v>1</v>
      </c>
      <c r="CH94" s="7">
        <f t="shared" si="110"/>
        <v>1</v>
      </c>
      <c r="CI94" s="7">
        <f t="shared" si="111"/>
        <v>1</v>
      </c>
      <c r="CJ94" s="7">
        <f t="shared" si="112"/>
        <v>1</v>
      </c>
      <c r="CK94" s="7">
        <f t="shared" si="113"/>
        <v>1</v>
      </c>
      <c r="CL94" s="7">
        <f t="shared" si="119"/>
        <v>1</v>
      </c>
      <c r="CM94" s="7">
        <f t="shared" si="120"/>
        <v>1</v>
      </c>
      <c r="CN94" s="7">
        <f t="shared" si="121"/>
        <v>1</v>
      </c>
      <c r="CO94" s="7">
        <f t="shared" si="122"/>
        <v>1</v>
      </c>
      <c r="CP94" s="7">
        <f t="shared" si="123"/>
        <v>1</v>
      </c>
      <c r="CQ94" s="7"/>
      <c r="CS94" s="7">
        <f t="shared" si="124"/>
        <v>0</v>
      </c>
      <c r="CT94" s="7">
        <f t="shared" si="125"/>
        <v>0</v>
      </c>
      <c r="CU94" s="7">
        <f t="shared" si="126"/>
        <v>0</v>
      </c>
      <c r="CV94" s="7">
        <f t="shared" si="127"/>
        <v>0</v>
      </c>
      <c r="CW94" s="7">
        <f t="shared" si="128"/>
        <v>0</v>
      </c>
      <c r="CX94" s="7">
        <f t="shared" si="129"/>
        <v>0</v>
      </c>
      <c r="CY94" s="7">
        <f t="shared" si="130"/>
        <v>0</v>
      </c>
      <c r="CZ94" s="7">
        <f t="shared" si="131"/>
        <v>0</v>
      </c>
      <c r="DA94" s="7">
        <f t="shared" si="132"/>
        <v>0</v>
      </c>
      <c r="DB94" s="7">
        <f t="shared" si="133"/>
        <v>0</v>
      </c>
      <c r="DC94" s="7">
        <f t="shared" si="134"/>
        <v>0</v>
      </c>
    </row>
    <row r="95" spans="1:107">
      <c r="A95" s="59">
        <v>90</v>
      </c>
      <c r="B95" s="253" t="s">
        <v>286</v>
      </c>
      <c r="C95" s="254" t="s">
        <v>287</v>
      </c>
      <c r="D95" s="9"/>
      <c r="E95" s="10">
        <f>LOOKUP((IF(D95&gt;0,(RANK(D95,D$6:D$125,0)),"NA")),'Points System'!$A$4:$A$154,'Points System'!$B$4:$B$154)</f>
        <v>0</v>
      </c>
      <c r="F95" s="9"/>
      <c r="G95" s="16">
        <f>LOOKUP((IF(F95&gt;0,(RANK(F95,F$6:F$125,0)),"NA")),'Points System'!$A$4:$A$154,'Points System'!$B$4:$B$154)</f>
        <v>0</v>
      </c>
      <c r="H95" s="9"/>
      <c r="I95" s="16">
        <f>LOOKUP((IF(H95&gt;0,(RANK(H95,H$6:H$125,0)),"NA")),'Points System'!$A$4:$A$154,'Points System'!$B$4:$B$154)</f>
        <v>0</v>
      </c>
      <c r="J95" s="9"/>
      <c r="K95" s="16">
        <f>LOOKUP((IF(J95&gt;0,(RANK(J95,J$6:J$125,0)),"NA")),'Points System'!$A$4:$A$154,'Points System'!$B$4:$B$154)</f>
        <v>0</v>
      </c>
      <c r="L95" s="9"/>
      <c r="M95" s="16">
        <f>LOOKUP((IF(L95&gt;0,(RANK(L95,L$6:L$125,0)),"NA")),'Points System'!$A$4:$A$154,'Points System'!$B$4:$B$154)</f>
        <v>0</v>
      </c>
      <c r="N95" s="9"/>
      <c r="O95" s="16">
        <f>LOOKUP((IF(N95&gt;0,(RANK(N95,N$6:N$125,0)),"NA")),'Points System'!$A$4:$A$154,'Points System'!$B$4:$B$154)</f>
        <v>0</v>
      </c>
      <c r="P95" s="9"/>
      <c r="Q95" s="16">
        <f>LOOKUP((IF(P95&gt;0,(RANK(P95,P$6:P$125,0)),"NA")),'Points System'!$A$4:$A$154,'Points System'!$B$4:$B$154)</f>
        <v>0</v>
      </c>
      <c r="R95" s="9"/>
      <c r="S95" s="16">
        <f>LOOKUP((IF(R95&gt;0,(RANK(R95,R$6:R$125,0)),"NA")),'Points System'!$A$4:$A$154,'Points System'!$B$4:$B$154)</f>
        <v>0</v>
      </c>
      <c r="T95" s="9"/>
      <c r="U95" s="16">
        <f>LOOKUP((IF(T95&gt;0,(RANK(T95,T$6:T$125,0)),"NA")),'Points System'!$A$4:$A$154,'Points System'!$B$4:$B$154)</f>
        <v>0</v>
      </c>
      <c r="V95" s="9"/>
      <c r="W95" s="16">
        <f>LOOKUP((IF(V95&gt;0,(RANK(V95,V$6:V$125,0)),"NA")),'Points System'!$A$4:$A$154,'Points System'!$B$4:$B$154)</f>
        <v>0</v>
      </c>
      <c r="X95" s="9"/>
      <c r="Y95" s="16">
        <f>LOOKUP((IF(X95&gt;0,(RANK(X95,X$6:X$125,0)),"NA")),'Points System'!$A$4:$A$154,'Points System'!$B$4:$B$154)</f>
        <v>0</v>
      </c>
      <c r="Z95" s="9"/>
      <c r="AA95" s="16">
        <f>LOOKUP((IF(Z95&gt;0,(RANK(Z95,Z$6:Z$125,0)),"NA")),'Points System'!$A$4:$A$154,'Points System'!$B$4:$B$154)</f>
        <v>0</v>
      </c>
      <c r="AB95" s="78">
        <f>CC95</f>
        <v>0</v>
      </c>
      <c r="AC95" s="10">
        <f>SUM((LARGE((BA95:BK95),1))+(LARGE((BA95:BK95),2))+(LARGE((BA95:BK95),3)+(LARGE((BA95:BK95),4))))</f>
        <v>0</v>
      </c>
      <c r="AD95" s="12">
        <f>RANK(AC95,$AC$6:$AC$125,0)</f>
        <v>67</v>
      </c>
      <c r="AE95" s="88">
        <f>(AB95-(ROUNDDOWN(AB95,0)))*100</f>
        <v>0</v>
      </c>
      <c r="AF95" s="76" t="str">
        <f>IF((COUNTIF(AT95:AY95,"&gt;0"))&gt;2,"Y","N")</f>
        <v>N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23">
        <f t="shared" si="82"/>
        <v>0</v>
      </c>
      <c r="AU95" s="23">
        <f t="shared" si="83"/>
        <v>0</v>
      </c>
      <c r="AV95" s="23">
        <f t="shared" si="84"/>
        <v>0</v>
      </c>
      <c r="AW95" s="23">
        <f t="shared" si="85"/>
        <v>0</v>
      </c>
      <c r="AX95" s="23">
        <f t="shared" si="86"/>
        <v>0</v>
      </c>
      <c r="AY95" s="23">
        <f t="shared" si="87"/>
        <v>0</v>
      </c>
      <c r="AZ95" s="7"/>
      <c r="BA95" s="82">
        <f t="shared" si="114"/>
        <v>0</v>
      </c>
      <c r="BB95" s="83">
        <f t="shared" si="88"/>
        <v>0</v>
      </c>
      <c r="BC95" s="82">
        <f t="shared" si="115"/>
        <v>0</v>
      </c>
      <c r="BD95" s="83">
        <f t="shared" si="89"/>
        <v>0</v>
      </c>
      <c r="BE95" s="82">
        <f t="shared" si="116"/>
        <v>0</v>
      </c>
      <c r="BF95" s="83">
        <f t="shared" si="90"/>
        <v>0</v>
      </c>
      <c r="BG95" s="82">
        <f t="shared" si="117"/>
        <v>0</v>
      </c>
      <c r="BH95" s="82">
        <f t="shared" si="91"/>
        <v>0</v>
      </c>
      <c r="BI95" s="83">
        <f t="shared" si="92"/>
        <v>0</v>
      </c>
      <c r="BJ95" s="82">
        <f t="shared" si="93"/>
        <v>0</v>
      </c>
      <c r="BK95" s="83">
        <f t="shared" si="94"/>
        <v>0</v>
      </c>
      <c r="BL95" s="7"/>
      <c r="BM95" s="82">
        <f t="shared" si="95"/>
        <v>0</v>
      </c>
      <c r="BN95" s="83">
        <f t="shared" si="96"/>
        <v>0</v>
      </c>
      <c r="BO95" s="82">
        <f t="shared" si="97"/>
        <v>0</v>
      </c>
      <c r="BP95" s="83">
        <f t="shared" si="98"/>
        <v>0</v>
      </c>
      <c r="BQ95" s="82">
        <f t="shared" si="99"/>
        <v>0</v>
      </c>
      <c r="BR95" s="83">
        <f t="shared" si="100"/>
        <v>0</v>
      </c>
      <c r="BS95" s="82">
        <f t="shared" si="101"/>
        <v>0</v>
      </c>
      <c r="BT95" s="82">
        <f t="shared" si="102"/>
        <v>0</v>
      </c>
      <c r="BU95" s="83">
        <f t="shared" si="103"/>
        <v>0</v>
      </c>
      <c r="BV95" s="82">
        <f t="shared" si="104"/>
        <v>0</v>
      </c>
      <c r="BW95" s="83">
        <f t="shared" si="105"/>
        <v>0</v>
      </c>
      <c r="BY95" s="7">
        <f t="shared" si="106"/>
        <v>0</v>
      </c>
      <c r="BZ95" s="7"/>
      <c r="CA95" s="7">
        <f t="shared" si="118"/>
        <v>0</v>
      </c>
      <c r="CB95" s="7"/>
      <c r="CC95" s="7">
        <f t="shared" si="107"/>
        <v>0</v>
      </c>
      <c r="CF95" s="7">
        <f t="shared" si="108"/>
        <v>1</v>
      </c>
      <c r="CG95" s="7">
        <f t="shared" si="109"/>
        <v>1</v>
      </c>
      <c r="CH95" s="7">
        <f t="shared" si="110"/>
        <v>1</v>
      </c>
      <c r="CI95" s="7">
        <f t="shared" si="111"/>
        <v>1</v>
      </c>
      <c r="CJ95" s="7">
        <f t="shared" si="112"/>
        <v>1</v>
      </c>
      <c r="CK95" s="7">
        <f t="shared" si="113"/>
        <v>1</v>
      </c>
      <c r="CL95" s="7">
        <f t="shared" si="119"/>
        <v>1</v>
      </c>
      <c r="CM95" s="7">
        <f t="shared" si="120"/>
        <v>1</v>
      </c>
      <c r="CN95" s="7">
        <f t="shared" si="121"/>
        <v>1</v>
      </c>
      <c r="CO95" s="7">
        <f t="shared" si="122"/>
        <v>1</v>
      </c>
      <c r="CP95" s="7">
        <f t="shared" si="123"/>
        <v>1</v>
      </c>
      <c r="CQ95" s="7"/>
      <c r="CS95" s="7">
        <f t="shared" si="124"/>
        <v>0</v>
      </c>
      <c r="CT95" s="7">
        <f t="shared" si="125"/>
        <v>0</v>
      </c>
      <c r="CU95" s="7">
        <f t="shared" si="126"/>
        <v>0</v>
      </c>
      <c r="CV95" s="7">
        <f t="shared" si="127"/>
        <v>0</v>
      </c>
      <c r="CW95" s="7">
        <f t="shared" si="128"/>
        <v>0</v>
      </c>
      <c r="CX95" s="7">
        <f t="shared" si="129"/>
        <v>0</v>
      </c>
      <c r="CY95" s="7">
        <f t="shared" si="130"/>
        <v>0</v>
      </c>
      <c r="CZ95" s="7">
        <f t="shared" si="131"/>
        <v>0</v>
      </c>
      <c r="DA95" s="7">
        <f t="shared" si="132"/>
        <v>0</v>
      </c>
      <c r="DB95" s="7">
        <f t="shared" si="133"/>
        <v>0</v>
      </c>
      <c r="DC95" s="7">
        <f t="shared" si="134"/>
        <v>0</v>
      </c>
    </row>
    <row r="96" spans="1:107">
      <c r="A96" s="59">
        <v>91</v>
      </c>
      <c r="B96" s="253" t="s">
        <v>286</v>
      </c>
      <c r="C96" s="254" t="s">
        <v>287</v>
      </c>
      <c r="D96" s="9"/>
      <c r="E96" s="10">
        <f>LOOKUP((IF(D96&gt;0,(RANK(D96,D$6:D$125,0)),"NA")),'Points System'!$A$4:$A$154,'Points System'!$B$4:$B$154)</f>
        <v>0</v>
      </c>
      <c r="F96" s="78"/>
      <c r="G96" s="16">
        <f>LOOKUP((IF(F96&gt;0,(RANK(F96,F$6:F$125,0)),"NA")),'Points System'!$A$4:$A$154,'Points System'!$B$4:$B$154)</f>
        <v>0</v>
      </c>
      <c r="H96" s="9"/>
      <c r="I96" s="16">
        <f>LOOKUP((IF(H96&gt;0,(RANK(H96,H$6:H$125,0)),"NA")),'Points System'!$A$4:$A$154,'Points System'!$B$4:$B$154)</f>
        <v>0</v>
      </c>
      <c r="J96" s="9"/>
      <c r="K96" s="16">
        <f>LOOKUP((IF(J96&gt;0,(RANK(J96,J$6:J$125,0)),"NA")),'Points System'!$A$4:$A$154,'Points System'!$B$4:$B$154)</f>
        <v>0</v>
      </c>
      <c r="L96" s="78"/>
      <c r="M96" s="16">
        <f>LOOKUP((IF(L96&gt;0,(RANK(L96,L$6:L$125,0)),"NA")),'Points System'!$A$4:$A$154,'Points System'!$B$4:$B$154)</f>
        <v>0</v>
      </c>
      <c r="N96" s="9"/>
      <c r="O96" s="16">
        <f>LOOKUP((IF(N96&gt;0,(RANK(N96,N$6:N$125,0)),"NA")),'Points System'!$A$4:$A$154,'Points System'!$B$4:$B$154)</f>
        <v>0</v>
      </c>
      <c r="P96" s="9"/>
      <c r="Q96" s="16">
        <f>LOOKUP((IF(P96&gt;0,(RANK(P96,P$6:P$125,0)),"NA")),'Points System'!$A$4:$A$154,'Points System'!$B$4:$B$154)</f>
        <v>0</v>
      </c>
      <c r="R96" s="9"/>
      <c r="S96" s="16">
        <f>LOOKUP((IF(R96&gt;0,(RANK(R96,R$6:R$125,0)),"NA")),'Points System'!$A$4:$A$154,'Points System'!$B$4:$B$154)</f>
        <v>0</v>
      </c>
      <c r="T96" s="9"/>
      <c r="U96" s="16">
        <f>LOOKUP((IF(T96&gt;0,(RANK(T96,T$6:T$125,0)),"NA")),'Points System'!$A$4:$A$154,'Points System'!$B$4:$B$154)</f>
        <v>0</v>
      </c>
      <c r="V96" s="9"/>
      <c r="W96" s="16">
        <f>LOOKUP((IF(V96&gt;0,(RANK(V96,V$6:V$125,0)),"NA")),'Points System'!$A$4:$A$154,'Points System'!$B$4:$B$154)</f>
        <v>0</v>
      </c>
      <c r="X96" s="9"/>
      <c r="Y96" s="16">
        <f>LOOKUP((IF(X96&gt;0,(RANK(X96,X$6:X$125,0)),"NA")),'Points System'!$A$4:$A$154,'Points System'!$B$4:$B$154)</f>
        <v>0</v>
      </c>
      <c r="Z96" s="78"/>
      <c r="AA96" s="16">
        <f>LOOKUP((IF(Z96&gt;0,(RANK(Z96,Z$6:Z$125,0)),"NA")),'Points System'!$A$4:$A$154,'Points System'!$B$4:$B$154)</f>
        <v>0</v>
      </c>
      <c r="AB96" s="78">
        <f>CC96</f>
        <v>0</v>
      </c>
      <c r="AC96" s="10">
        <f>SUM((LARGE((BA96:BK96),1))+(LARGE((BA96:BK96),2))+(LARGE((BA96:BK96),3)+(LARGE((BA96:BK96),4))))</f>
        <v>0</v>
      </c>
      <c r="AD96" s="12">
        <f>RANK(AC96,$AC$6:$AC$125,0)</f>
        <v>67</v>
      </c>
      <c r="AE96" s="88">
        <f>(AB96-(ROUNDDOWN(AB96,0)))*100</f>
        <v>0</v>
      </c>
      <c r="AF96" s="76" t="str">
        <f>IF((COUNTIF(AT96:AY96,"&gt;0"))&gt;2,"Y","N")</f>
        <v>N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23">
        <f t="shared" si="82"/>
        <v>0</v>
      </c>
      <c r="AU96" s="23">
        <f t="shared" si="83"/>
        <v>0</v>
      </c>
      <c r="AV96" s="23">
        <f t="shared" si="84"/>
        <v>0</v>
      </c>
      <c r="AW96" s="23">
        <f t="shared" si="85"/>
        <v>0</v>
      </c>
      <c r="AX96" s="23">
        <f t="shared" si="86"/>
        <v>0</v>
      </c>
      <c r="AY96" s="23">
        <f t="shared" si="87"/>
        <v>0</v>
      </c>
      <c r="AZ96" s="7"/>
      <c r="BA96" s="82">
        <f t="shared" si="114"/>
        <v>0</v>
      </c>
      <c r="BB96" s="83">
        <f t="shared" si="88"/>
        <v>0</v>
      </c>
      <c r="BC96" s="82">
        <f t="shared" si="115"/>
        <v>0</v>
      </c>
      <c r="BD96" s="83">
        <f t="shared" si="89"/>
        <v>0</v>
      </c>
      <c r="BE96" s="82">
        <f t="shared" si="116"/>
        <v>0</v>
      </c>
      <c r="BF96" s="83">
        <f t="shared" si="90"/>
        <v>0</v>
      </c>
      <c r="BG96" s="82">
        <f t="shared" si="117"/>
        <v>0</v>
      </c>
      <c r="BH96" s="82">
        <f t="shared" si="91"/>
        <v>0</v>
      </c>
      <c r="BI96" s="83">
        <f t="shared" si="92"/>
        <v>0</v>
      </c>
      <c r="BJ96" s="82">
        <f t="shared" si="93"/>
        <v>0</v>
      </c>
      <c r="BK96" s="83">
        <f t="shared" si="94"/>
        <v>0</v>
      </c>
      <c r="BL96" s="7"/>
      <c r="BM96" s="82">
        <f t="shared" si="95"/>
        <v>0</v>
      </c>
      <c r="BN96" s="83">
        <f t="shared" si="96"/>
        <v>0</v>
      </c>
      <c r="BO96" s="82">
        <f t="shared" si="97"/>
        <v>0</v>
      </c>
      <c r="BP96" s="83">
        <f t="shared" si="98"/>
        <v>0</v>
      </c>
      <c r="BQ96" s="82">
        <f t="shared" si="99"/>
        <v>0</v>
      </c>
      <c r="BR96" s="83">
        <f t="shared" si="100"/>
        <v>0</v>
      </c>
      <c r="BS96" s="82">
        <f t="shared" si="101"/>
        <v>0</v>
      </c>
      <c r="BT96" s="82">
        <f t="shared" si="102"/>
        <v>0</v>
      </c>
      <c r="BU96" s="83">
        <f t="shared" si="103"/>
        <v>0</v>
      </c>
      <c r="BV96" s="82">
        <f t="shared" si="104"/>
        <v>0</v>
      </c>
      <c r="BW96" s="83">
        <f t="shared" si="105"/>
        <v>0</v>
      </c>
      <c r="BY96" s="7">
        <f t="shared" si="106"/>
        <v>0</v>
      </c>
      <c r="BZ96" s="7"/>
      <c r="CA96" s="7">
        <f t="shared" si="118"/>
        <v>0</v>
      </c>
      <c r="CB96" s="7"/>
      <c r="CC96" s="7">
        <f t="shared" si="107"/>
        <v>0</v>
      </c>
      <c r="CF96" s="7">
        <f t="shared" si="108"/>
        <v>1</v>
      </c>
      <c r="CG96" s="7">
        <f t="shared" si="109"/>
        <v>1</v>
      </c>
      <c r="CH96" s="7">
        <f t="shared" si="110"/>
        <v>1</v>
      </c>
      <c r="CI96" s="7">
        <f t="shared" si="111"/>
        <v>1</v>
      </c>
      <c r="CJ96" s="7">
        <f t="shared" si="112"/>
        <v>1</v>
      </c>
      <c r="CK96" s="7">
        <f t="shared" si="113"/>
        <v>1</v>
      </c>
      <c r="CL96" s="7">
        <f t="shared" si="119"/>
        <v>1</v>
      </c>
      <c r="CM96" s="7">
        <f t="shared" si="120"/>
        <v>1</v>
      </c>
      <c r="CN96" s="7">
        <f t="shared" si="121"/>
        <v>1</v>
      </c>
      <c r="CO96" s="7">
        <f t="shared" si="122"/>
        <v>1</v>
      </c>
      <c r="CP96" s="7">
        <f t="shared" si="123"/>
        <v>1</v>
      </c>
      <c r="CQ96" s="7"/>
      <c r="CS96" s="7">
        <f t="shared" si="124"/>
        <v>0</v>
      </c>
      <c r="CT96" s="7">
        <f t="shared" si="125"/>
        <v>0</v>
      </c>
      <c r="CU96" s="7">
        <f t="shared" si="126"/>
        <v>0</v>
      </c>
      <c r="CV96" s="7">
        <f t="shared" si="127"/>
        <v>0</v>
      </c>
      <c r="CW96" s="7">
        <f t="shared" si="128"/>
        <v>0</v>
      </c>
      <c r="CX96" s="7">
        <f t="shared" si="129"/>
        <v>0</v>
      </c>
      <c r="CY96" s="7">
        <f t="shared" si="130"/>
        <v>0</v>
      </c>
      <c r="CZ96" s="7">
        <f t="shared" si="131"/>
        <v>0</v>
      </c>
      <c r="DA96" s="7">
        <f t="shared" si="132"/>
        <v>0</v>
      </c>
      <c r="DB96" s="7">
        <f t="shared" si="133"/>
        <v>0</v>
      </c>
      <c r="DC96" s="7">
        <f t="shared" si="134"/>
        <v>0</v>
      </c>
    </row>
    <row r="97" spans="1:107">
      <c r="A97" s="59">
        <v>92</v>
      </c>
      <c r="B97" s="253" t="s">
        <v>286</v>
      </c>
      <c r="C97" s="254" t="s">
        <v>287</v>
      </c>
      <c r="D97" s="9"/>
      <c r="E97" s="10">
        <f>LOOKUP((IF(D97&gt;0,(RANK(D97,D$6:D$125,0)),"NA")),'Points System'!$A$4:$A$154,'Points System'!$B$4:$B$154)</f>
        <v>0</v>
      </c>
      <c r="F97" s="9"/>
      <c r="G97" s="16">
        <f>LOOKUP((IF(F97&gt;0,(RANK(F97,F$6:F$125,0)),"NA")),'Points System'!$A$4:$A$154,'Points System'!$B$4:$B$154)</f>
        <v>0</v>
      </c>
      <c r="H97" s="9"/>
      <c r="I97" s="16">
        <f>LOOKUP((IF(H97&gt;0,(RANK(H97,H$6:H$125,0)),"NA")),'Points System'!$A$4:$A$154,'Points System'!$B$4:$B$154)</f>
        <v>0</v>
      </c>
      <c r="J97" s="9"/>
      <c r="K97" s="16">
        <f>LOOKUP((IF(J97&gt;0,(RANK(J97,J$6:J$125,0)),"NA")),'Points System'!$A$4:$A$154,'Points System'!$B$4:$B$154)</f>
        <v>0</v>
      </c>
      <c r="L97" s="9"/>
      <c r="M97" s="16">
        <f>LOOKUP((IF(L97&gt;0,(RANK(L97,L$6:L$125,0)),"NA")),'Points System'!$A$4:$A$154,'Points System'!$B$4:$B$154)</f>
        <v>0</v>
      </c>
      <c r="N97" s="9"/>
      <c r="O97" s="16">
        <f>LOOKUP((IF(N97&gt;0,(RANK(N97,N$6:N$125,0)),"NA")),'Points System'!$A$4:$A$154,'Points System'!$B$4:$B$154)</f>
        <v>0</v>
      </c>
      <c r="P97" s="9"/>
      <c r="Q97" s="16">
        <f>LOOKUP((IF(P97&gt;0,(RANK(P97,P$6:P$125,0)),"NA")),'Points System'!$A$4:$A$154,'Points System'!$B$4:$B$154)</f>
        <v>0</v>
      </c>
      <c r="R97" s="9"/>
      <c r="S97" s="16">
        <f>LOOKUP((IF(R97&gt;0,(RANK(R97,R$6:R$125,0)),"NA")),'Points System'!$A$4:$A$154,'Points System'!$B$4:$B$154)</f>
        <v>0</v>
      </c>
      <c r="T97" s="9"/>
      <c r="U97" s="16">
        <f>LOOKUP((IF(T97&gt;0,(RANK(T97,T$6:T$125,0)),"NA")),'Points System'!$A$4:$A$154,'Points System'!$B$4:$B$154)</f>
        <v>0</v>
      </c>
      <c r="V97" s="9"/>
      <c r="W97" s="16">
        <f>LOOKUP((IF(V97&gt;0,(RANK(V97,V$6:V$125,0)),"NA")),'Points System'!$A$4:$A$154,'Points System'!$B$4:$B$154)</f>
        <v>0</v>
      </c>
      <c r="X97" s="9"/>
      <c r="Y97" s="16">
        <f>LOOKUP((IF(X97&gt;0,(RANK(X97,X$6:X$125,0)),"NA")),'Points System'!$A$4:$A$154,'Points System'!$B$4:$B$154)</f>
        <v>0</v>
      </c>
      <c r="Z97" s="9"/>
      <c r="AA97" s="16">
        <f>LOOKUP((IF(Z97&gt;0,(RANK(Z97,Z$6:Z$125,0)),"NA")),'Points System'!$A$4:$A$154,'Points System'!$B$4:$B$154)</f>
        <v>0</v>
      </c>
      <c r="AB97" s="78">
        <f>CC97</f>
        <v>0</v>
      </c>
      <c r="AC97" s="10">
        <f>SUM((LARGE((BA97:BK97),1))+(LARGE((BA97:BK97),2))+(LARGE((BA97:BK97),3)+(LARGE((BA97:BK97),4))))</f>
        <v>0</v>
      </c>
      <c r="AD97" s="12">
        <f>RANK(AC97,$AC$6:$AC$125,0)</f>
        <v>67</v>
      </c>
      <c r="AE97" s="88">
        <f>(AB97-(ROUNDDOWN(AB97,0)))*100</f>
        <v>0</v>
      </c>
      <c r="AF97" s="76" t="str">
        <f>IF((COUNTIF(AT97:AY97,"&gt;0"))&gt;2,"Y","N")</f>
        <v>N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23">
        <f t="shared" si="82"/>
        <v>0</v>
      </c>
      <c r="AU97" s="23">
        <f t="shared" si="83"/>
        <v>0</v>
      </c>
      <c r="AV97" s="23">
        <f t="shared" si="84"/>
        <v>0</v>
      </c>
      <c r="AW97" s="23">
        <f t="shared" si="85"/>
        <v>0</v>
      </c>
      <c r="AX97" s="23">
        <f t="shared" si="86"/>
        <v>0</v>
      </c>
      <c r="AY97" s="23">
        <f t="shared" si="87"/>
        <v>0</v>
      </c>
      <c r="AZ97" s="7"/>
      <c r="BA97" s="82">
        <f t="shared" si="114"/>
        <v>0</v>
      </c>
      <c r="BB97" s="83">
        <f t="shared" si="88"/>
        <v>0</v>
      </c>
      <c r="BC97" s="82">
        <f t="shared" si="115"/>
        <v>0</v>
      </c>
      <c r="BD97" s="83">
        <f t="shared" si="89"/>
        <v>0</v>
      </c>
      <c r="BE97" s="82">
        <f t="shared" si="116"/>
        <v>0</v>
      </c>
      <c r="BF97" s="83">
        <f t="shared" si="90"/>
        <v>0</v>
      </c>
      <c r="BG97" s="82">
        <f t="shared" si="117"/>
        <v>0</v>
      </c>
      <c r="BH97" s="82">
        <f t="shared" si="91"/>
        <v>0</v>
      </c>
      <c r="BI97" s="83">
        <f t="shared" si="92"/>
        <v>0</v>
      </c>
      <c r="BJ97" s="82">
        <f t="shared" si="93"/>
        <v>0</v>
      </c>
      <c r="BK97" s="83">
        <f t="shared" si="94"/>
        <v>0</v>
      </c>
      <c r="BL97" s="7"/>
      <c r="BM97" s="82">
        <f t="shared" si="95"/>
        <v>0</v>
      </c>
      <c r="BN97" s="83">
        <f t="shared" si="96"/>
        <v>0</v>
      </c>
      <c r="BO97" s="82">
        <f t="shared" si="97"/>
        <v>0</v>
      </c>
      <c r="BP97" s="83">
        <f t="shared" si="98"/>
        <v>0</v>
      </c>
      <c r="BQ97" s="82">
        <f t="shared" si="99"/>
        <v>0</v>
      </c>
      <c r="BR97" s="83">
        <f t="shared" si="100"/>
        <v>0</v>
      </c>
      <c r="BS97" s="82">
        <f t="shared" si="101"/>
        <v>0</v>
      </c>
      <c r="BT97" s="82">
        <f t="shared" si="102"/>
        <v>0</v>
      </c>
      <c r="BU97" s="83">
        <f t="shared" si="103"/>
        <v>0</v>
      </c>
      <c r="BV97" s="82">
        <f t="shared" si="104"/>
        <v>0</v>
      </c>
      <c r="BW97" s="83">
        <f t="shared" si="105"/>
        <v>0</v>
      </c>
      <c r="BY97" s="7">
        <f t="shared" si="106"/>
        <v>0</v>
      </c>
      <c r="BZ97" s="7"/>
      <c r="CA97" s="7">
        <f t="shared" si="118"/>
        <v>0</v>
      </c>
      <c r="CB97" s="7"/>
      <c r="CC97" s="7">
        <f t="shared" si="107"/>
        <v>0</v>
      </c>
      <c r="CF97" s="7">
        <f t="shared" si="108"/>
        <v>1</v>
      </c>
      <c r="CG97" s="7">
        <f t="shared" si="109"/>
        <v>1</v>
      </c>
      <c r="CH97" s="7">
        <f t="shared" si="110"/>
        <v>1</v>
      </c>
      <c r="CI97" s="7">
        <f t="shared" si="111"/>
        <v>1</v>
      </c>
      <c r="CJ97" s="7">
        <f t="shared" si="112"/>
        <v>1</v>
      </c>
      <c r="CK97" s="7">
        <f t="shared" si="113"/>
        <v>1</v>
      </c>
      <c r="CL97" s="7">
        <f t="shared" si="119"/>
        <v>1</v>
      </c>
      <c r="CM97" s="7">
        <f t="shared" si="120"/>
        <v>1</v>
      </c>
      <c r="CN97" s="7">
        <f t="shared" si="121"/>
        <v>1</v>
      </c>
      <c r="CO97" s="7">
        <f t="shared" si="122"/>
        <v>1</v>
      </c>
      <c r="CP97" s="7">
        <f t="shared" si="123"/>
        <v>1</v>
      </c>
      <c r="CQ97" s="7"/>
      <c r="CS97" s="7">
        <f t="shared" si="124"/>
        <v>0</v>
      </c>
      <c r="CT97" s="7">
        <f t="shared" si="125"/>
        <v>0</v>
      </c>
      <c r="CU97" s="7">
        <f t="shared" si="126"/>
        <v>0</v>
      </c>
      <c r="CV97" s="7">
        <f t="shared" si="127"/>
        <v>0</v>
      </c>
      <c r="CW97" s="7">
        <f t="shared" si="128"/>
        <v>0</v>
      </c>
      <c r="CX97" s="7">
        <f t="shared" si="129"/>
        <v>0</v>
      </c>
      <c r="CY97" s="7">
        <f t="shared" si="130"/>
        <v>0</v>
      </c>
      <c r="CZ97" s="7">
        <f t="shared" si="131"/>
        <v>0</v>
      </c>
      <c r="DA97" s="7">
        <f t="shared" si="132"/>
        <v>0</v>
      </c>
      <c r="DB97" s="7">
        <f t="shared" si="133"/>
        <v>0</v>
      </c>
      <c r="DC97" s="7">
        <f t="shared" si="134"/>
        <v>0</v>
      </c>
    </row>
    <row r="98" spans="1:107">
      <c r="A98" s="59">
        <v>93</v>
      </c>
      <c r="B98" s="253" t="s">
        <v>286</v>
      </c>
      <c r="C98" s="254" t="s">
        <v>287</v>
      </c>
      <c r="D98" s="9"/>
      <c r="E98" s="29">
        <f>LOOKUP((IF(D98&gt;0,(RANK(D98,D$6:D$125,0)),"NA")),'Points System'!$A$4:$A$154,'Points System'!$B$4:$B$154)</f>
        <v>0</v>
      </c>
      <c r="F98" s="9"/>
      <c r="G98" s="30">
        <f>LOOKUP((IF(F98&gt;0,(RANK(F98,F$6:F$125,0)),"NA")),'Points System'!$A$4:$A$154,'Points System'!$B$4:$B$154)</f>
        <v>0</v>
      </c>
      <c r="H98" s="9"/>
      <c r="I98" s="30">
        <f>LOOKUP((IF(H98&gt;0,(RANK(H98,H$6:H$125,0)),"NA")),'Points System'!$A$4:$A$154,'Points System'!$B$4:$B$154)</f>
        <v>0</v>
      </c>
      <c r="J98" s="9"/>
      <c r="K98" s="30">
        <f>LOOKUP((IF(J98&gt;0,(RANK(J98,J$6:J$125,0)),"NA")),'Points System'!$A$4:$A$154,'Points System'!$B$4:$B$154)</f>
        <v>0</v>
      </c>
      <c r="L98" s="9"/>
      <c r="M98" s="30">
        <f>LOOKUP((IF(L98&gt;0,(RANK(L98,L$6:L$125,0)),"NA")),'Points System'!$A$4:$A$154,'Points System'!$B$4:$B$154)</f>
        <v>0</v>
      </c>
      <c r="N98" s="9"/>
      <c r="O98" s="30">
        <f>LOOKUP((IF(N98&gt;0,(RANK(N98,N$6:N$125,0)),"NA")),'Points System'!$A$4:$A$154,'Points System'!$B$4:$B$154)</f>
        <v>0</v>
      </c>
      <c r="P98" s="9"/>
      <c r="Q98" s="30">
        <f>LOOKUP((IF(P98&gt;0,(RANK(P98,P$6:P$125,0)),"NA")),'Points System'!$A$4:$A$154,'Points System'!$B$4:$B$154)</f>
        <v>0</v>
      </c>
      <c r="R98" s="9"/>
      <c r="S98" s="30">
        <f>LOOKUP((IF(R98&gt;0,(RANK(R98,R$6:R$125,0)),"NA")),'Points System'!$A$4:$A$154,'Points System'!$B$4:$B$154)</f>
        <v>0</v>
      </c>
      <c r="T98" s="9"/>
      <c r="U98" s="30">
        <f>LOOKUP((IF(T98&gt;0,(RANK(T98,T$6:T$125,0)),"NA")),'Points System'!$A$4:$A$154,'Points System'!$B$4:$B$154)</f>
        <v>0</v>
      </c>
      <c r="V98" s="9"/>
      <c r="W98" s="30">
        <f>LOOKUP((IF(V98&gt;0,(RANK(V98,V$6:V$125,0)),"NA")),'Points System'!$A$4:$A$154,'Points System'!$B$4:$B$154)</f>
        <v>0</v>
      </c>
      <c r="X98" s="9"/>
      <c r="Y98" s="16">
        <f>LOOKUP((IF(X98&gt;0,(RANK(X98,X$6:X$125,0)),"NA")),'Points System'!$A$4:$A$154,'Points System'!$B$4:$B$154)</f>
        <v>0</v>
      </c>
      <c r="Z98" s="9"/>
      <c r="AA98" s="16">
        <f>LOOKUP((IF(Z98&gt;0,(RANK(Z98,Z$6:Z$125,0)),"NA")),'Points System'!$A$4:$A$154,'Points System'!$B$4:$B$154)</f>
        <v>0</v>
      </c>
      <c r="AB98" s="78">
        <f>CC98</f>
        <v>0</v>
      </c>
      <c r="AC98" s="10">
        <f>SUM((LARGE((BA98:BK98),1))+(LARGE((BA98:BK98),2))+(LARGE((BA98:BK98),3)+(LARGE((BA98:BK98),4))))</f>
        <v>0</v>
      </c>
      <c r="AD98" s="12">
        <f>RANK(AC98,$AC$6:$AC$125,0)</f>
        <v>67</v>
      </c>
      <c r="AE98" s="88">
        <f>(AB98-(ROUNDDOWN(AB98,0)))*100</f>
        <v>0</v>
      </c>
      <c r="AF98" s="76" t="str">
        <f>IF((COUNTIF(AT98:AY98,"&gt;0"))&gt;2,"Y","N")</f>
        <v>N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23">
        <f t="shared" si="82"/>
        <v>0</v>
      </c>
      <c r="AU98" s="23">
        <f t="shared" si="83"/>
        <v>0</v>
      </c>
      <c r="AV98" s="23">
        <f t="shared" si="84"/>
        <v>0</v>
      </c>
      <c r="AW98" s="23">
        <f t="shared" si="85"/>
        <v>0</v>
      </c>
      <c r="AX98" s="23">
        <f t="shared" si="86"/>
        <v>0</v>
      </c>
      <c r="AY98" s="23">
        <f t="shared" si="87"/>
        <v>0</v>
      </c>
      <c r="AZ98" s="7"/>
      <c r="BA98" s="82">
        <f t="shared" si="114"/>
        <v>0</v>
      </c>
      <c r="BB98" s="83">
        <f t="shared" si="88"/>
        <v>0</v>
      </c>
      <c r="BC98" s="82">
        <f t="shared" si="115"/>
        <v>0</v>
      </c>
      <c r="BD98" s="83">
        <f t="shared" si="89"/>
        <v>0</v>
      </c>
      <c r="BE98" s="82">
        <f t="shared" si="116"/>
        <v>0</v>
      </c>
      <c r="BF98" s="83">
        <f t="shared" si="90"/>
        <v>0</v>
      </c>
      <c r="BG98" s="82">
        <f t="shared" si="117"/>
        <v>0</v>
      </c>
      <c r="BH98" s="82">
        <f t="shared" si="91"/>
        <v>0</v>
      </c>
      <c r="BI98" s="83">
        <f t="shared" si="92"/>
        <v>0</v>
      </c>
      <c r="BJ98" s="82">
        <f t="shared" si="93"/>
        <v>0</v>
      </c>
      <c r="BK98" s="83">
        <f t="shared" si="94"/>
        <v>0</v>
      </c>
      <c r="BL98" s="7"/>
      <c r="BM98" s="82">
        <f t="shared" si="95"/>
        <v>0</v>
      </c>
      <c r="BN98" s="83">
        <f t="shared" si="96"/>
        <v>0</v>
      </c>
      <c r="BO98" s="82">
        <f t="shared" si="97"/>
        <v>0</v>
      </c>
      <c r="BP98" s="83">
        <f t="shared" si="98"/>
        <v>0</v>
      </c>
      <c r="BQ98" s="82">
        <f t="shared" si="99"/>
        <v>0</v>
      </c>
      <c r="BR98" s="83">
        <f t="shared" si="100"/>
        <v>0</v>
      </c>
      <c r="BS98" s="82">
        <f t="shared" si="101"/>
        <v>0</v>
      </c>
      <c r="BT98" s="82">
        <f t="shared" si="102"/>
        <v>0</v>
      </c>
      <c r="BU98" s="83">
        <f t="shared" si="103"/>
        <v>0</v>
      </c>
      <c r="BV98" s="82">
        <f t="shared" si="104"/>
        <v>0</v>
      </c>
      <c r="BW98" s="83">
        <f t="shared" si="105"/>
        <v>0</v>
      </c>
      <c r="BY98" s="7">
        <f t="shared" si="106"/>
        <v>0</v>
      </c>
      <c r="BZ98" s="7"/>
      <c r="CA98" s="7">
        <f t="shared" si="118"/>
        <v>0</v>
      </c>
      <c r="CB98" s="7"/>
      <c r="CC98" s="7">
        <f t="shared" si="107"/>
        <v>0</v>
      </c>
      <c r="CF98" s="7">
        <f t="shared" si="108"/>
        <v>1</v>
      </c>
      <c r="CG98" s="7">
        <f t="shared" si="109"/>
        <v>1</v>
      </c>
      <c r="CH98" s="7">
        <f t="shared" si="110"/>
        <v>1</v>
      </c>
      <c r="CI98" s="7">
        <f t="shared" si="111"/>
        <v>1</v>
      </c>
      <c r="CJ98" s="7">
        <f t="shared" si="112"/>
        <v>1</v>
      </c>
      <c r="CK98" s="7">
        <f t="shared" si="113"/>
        <v>1</v>
      </c>
      <c r="CL98" s="7">
        <f t="shared" si="119"/>
        <v>1</v>
      </c>
      <c r="CM98" s="7">
        <f t="shared" si="120"/>
        <v>1</v>
      </c>
      <c r="CN98" s="7">
        <f t="shared" si="121"/>
        <v>1</v>
      </c>
      <c r="CO98" s="7">
        <f t="shared" si="122"/>
        <v>1</v>
      </c>
      <c r="CP98" s="7">
        <f t="shared" si="123"/>
        <v>1</v>
      </c>
      <c r="CQ98" s="7"/>
      <c r="CS98" s="7">
        <f t="shared" si="124"/>
        <v>0</v>
      </c>
      <c r="CT98" s="7">
        <f t="shared" si="125"/>
        <v>0</v>
      </c>
      <c r="CU98" s="7">
        <f t="shared" si="126"/>
        <v>0</v>
      </c>
      <c r="CV98" s="7">
        <f t="shared" si="127"/>
        <v>0</v>
      </c>
      <c r="CW98" s="7">
        <f t="shared" si="128"/>
        <v>0</v>
      </c>
      <c r="CX98" s="7">
        <f t="shared" si="129"/>
        <v>0</v>
      </c>
      <c r="CY98" s="7">
        <f t="shared" si="130"/>
        <v>0</v>
      </c>
      <c r="CZ98" s="7">
        <f t="shared" si="131"/>
        <v>0</v>
      </c>
      <c r="DA98" s="7">
        <f t="shared" si="132"/>
        <v>0</v>
      </c>
      <c r="DB98" s="7">
        <f t="shared" si="133"/>
        <v>0</v>
      </c>
      <c r="DC98" s="7">
        <f t="shared" si="134"/>
        <v>0</v>
      </c>
    </row>
    <row r="99" spans="1:107">
      <c r="A99" s="59">
        <v>94</v>
      </c>
      <c r="B99" s="253" t="s">
        <v>286</v>
      </c>
      <c r="C99" s="254" t="s">
        <v>287</v>
      </c>
      <c r="D99" s="9"/>
      <c r="E99" s="10">
        <f>LOOKUP((IF(D99&gt;0,(RANK(D99,D$6:D$125,0)),"NA")),'Points System'!$A$4:$A$154,'Points System'!$B$4:$B$154)</f>
        <v>0</v>
      </c>
      <c r="F99" s="9"/>
      <c r="G99" s="16">
        <f>LOOKUP((IF(F99&gt;0,(RANK(F99,F$6:F$125,0)),"NA")),'Points System'!$A$4:$A$154,'Points System'!$B$4:$B$154)</f>
        <v>0</v>
      </c>
      <c r="H99" s="9"/>
      <c r="I99" s="16">
        <f>LOOKUP((IF(H99&gt;0,(RANK(H99,H$6:H$125,0)),"NA")),'Points System'!$A$4:$A$154,'Points System'!$B$4:$B$154)</f>
        <v>0</v>
      </c>
      <c r="J99" s="9"/>
      <c r="K99" s="16">
        <f>LOOKUP((IF(J99&gt;0,(RANK(J99,J$6:J$125,0)),"NA")),'Points System'!$A$4:$A$154,'Points System'!$B$4:$B$154)</f>
        <v>0</v>
      </c>
      <c r="L99" s="9"/>
      <c r="M99" s="16">
        <f>LOOKUP((IF(L99&gt;0,(RANK(L99,L$6:L$125,0)),"NA")),'Points System'!$A$4:$A$154,'Points System'!$B$4:$B$154)</f>
        <v>0</v>
      </c>
      <c r="N99" s="9"/>
      <c r="O99" s="16">
        <f>LOOKUP((IF(N99&gt;0,(RANK(N99,N$6:N$125,0)),"NA")),'Points System'!$A$4:$A$154,'Points System'!$B$4:$B$154)</f>
        <v>0</v>
      </c>
      <c r="P99" s="9"/>
      <c r="Q99" s="16">
        <f>LOOKUP((IF(P99&gt;0,(RANK(P99,P$6:P$125,0)),"NA")),'Points System'!$A$4:$A$154,'Points System'!$B$4:$B$154)</f>
        <v>0</v>
      </c>
      <c r="R99" s="9"/>
      <c r="S99" s="16">
        <f>LOOKUP((IF(R99&gt;0,(RANK(R99,R$6:R$125,0)),"NA")),'Points System'!$A$4:$A$154,'Points System'!$B$4:$B$154)</f>
        <v>0</v>
      </c>
      <c r="T99" s="9"/>
      <c r="U99" s="16">
        <f>LOOKUP((IF(T99&gt;0,(RANK(T99,T$6:T$125,0)),"NA")),'Points System'!$A$4:$A$154,'Points System'!$B$4:$B$154)</f>
        <v>0</v>
      </c>
      <c r="V99" s="9"/>
      <c r="W99" s="16">
        <f>LOOKUP((IF(V99&gt;0,(RANK(V99,V$6:V$125,0)),"NA")),'Points System'!$A$4:$A$154,'Points System'!$B$4:$B$154)</f>
        <v>0</v>
      </c>
      <c r="X99" s="9"/>
      <c r="Y99" s="16">
        <f>LOOKUP((IF(X99&gt;0,(RANK(X99,X$6:X$125,0)),"NA")),'Points System'!$A$4:$A$154,'Points System'!$B$4:$B$154)</f>
        <v>0</v>
      </c>
      <c r="Z99" s="9"/>
      <c r="AA99" s="16">
        <f>LOOKUP((IF(Z99&gt;0,(RANK(Z99,Z$6:Z$125,0)),"NA")),'Points System'!$A$4:$A$154,'Points System'!$B$4:$B$154)</f>
        <v>0</v>
      </c>
      <c r="AB99" s="78">
        <f>CC99</f>
        <v>0</v>
      </c>
      <c r="AC99" s="10">
        <f>SUM((LARGE((BA99:BK99),1))+(LARGE((BA99:BK99),2))+(LARGE((BA99:BK99),3)+(LARGE((BA99:BK99),4))))</f>
        <v>0</v>
      </c>
      <c r="AD99" s="12">
        <f>RANK(AC99,$AC$6:$AC$125,0)</f>
        <v>67</v>
      </c>
      <c r="AE99" s="88">
        <f>(AB99-(ROUNDDOWN(AB99,0)))*100</f>
        <v>0</v>
      </c>
      <c r="AF99" s="76" t="str">
        <f>IF((COUNTIF(AT99:AY99,"&gt;0"))&gt;2,"Y","N")</f>
        <v>N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23">
        <f t="shared" si="82"/>
        <v>0</v>
      </c>
      <c r="AU99" s="23">
        <f t="shared" si="83"/>
        <v>0</v>
      </c>
      <c r="AV99" s="23">
        <f t="shared" si="84"/>
        <v>0</v>
      </c>
      <c r="AW99" s="23">
        <f t="shared" si="85"/>
        <v>0</v>
      </c>
      <c r="AX99" s="23">
        <f t="shared" si="86"/>
        <v>0</v>
      </c>
      <c r="AY99" s="23">
        <f t="shared" si="87"/>
        <v>0</v>
      </c>
      <c r="AZ99" s="7"/>
      <c r="BA99" s="82">
        <f t="shared" si="114"/>
        <v>0</v>
      </c>
      <c r="BB99" s="83">
        <f t="shared" si="88"/>
        <v>0</v>
      </c>
      <c r="BC99" s="82">
        <f t="shared" si="115"/>
        <v>0</v>
      </c>
      <c r="BD99" s="83">
        <f t="shared" si="89"/>
        <v>0</v>
      </c>
      <c r="BE99" s="82">
        <f t="shared" si="116"/>
        <v>0</v>
      </c>
      <c r="BF99" s="83">
        <f t="shared" si="90"/>
        <v>0</v>
      </c>
      <c r="BG99" s="82">
        <f t="shared" si="117"/>
        <v>0</v>
      </c>
      <c r="BH99" s="82">
        <f t="shared" si="91"/>
        <v>0</v>
      </c>
      <c r="BI99" s="83">
        <f t="shared" si="92"/>
        <v>0</v>
      </c>
      <c r="BJ99" s="82">
        <f t="shared" si="93"/>
        <v>0</v>
      </c>
      <c r="BK99" s="83">
        <f t="shared" si="94"/>
        <v>0</v>
      </c>
      <c r="BL99" s="7"/>
      <c r="BM99" s="82">
        <f t="shared" si="95"/>
        <v>0</v>
      </c>
      <c r="BN99" s="83">
        <f t="shared" si="96"/>
        <v>0</v>
      </c>
      <c r="BO99" s="82">
        <f t="shared" si="97"/>
        <v>0</v>
      </c>
      <c r="BP99" s="83">
        <f t="shared" si="98"/>
        <v>0</v>
      </c>
      <c r="BQ99" s="82">
        <f t="shared" si="99"/>
        <v>0</v>
      </c>
      <c r="BR99" s="83">
        <f t="shared" si="100"/>
        <v>0</v>
      </c>
      <c r="BS99" s="82">
        <f t="shared" si="101"/>
        <v>0</v>
      </c>
      <c r="BT99" s="82">
        <f t="shared" si="102"/>
        <v>0</v>
      </c>
      <c r="BU99" s="83">
        <f t="shared" si="103"/>
        <v>0</v>
      </c>
      <c r="BV99" s="82">
        <f t="shared" si="104"/>
        <v>0</v>
      </c>
      <c r="BW99" s="83">
        <f t="shared" si="105"/>
        <v>0</v>
      </c>
      <c r="BY99" s="7">
        <f t="shared" si="106"/>
        <v>0</v>
      </c>
      <c r="BZ99" s="7"/>
      <c r="CA99" s="7">
        <f t="shared" si="118"/>
        <v>0</v>
      </c>
      <c r="CB99" s="7"/>
      <c r="CC99" s="7">
        <f t="shared" si="107"/>
        <v>0</v>
      </c>
      <c r="CF99" s="7">
        <f t="shared" si="108"/>
        <v>1</v>
      </c>
      <c r="CG99" s="7">
        <f t="shared" si="109"/>
        <v>1</v>
      </c>
      <c r="CH99" s="7">
        <f t="shared" si="110"/>
        <v>1</v>
      </c>
      <c r="CI99" s="7">
        <f t="shared" si="111"/>
        <v>1</v>
      </c>
      <c r="CJ99" s="7">
        <f t="shared" si="112"/>
        <v>1</v>
      </c>
      <c r="CK99" s="7">
        <f t="shared" si="113"/>
        <v>1</v>
      </c>
      <c r="CL99" s="7">
        <f t="shared" si="119"/>
        <v>1</v>
      </c>
      <c r="CM99" s="7">
        <f t="shared" si="120"/>
        <v>1</v>
      </c>
      <c r="CN99" s="7">
        <f t="shared" si="121"/>
        <v>1</v>
      </c>
      <c r="CO99" s="7">
        <f t="shared" si="122"/>
        <v>1</v>
      </c>
      <c r="CP99" s="7">
        <f t="shared" si="123"/>
        <v>1</v>
      </c>
      <c r="CQ99" s="7"/>
      <c r="CS99" s="7">
        <f t="shared" si="124"/>
        <v>0</v>
      </c>
      <c r="CT99" s="7">
        <f t="shared" si="125"/>
        <v>0</v>
      </c>
      <c r="CU99" s="7">
        <f t="shared" si="126"/>
        <v>0</v>
      </c>
      <c r="CV99" s="7">
        <f t="shared" si="127"/>
        <v>0</v>
      </c>
      <c r="CW99" s="7">
        <f t="shared" si="128"/>
        <v>0</v>
      </c>
      <c r="CX99" s="7">
        <f t="shared" si="129"/>
        <v>0</v>
      </c>
      <c r="CY99" s="7">
        <f t="shared" si="130"/>
        <v>0</v>
      </c>
      <c r="CZ99" s="7">
        <f t="shared" si="131"/>
        <v>0</v>
      </c>
      <c r="DA99" s="7">
        <f t="shared" si="132"/>
        <v>0</v>
      </c>
      <c r="DB99" s="7">
        <f t="shared" si="133"/>
        <v>0</v>
      </c>
      <c r="DC99" s="7">
        <f t="shared" si="134"/>
        <v>0</v>
      </c>
    </row>
    <row r="100" spans="1:107">
      <c r="A100" s="59">
        <v>95</v>
      </c>
      <c r="B100" s="253" t="s">
        <v>286</v>
      </c>
      <c r="C100" s="254" t="s">
        <v>287</v>
      </c>
      <c r="D100" s="9"/>
      <c r="E100" s="29">
        <f>LOOKUP((IF(D100&gt;0,(RANK(D100,D$6:D$125,0)),"NA")),'Points System'!$A$4:$A$154,'Points System'!$B$4:$B$154)</f>
        <v>0</v>
      </c>
      <c r="F100" s="9"/>
      <c r="G100" s="30">
        <f>LOOKUP((IF(F100&gt;0,(RANK(F100,F$6:F$125,0)),"NA")),'Points System'!$A$4:$A$154,'Points System'!$B$4:$B$154)</f>
        <v>0</v>
      </c>
      <c r="H100" s="9"/>
      <c r="I100" s="30">
        <f>LOOKUP((IF(H100&gt;0,(RANK(H100,H$6:H$125,0)),"NA")),'Points System'!$A$4:$A$154,'Points System'!$B$4:$B$154)</f>
        <v>0</v>
      </c>
      <c r="J100" s="9"/>
      <c r="K100" s="30">
        <f>LOOKUP((IF(J100&gt;0,(RANK(J100,J$6:J$125,0)),"NA")),'Points System'!$A$4:$A$154,'Points System'!$B$4:$B$154)</f>
        <v>0</v>
      </c>
      <c r="L100" s="9"/>
      <c r="M100" s="30">
        <f>LOOKUP((IF(L100&gt;0,(RANK(L100,L$6:L$125,0)),"NA")),'Points System'!$A$4:$A$154,'Points System'!$B$4:$B$154)</f>
        <v>0</v>
      </c>
      <c r="N100" s="9"/>
      <c r="O100" s="30">
        <f>LOOKUP((IF(N100&gt;0,(RANK(N100,N$6:N$125,0)),"NA")),'Points System'!$A$4:$A$154,'Points System'!$B$4:$B$154)</f>
        <v>0</v>
      </c>
      <c r="P100" s="9"/>
      <c r="Q100" s="30">
        <f>LOOKUP((IF(P100&gt;0,(RANK(P100,P$6:P$125,0)),"NA")),'Points System'!$A$4:$A$154,'Points System'!$B$4:$B$154)</f>
        <v>0</v>
      </c>
      <c r="R100" s="9"/>
      <c r="S100" s="30">
        <f>LOOKUP((IF(R100&gt;0,(RANK(R100,R$6:R$125,0)),"NA")),'Points System'!$A$4:$A$154,'Points System'!$B$4:$B$154)</f>
        <v>0</v>
      </c>
      <c r="T100" s="9"/>
      <c r="U100" s="30">
        <f>LOOKUP((IF(T100&gt;0,(RANK(T100,T$6:T$125,0)),"NA")),'Points System'!$A$4:$A$154,'Points System'!$B$4:$B$154)</f>
        <v>0</v>
      </c>
      <c r="V100" s="9"/>
      <c r="W100" s="30">
        <f>LOOKUP((IF(V100&gt;0,(RANK(V100,V$6:V$125,0)),"NA")),'Points System'!$A$4:$A$154,'Points System'!$B$4:$B$154)</f>
        <v>0</v>
      </c>
      <c r="X100" s="9"/>
      <c r="Y100" s="16">
        <f>LOOKUP((IF(X100&gt;0,(RANK(X100,X$6:X$125,0)),"NA")),'Points System'!$A$4:$A$154,'Points System'!$B$4:$B$154)</f>
        <v>0</v>
      </c>
      <c r="Z100" s="9"/>
      <c r="AA100" s="16">
        <f>LOOKUP((IF(Z100&gt;0,(RANK(Z100,Z$6:Z$125,0)),"NA")),'Points System'!$A$4:$A$154,'Points System'!$B$4:$B$154)</f>
        <v>0</v>
      </c>
      <c r="AB100" s="78">
        <f>CC100</f>
        <v>0</v>
      </c>
      <c r="AC100" s="10">
        <f>SUM((LARGE((BA100:BK100),1))+(LARGE((BA100:BK100),2))+(LARGE((BA100:BK100),3)+(LARGE((BA100:BK100),4))))</f>
        <v>0</v>
      </c>
      <c r="AD100" s="12">
        <f>RANK(AC100,$AC$6:$AC$125,0)</f>
        <v>67</v>
      </c>
      <c r="AE100" s="88">
        <f>(AB100-(ROUNDDOWN(AB100,0)))*100</f>
        <v>0</v>
      </c>
      <c r="AF100" s="76" t="str">
        <f>IF((COUNTIF(AT100:AY100,"&gt;0"))&gt;2,"Y","N")</f>
        <v>N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3">
        <f t="shared" si="82"/>
        <v>0</v>
      </c>
      <c r="AU100" s="23">
        <f t="shared" si="83"/>
        <v>0</v>
      </c>
      <c r="AV100" s="23">
        <f t="shared" si="84"/>
        <v>0</v>
      </c>
      <c r="AW100" s="23">
        <f t="shared" si="85"/>
        <v>0</v>
      </c>
      <c r="AX100" s="23">
        <f t="shared" si="86"/>
        <v>0</v>
      </c>
      <c r="AY100" s="23">
        <f t="shared" si="87"/>
        <v>0</v>
      </c>
      <c r="AZ100" s="7"/>
      <c r="BA100" s="82">
        <f t="shared" si="114"/>
        <v>0</v>
      </c>
      <c r="BB100" s="83">
        <f t="shared" si="88"/>
        <v>0</v>
      </c>
      <c r="BC100" s="82">
        <f t="shared" si="115"/>
        <v>0</v>
      </c>
      <c r="BD100" s="83">
        <f t="shared" si="89"/>
        <v>0</v>
      </c>
      <c r="BE100" s="82">
        <f t="shared" si="116"/>
        <v>0</v>
      </c>
      <c r="BF100" s="83">
        <f t="shared" si="90"/>
        <v>0</v>
      </c>
      <c r="BG100" s="82">
        <f t="shared" si="117"/>
        <v>0</v>
      </c>
      <c r="BH100" s="82">
        <f t="shared" si="91"/>
        <v>0</v>
      </c>
      <c r="BI100" s="83">
        <f t="shared" si="92"/>
        <v>0</v>
      </c>
      <c r="BJ100" s="82">
        <f t="shared" si="93"/>
        <v>0</v>
      </c>
      <c r="BK100" s="83">
        <f t="shared" si="94"/>
        <v>0</v>
      </c>
      <c r="BL100" s="7"/>
      <c r="BM100" s="82">
        <f t="shared" si="95"/>
        <v>0</v>
      </c>
      <c r="BN100" s="83">
        <f t="shared" si="96"/>
        <v>0</v>
      </c>
      <c r="BO100" s="82">
        <f t="shared" si="97"/>
        <v>0</v>
      </c>
      <c r="BP100" s="83">
        <f t="shared" si="98"/>
        <v>0</v>
      </c>
      <c r="BQ100" s="82">
        <f t="shared" si="99"/>
        <v>0</v>
      </c>
      <c r="BR100" s="83">
        <f t="shared" si="100"/>
        <v>0</v>
      </c>
      <c r="BS100" s="82">
        <f t="shared" si="101"/>
        <v>0</v>
      </c>
      <c r="BT100" s="82">
        <f t="shared" si="102"/>
        <v>0</v>
      </c>
      <c r="BU100" s="83">
        <f t="shared" si="103"/>
        <v>0</v>
      </c>
      <c r="BV100" s="82">
        <f t="shared" si="104"/>
        <v>0</v>
      </c>
      <c r="BW100" s="83">
        <f t="shared" si="105"/>
        <v>0</v>
      </c>
      <c r="BY100" s="7">
        <f t="shared" si="106"/>
        <v>0</v>
      </c>
      <c r="BZ100" s="7"/>
      <c r="CA100" s="7">
        <f t="shared" si="118"/>
        <v>0</v>
      </c>
      <c r="CB100" s="7"/>
      <c r="CC100" s="7">
        <f t="shared" si="107"/>
        <v>0</v>
      </c>
      <c r="CF100" s="7">
        <f t="shared" si="108"/>
        <v>1</v>
      </c>
      <c r="CG100" s="7">
        <f t="shared" si="109"/>
        <v>1</v>
      </c>
      <c r="CH100" s="7">
        <f t="shared" si="110"/>
        <v>1</v>
      </c>
      <c r="CI100" s="7">
        <f t="shared" si="111"/>
        <v>1</v>
      </c>
      <c r="CJ100" s="7">
        <f t="shared" si="112"/>
        <v>1</v>
      </c>
      <c r="CK100" s="7">
        <f t="shared" si="113"/>
        <v>1</v>
      </c>
      <c r="CL100" s="7">
        <f t="shared" si="119"/>
        <v>1</v>
      </c>
      <c r="CM100" s="7">
        <f t="shared" si="120"/>
        <v>1</v>
      </c>
      <c r="CN100" s="7">
        <f t="shared" si="121"/>
        <v>1</v>
      </c>
      <c r="CO100" s="7">
        <f t="shared" si="122"/>
        <v>1</v>
      </c>
      <c r="CP100" s="7">
        <f t="shared" si="123"/>
        <v>1</v>
      </c>
      <c r="CQ100" s="7"/>
      <c r="CS100" s="7">
        <f t="shared" si="124"/>
        <v>0</v>
      </c>
      <c r="CT100" s="7">
        <f t="shared" si="125"/>
        <v>0</v>
      </c>
      <c r="CU100" s="7">
        <f t="shared" si="126"/>
        <v>0</v>
      </c>
      <c r="CV100" s="7">
        <f t="shared" si="127"/>
        <v>0</v>
      </c>
      <c r="CW100" s="7">
        <f t="shared" si="128"/>
        <v>0</v>
      </c>
      <c r="CX100" s="7">
        <f t="shared" si="129"/>
        <v>0</v>
      </c>
      <c r="CY100" s="7">
        <f t="shared" si="130"/>
        <v>0</v>
      </c>
      <c r="CZ100" s="7">
        <f t="shared" si="131"/>
        <v>0</v>
      </c>
      <c r="DA100" s="7">
        <f t="shared" si="132"/>
        <v>0</v>
      </c>
      <c r="DB100" s="7">
        <f t="shared" si="133"/>
        <v>0</v>
      </c>
      <c r="DC100" s="7">
        <f t="shared" si="134"/>
        <v>0</v>
      </c>
    </row>
    <row r="101" spans="1:107">
      <c r="A101" s="59">
        <v>96</v>
      </c>
      <c r="B101" s="253" t="s">
        <v>286</v>
      </c>
      <c r="C101" s="254" t="s">
        <v>287</v>
      </c>
      <c r="D101" s="9"/>
      <c r="E101" s="10">
        <f>LOOKUP((IF(D101&gt;0,(RANK(D101,D$6:D$125,0)),"NA")),'Points System'!$A$4:$A$154,'Points System'!$B$4:$B$154)</f>
        <v>0</v>
      </c>
      <c r="F101" s="9"/>
      <c r="G101" s="16">
        <f>LOOKUP((IF(F101&gt;0,(RANK(F101,F$6:F$125,0)),"NA")),'Points System'!$A$4:$A$154,'Points System'!$B$4:$B$154)</f>
        <v>0</v>
      </c>
      <c r="H101" s="9"/>
      <c r="I101" s="16">
        <f>LOOKUP((IF(H101&gt;0,(RANK(H101,H$6:H$125,0)),"NA")),'Points System'!$A$4:$A$154,'Points System'!$B$4:$B$154)</f>
        <v>0</v>
      </c>
      <c r="J101" s="9"/>
      <c r="K101" s="16">
        <f>LOOKUP((IF(J101&gt;0,(RANK(J101,J$6:J$125,0)),"NA")),'Points System'!$A$4:$A$154,'Points System'!$B$4:$B$154)</f>
        <v>0</v>
      </c>
      <c r="L101" s="9"/>
      <c r="M101" s="16">
        <f>LOOKUP((IF(L101&gt;0,(RANK(L101,L$6:L$125,0)),"NA")),'Points System'!$A$4:$A$154,'Points System'!$B$4:$B$154)</f>
        <v>0</v>
      </c>
      <c r="N101" s="9"/>
      <c r="O101" s="16">
        <f>LOOKUP((IF(N101&gt;0,(RANK(N101,N$6:N$125,0)),"NA")),'Points System'!$A$4:$A$154,'Points System'!$B$4:$B$154)</f>
        <v>0</v>
      </c>
      <c r="P101" s="9"/>
      <c r="Q101" s="16">
        <f>LOOKUP((IF(P101&gt;0,(RANK(P101,P$6:P$125,0)),"NA")),'Points System'!$A$4:$A$154,'Points System'!$B$4:$B$154)</f>
        <v>0</v>
      </c>
      <c r="R101" s="9"/>
      <c r="S101" s="16">
        <f>LOOKUP((IF(R101&gt;0,(RANK(R101,R$6:R$125,0)),"NA")),'Points System'!$A$4:$A$154,'Points System'!$B$4:$B$154)</f>
        <v>0</v>
      </c>
      <c r="T101" s="9"/>
      <c r="U101" s="16">
        <f>LOOKUP((IF(T101&gt;0,(RANK(T101,T$6:T$125,0)),"NA")),'Points System'!$A$4:$A$154,'Points System'!$B$4:$B$154)</f>
        <v>0</v>
      </c>
      <c r="V101" s="9"/>
      <c r="W101" s="16">
        <f>LOOKUP((IF(V101&gt;0,(RANK(V101,V$6:V$125,0)),"NA")),'Points System'!$A$4:$A$154,'Points System'!$B$4:$B$154)</f>
        <v>0</v>
      </c>
      <c r="X101" s="9"/>
      <c r="Y101" s="16">
        <f>LOOKUP((IF(X101&gt;0,(RANK(X101,X$6:X$125,0)),"NA")),'Points System'!$A$4:$A$154,'Points System'!$B$4:$B$154)</f>
        <v>0</v>
      </c>
      <c r="Z101" s="9"/>
      <c r="AA101" s="16">
        <f>LOOKUP((IF(Z101&gt;0,(RANK(Z101,Z$6:Z$125,0)),"NA")),'Points System'!$A$4:$A$154,'Points System'!$B$4:$B$154)</f>
        <v>0</v>
      </c>
      <c r="AB101" s="78">
        <f>CC101</f>
        <v>0</v>
      </c>
      <c r="AC101" s="10">
        <f>SUM((LARGE((BA101:BK101),1))+(LARGE((BA101:BK101),2))+(LARGE((BA101:BK101),3)+(LARGE((BA101:BK101),4))))</f>
        <v>0</v>
      </c>
      <c r="AD101" s="12">
        <f>RANK(AC101,$AC$6:$AC$125,0)</f>
        <v>67</v>
      </c>
      <c r="AE101" s="88">
        <f>(AB101-(ROUNDDOWN(AB101,0)))*100</f>
        <v>0</v>
      </c>
      <c r="AF101" s="76" t="str">
        <f>IF((COUNTIF(AT101:AY101,"&gt;0"))&gt;2,"Y","N")</f>
        <v>N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23">
        <f t="shared" si="82"/>
        <v>0</v>
      </c>
      <c r="AU101" s="23">
        <f t="shared" si="83"/>
        <v>0</v>
      </c>
      <c r="AV101" s="23">
        <f t="shared" si="84"/>
        <v>0</v>
      </c>
      <c r="AW101" s="23">
        <f t="shared" si="85"/>
        <v>0</v>
      </c>
      <c r="AX101" s="23">
        <f t="shared" si="86"/>
        <v>0</v>
      </c>
      <c r="AY101" s="23">
        <f t="shared" si="87"/>
        <v>0</v>
      </c>
      <c r="AZ101" s="7"/>
      <c r="BA101" s="82">
        <f t="shared" si="114"/>
        <v>0</v>
      </c>
      <c r="BB101" s="83">
        <f t="shared" si="88"/>
        <v>0</v>
      </c>
      <c r="BC101" s="82">
        <f t="shared" si="115"/>
        <v>0</v>
      </c>
      <c r="BD101" s="83">
        <f t="shared" si="89"/>
        <v>0</v>
      </c>
      <c r="BE101" s="82">
        <f t="shared" si="116"/>
        <v>0</v>
      </c>
      <c r="BF101" s="83">
        <f t="shared" si="90"/>
        <v>0</v>
      </c>
      <c r="BG101" s="82">
        <f t="shared" si="117"/>
        <v>0</v>
      </c>
      <c r="BH101" s="82">
        <f t="shared" si="91"/>
        <v>0</v>
      </c>
      <c r="BI101" s="83">
        <f t="shared" si="92"/>
        <v>0</v>
      </c>
      <c r="BJ101" s="82">
        <f t="shared" si="93"/>
        <v>0</v>
      </c>
      <c r="BK101" s="83">
        <f t="shared" si="94"/>
        <v>0</v>
      </c>
      <c r="BL101" s="7"/>
      <c r="BM101" s="82">
        <f t="shared" si="95"/>
        <v>0</v>
      </c>
      <c r="BN101" s="83">
        <f t="shared" si="96"/>
        <v>0</v>
      </c>
      <c r="BO101" s="82">
        <f t="shared" si="97"/>
        <v>0</v>
      </c>
      <c r="BP101" s="83">
        <f t="shared" si="98"/>
        <v>0</v>
      </c>
      <c r="BQ101" s="82">
        <f t="shared" si="99"/>
        <v>0</v>
      </c>
      <c r="BR101" s="83">
        <f t="shared" si="100"/>
        <v>0</v>
      </c>
      <c r="BS101" s="82">
        <f t="shared" si="101"/>
        <v>0</v>
      </c>
      <c r="BT101" s="82">
        <f t="shared" si="102"/>
        <v>0</v>
      </c>
      <c r="BU101" s="83">
        <f t="shared" si="103"/>
        <v>0</v>
      </c>
      <c r="BV101" s="82">
        <f t="shared" si="104"/>
        <v>0</v>
      </c>
      <c r="BW101" s="83">
        <f t="shared" si="105"/>
        <v>0</v>
      </c>
      <c r="BY101" s="7">
        <f t="shared" si="106"/>
        <v>0</v>
      </c>
      <c r="BZ101" s="7"/>
      <c r="CA101" s="7">
        <f t="shared" si="118"/>
        <v>0</v>
      </c>
      <c r="CB101" s="7"/>
      <c r="CC101" s="7">
        <f t="shared" si="107"/>
        <v>0</v>
      </c>
      <c r="CF101" s="7">
        <f t="shared" si="108"/>
        <v>1</v>
      </c>
      <c r="CG101" s="7">
        <f t="shared" si="109"/>
        <v>1</v>
      </c>
      <c r="CH101" s="7">
        <f t="shared" si="110"/>
        <v>1</v>
      </c>
      <c r="CI101" s="7">
        <f t="shared" si="111"/>
        <v>1</v>
      </c>
      <c r="CJ101" s="7">
        <f t="shared" si="112"/>
        <v>1</v>
      </c>
      <c r="CK101" s="7">
        <f t="shared" si="113"/>
        <v>1</v>
      </c>
      <c r="CL101" s="7">
        <f t="shared" si="119"/>
        <v>1</v>
      </c>
      <c r="CM101" s="7">
        <f t="shared" si="120"/>
        <v>1</v>
      </c>
      <c r="CN101" s="7">
        <f t="shared" si="121"/>
        <v>1</v>
      </c>
      <c r="CO101" s="7">
        <f t="shared" si="122"/>
        <v>1</v>
      </c>
      <c r="CP101" s="7">
        <f t="shared" si="123"/>
        <v>1</v>
      </c>
      <c r="CQ101" s="7"/>
      <c r="CS101" s="7">
        <f t="shared" si="124"/>
        <v>0</v>
      </c>
      <c r="CT101" s="7">
        <f t="shared" si="125"/>
        <v>0</v>
      </c>
      <c r="CU101" s="7">
        <f t="shared" si="126"/>
        <v>0</v>
      </c>
      <c r="CV101" s="7">
        <f t="shared" si="127"/>
        <v>0</v>
      </c>
      <c r="CW101" s="7">
        <f t="shared" si="128"/>
        <v>0</v>
      </c>
      <c r="CX101" s="7">
        <f t="shared" si="129"/>
        <v>0</v>
      </c>
      <c r="CY101" s="7">
        <f t="shared" si="130"/>
        <v>0</v>
      </c>
      <c r="CZ101" s="7">
        <f t="shared" si="131"/>
        <v>0</v>
      </c>
      <c r="DA101" s="7">
        <f t="shared" si="132"/>
        <v>0</v>
      </c>
      <c r="DB101" s="7">
        <f t="shared" si="133"/>
        <v>0</v>
      </c>
      <c r="DC101" s="7">
        <f t="shared" si="134"/>
        <v>0</v>
      </c>
    </row>
    <row r="102" spans="1:107">
      <c r="A102" s="59">
        <v>97</v>
      </c>
      <c r="B102" s="253" t="s">
        <v>286</v>
      </c>
      <c r="C102" s="254" t="s">
        <v>287</v>
      </c>
      <c r="D102" s="9"/>
      <c r="E102" s="29">
        <f>LOOKUP((IF(D102&gt;0,(RANK(D102,D$6:D$125,0)),"NA")),'Points System'!$A$4:$A$154,'Points System'!$B$4:$B$154)</f>
        <v>0</v>
      </c>
      <c r="F102" s="9"/>
      <c r="G102" s="30">
        <f>LOOKUP((IF(F102&gt;0,(RANK(F102,F$6:F$125,0)),"NA")),'Points System'!$A$4:$A$154,'Points System'!$B$4:$B$154)</f>
        <v>0</v>
      </c>
      <c r="H102" s="9"/>
      <c r="I102" s="30">
        <f>LOOKUP((IF(H102&gt;0,(RANK(H102,H$6:H$125,0)),"NA")),'Points System'!$A$4:$A$154,'Points System'!$B$4:$B$154)</f>
        <v>0</v>
      </c>
      <c r="J102" s="9"/>
      <c r="K102" s="30">
        <f>LOOKUP((IF(J102&gt;0,(RANK(J102,J$6:J$125,0)),"NA")),'Points System'!$A$4:$A$154,'Points System'!$B$4:$B$154)</f>
        <v>0</v>
      </c>
      <c r="L102" s="9"/>
      <c r="M102" s="30">
        <f>LOOKUP((IF(L102&gt;0,(RANK(L102,L$6:L$125,0)),"NA")),'Points System'!$A$4:$A$154,'Points System'!$B$4:$B$154)</f>
        <v>0</v>
      </c>
      <c r="N102" s="9"/>
      <c r="O102" s="30">
        <f>LOOKUP((IF(N102&gt;0,(RANK(N102,N$6:N$125,0)),"NA")),'Points System'!$A$4:$A$154,'Points System'!$B$4:$B$154)</f>
        <v>0</v>
      </c>
      <c r="P102" s="9"/>
      <c r="Q102" s="30">
        <f>LOOKUP((IF(P102&gt;0,(RANK(P102,P$6:P$125,0)),"NA")),'Points System'!$A$4:$A$154,'Points System'!$B$4:$B$154)</f>
        <v>0</v>
      </c>
      <c r="R102" s="9"/>
      <c r="S102" s="30">
        <f>LOOKUP((IF(R102&gt;0,(RANK(R102,R$6:R$125,0)),"NA")),'Points System'!$A$4:$A$154,'Points System'!$B$4:$B$154)</f>
        <v>0</v>
      </c>
      <c r="T102" s="9"/>
      <c r="U102" s="30">
        <f>LOOKUP((IF(T102&gt;0,(RANK(T102,T$6:T$125,0)),"NA")),'Points System'!$A$4:$A$154,'Points System'!$B$4:$B$154)</f>
        <v>0</v>
      </c>
      <c r="V102" s="9"/>
      <c r="W102" s="30">
        <f>LOOKUP((IF(V102&gt;0,(RANK(V102,V$6:V$125,0)),"NA")),'Points System'!$A$4:$A$154,'Points System'!$B$4:$B$154)</f>
        <v>0</v>
      </c>
      <c r="X102" s="9"/>
      <c r="Y102" s="16">
        <f>LOOKUP((IF(X102&gt;0,(RANK(X102,X$6:X$125,0)),"NA")),'Points System'!$A$4:$A$154,'Points System'!$B$4:$B$154)</f>
        <v>0</v>
      </c>
      <c r="Z102" s="9"/>
      <c r="AA102" s="16">
        <f>LOOKUP((IF(Z102&gt;0,(RANK(Z102,Z$6:Z$125,0)),"NA")),'Points System'!$A$4:$A$154,'Points System'!$B$4:$B$154)</f>
        <v>0</v>
      </c>
      <c r="AB102" s="78">
        <f>CC102</f>
        <v>0</v>
      </c>
      <c r="AC102" s="10">
        <f>SUM((LARGE((BA102:BK102),1))+(LARGE((BA102:BK102),2))+(LARGE((BA102:BK102),3)+(LARGE((BA102:BK102),4))))</f>
        <v>0</v>
      </c>
      <c r="AD102" s="12">
        <f>RANK(AC102,$AC$6:$AC$125,0)</f>
        <v>67</v>
      </c>
      <c r="AE102" s="88">
        <f>(AB102-(ROUNDDOWN(AB102,0)))*100</f>
        <v>0</v>
      </c>
      <c r="AF102" s="76" t="str">
        <f>IF((COUNTIF(AT102:AY102,"&gt;0"))&gt;2,"Y","N")</f>
        <v>N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23">
        <f t="shared" si="82"/>
        <v>0</v>
      </c>
      <c r="AU102" s="23">
        <f t="shared" si="83"/>
        <v>0</v>
      </c>
      <c r="AV102" s="23">
        <f t="shared" si="84"/>
        <v>0</v>
      </c>
      <c r="AW102" s="23">
        <f t="shared" ref="AW102:AW125" si="135">LARGE(BG102:BG102,1)</f>
        <v>0</v>
      </c>
      <c r="AX102" s="23">
        <f t="shared" si="86"/>
        <v>0</v>
      </c>
      <c r="AY102" s="23">
        <f t="shared" si="87"/>
        <v>0</v>
      </c>
      <c r="AZ102" s="7"/>
      <c r="BA102" s="82">
        <f t="shared" si="114"/>
        <v>0</v>
      </c>
      <c r="BB102" s="83">
        <f t="shared" ref="BB102:BB125" si="136">S102</f>
        <v>0</v>
      </c>
      <c r="BC102" s="82">
        <f t="shared" si="115"/>
        <v>0</v>
      </c>
      <c r="BD102" s="83">
        <f t="shared" ref="BD102:BD125" si="137">Q102</f>
        <v>0</v>
      </c>
      <c r="BE102" s="82">
        <f t="shared" si="116"/>
        <v>0</v>
      </c>
      <c r="BF102" s="83">
        <f t="shared" ref="BF102:BF125" si="138">W102</f>
        <v>0</v>
      </c>
      <c r="BG102" s="82">
        <f t="shared" si="117"/>
        <v>0</v>
      </c>
      <c r="BH102" s="82">
        <f t="shared" ref="BH102:BH125" si="139">E102</f>
        <v>0</v>
      </c>
      <c r="BI102" s="83">
        <f t="shared" ref="BI102:BI125" si="140">M102</f>
        <v>0</v>
      </c>
      <c r="BJ102" s="82">
        <f t="shared" ref="BJ102:BJ125" si="141">O102</f>
        <v>0</v>
      </c>
      <c r="BK102" s="83">
        <f t="shared" ref="BK102:BK125" si="142">Y102</f>
        <v>0</v>
      </c>
      <c r="BL102" s="7"/>
      <c r="BM102" s="82">
        <f t="shared" ref="BM102:BM125" si="143">F102</f>
        <v>0</v>
      </c>
      <c r="BN102" s="83">
        <f t="shared" ref="BN102:BN125" si="144">R102</f>
        <v>0</v>
      </c>
      <c r="BO102" s="82">
        <f t="shared" ref="BO102:BO125" si="145">H102</f>
        <v>0</v>
      </c>
      <c r="BP102" s="83">
        <f t="shared" ref="BP102:BP125" si="146">P102</f>
        <v>0</v>
      </c>
      <c r="BQ102" s="82">
        <f t="shared" ref="BQ102:BQ125" si="147">J102</f>
        <v>0</v>
      </c>
      <c r="BR102" s="83">
        <f t="shared" ref="BR102:BR125" si="148">V102</f>
        <v>0</v>
      </c>
      <c r="BS102" s="82">
        <f t="shared" ref="BS102:BS125" si="149">Z102</f>
        <v>0</v>
      </c>
      <c r="BT102" s="82">
        <f t="shared" ref="BT102:BT125" si="150">D102</f>
        <v>0</v>
      </c>
      <c r="BU102" s="83">
        <f t="shared" ref="BU102:BU125" si="151">L102</f>
        <v>0</v>
      </c>
      <c r="BV102" s="82">
        <f t="shared" ref="BV102:BV125" si="152">N102</f>
        <v>0</v>
      </c>
      <c r="BW102" s="83">
        <f t="shared" ref="BW102:BW125" si="153">X102</f>
        <v>0</v>
      </c>
      <c r="BY102" s="7">
        <f t="shared" ref="BY102:BY125" si="154">SUM(BM102:BW102)</f>
        <v>0</v>
      </c>
      <c r="BZ102" s="7"/>
      <c r="CA102" s="7">
        <f t="shared" si="118"/>
        <v>0</v>
      </c>
      <c r="CB102" s="7"/>
      <c r="CC102" s="7">
        <f t="shared" si="107"/>
        <v>0</v>
      </c>
      <c r="CF102" s="7">
        <f t="shared" ref="CF102:CF125" si="155">MATCH((SMALL(BA102:BK102,1)),BA102:BK102,0)</f>
        <v>1</v>
      </c>
      <c r="CG102" s="7">
        <f t="shared" ref="CG102:CG125" si="156">MATCH((SMALL(BA102:BK102,2)),BA102:BK102,0)</f>
        <v>1</v>
      </c>
      <c r="CH102" s="7">
        <f t="shared" ref="CH102:CH125" si="157">MATCH((SMALL(BA102:BK102,3)),BA102:BK102,0)</f>
        <v>1</v>
      </c>
      <c r="CI102" s="7">
        <f t="shared" ref="CI102:CI125" si="158">MATCH((SMALL(BA102:BK102,4)),BA102:BK102,0)</f>
        <v>1</v>
      </c>
      <c r="CJ102" s="7">
        <f t="shared" ref="CJ102:CJ125" si="159">MATCH((SMALL(BA102:BK102,5)),BA102:BK102,0)</f>
        <v>1</v>
      </c>
      <c r="CK102" s="7">
        <f t="shared" ref="CK102:CK125" si="160">MATCH((SMALL(BA102:BK102,6)),BA102:BK102,0)</f>
        <v>1</v>
      </c>
      <c r="CL102" s="7">
        <f t="shared" si="119"/>
        <v>1</v>
      </c>
      <c r="CM102" s="7">
        <f t="shared" si="120"/>
        <v>1</v>
      </c>
      <c r="CN102" s="7">
        <f t="shared" si="121"/>
        <v>1</v>
      </c>
      <c r="CO102" s="7">
        <f t="shared" si="122"/>
        <v>1</v>
      </c>
      <c r="CP102" s="7">
        <f t="shared" si="123"/>
        <v>1</v>
      </c>
      <c r="CQ102" s="7"/>
      <c r="CS102" s="7">
        <f t="shared" si="124"/>
        <v>0</v>
      </c>
      <c r="CT102" s="7">
        <f t="shared" si="125"/>
        <v>0</v>
      </c>
      <c r="CU102" s="7">
        <f t="shared" si="126"/>
        <v>0</v>
      </c>
      <c r="CV102" s="7">
        <f t="shared" si="127"/>
        <v>0</v>
      </c>
      <c r="CW102" s="7">
        <f t="shared" si="128"/>
        <v>0</v>
      </c>
      <c r="CX102" s="7">
        <f t="shared" si="129"/>
        <v>0</v>
      </c>
      <c r="CY102" s="7">
        <f t="shared" si="130"/>
        <v>0</v>
      </c>
      <c r="CZ102" s="7">
        <f t="shared" si="131"/>
        <v>0</v>
      </c>
      <c r="DA102" s="7">
        <f t="shared" si="132"/>
        <v>0</v>
      </c>
      <c r="DB102" s="7">
        <f t="shared" si="133"/>
        <v>0</v>
      </c>
      <c r="DC102" s="7">
        <f t="shared" si="134"/>
        <v>0</v>
      </c>
    </row>
    <row r="103" spans="1:107">
      <c r="A103" s="59">
        <v>98</v>
      </c>
      <c r="B103" s="253" t="s">
        <v>286</v>
      </c>
      <c r="C103" s="254" t="s">
        <v>287</v>
      </c>
      <c r="D103" s="9"/>
      <c r="E103" s="10">
        <f>LOOKUP((IF(D103&gt;0,(RANK(D103,D$6:D$125,0)),"NA")),'Points System'!$A$4:$A$154,'Points System'!$B$4:$B$154)</f>
        <v>0</v>
      </c>
      <c r="F103" s="78"/>
      <c r="G103" s="16">
        <f>LOOKUP((IF(F103&gt;0,(RANK(F103,F$6:F$125,0)),"NA")),'Points System'!$A$4:$A$154,'Points System'!$B$4:$B$154)</f>
        <v>0</v>
      </c>
      <c r="H103" s="78"/>
      <c r="I103" s="16">
        <f>LOOKUP((IF(H103&gt;0,(RANK(H103,H$6:H$125,0)),"NA")),'Points System'!$A$4:$A$154,'Points System'!$B$4:$B$154)</f>
        <v>0</v>
      </c>
      <c r="J103" s="9"/>
      <c r="K103" s="16">
        <f>LOOKUP((IF(J103&gt;0,(RANK(J103,J$6:J$125,0)),"NA")),'Points System'!$A$4:$A$154,'Points System'!$B$4:$B$154)</f>
        <v>0</v>
      </c>
      <c r="L103" s="78"/>
      <c r="M103" s="16">
        <f>LOOKUP((IF(L103&gt;0,(RANK(L103,L$6:L$125,0)),"NA")),'Points System'!$A$4:$A$154,'Points System'!$B$4:$B$154)</f>
        <v>0</v>
      </c>
      <c r="N103" s="78"/>
      <c r="O103" s="16">
        <f>LOOKUP((IF(N103&gt;0,(RANK(N103,N$6:N$125,0)),"NA")),'Points System'!$A$4:$A$154,'Points System'!$B$4:$B$154)</f>
        <v>0</v>
      </c>
      <c r="P103" s="78"/>
      <c r="Q103" s="16">
        <f>LOOKUP((IF(P103&gt;0,(RANK(P103,P$6:P$125,0)),"NA")),'Points System'!$A$4:$A$154,'Points System'!$B$4:$B$154)</f>
        <v>0</v>
      </c>
      <c r="R103" s="78"/>
      <c r="S103" s="16">
        <f>LOOKUP((IF(R103&gt;0,(RANK(R103,R$6:R$125,0)),"NA")),'Points System'!$A$4:$A$154,'Points System'!$B$4:$B$154)</f>
        <v>0</v>
      </c>
      <c r="T103" s="78"/>
      <c r="U103" s="16">
        <f>LOOKUP((IF(T103&gt;0,(RANK(T103,T$6:T$125,0)),"NA")),'Points System'!$A$4:$A$154,'Points System'!$B$4:$B$154)</f>
        <v>0</v>
      </c>
      <c r="V103" s="78"/>
      <c r="W103" s="16">
        <f>LOOKUP((IF(V103&gt;0,(RANK(V103,V$6:V$125,0)),"NA")),'Points System'!$A$4:$A$154,'Points System'!$B$4:$B$154)</f>
        <v>0</v>
      </c>
      <c r="X103" s="9"/>
      <c r="Y103" s="16">
        <f>LOOKUP((IF(X103&gt;0,(RANK(X103,X$6:X$125,0)),"NA")),'Points System'!$A$4:$A$154,'Points System'!$B$4:$B$154)</f>
        <v>0</v>
      </c>
      <c r="Z103" s="78"/>
      <c r="AA103" s="16">
        <f>LOOKUP((IF(Z103&gt;0,(RANK(Z103,Z$6:Z$125,0)),"NA")),'Points System'!$A$4:$A$154,'Points System'!$B$4:$B$154)</f>
        <v>0</v>
      </c>
      <c r="AB103" s="78">
        <f>CC103</f>
        <v>0</v>
      </c>
      <c r="AC103" s="10">
        <f>SUM((LARGE((BA103:BK103),1))+(LARGE((BA103:BK103),2))+(LARGE((BA103:BK103),3)+(LARGE((BA103:BK103),4))))</f>
        <v>0</v>
      </c>
      <c r="AD103" s="12">
        <f>RANK(AC103,$AC$6:$AC$125,0)</f>
        <v>67</v>
      </c>
      <c r="AE103" s="88">
        <f>(AB103-(ROUNDDOWN(AB103,0)))*100</f>
        <v>0</v>
      </c>
      <c r="AF103" s="76" t="str">
        <f>IF((COUNTIF(AT103:AY103,"&gt;0"))&gt;2,"Y","N")</f>
        <v>N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23">
        <f t="shared" si="82"/>
        <v>0</v>
      </c>
      <c r="AU103" s="23">
        <f t="shared" si="83"/>
        <v>0</v>
      </c>
      <c r="AV103" s="23">
        <f t="shared" si="84"/>
        <v>0</v>
      </c>
      <c r="AW103" s="23">
        <f t="shared" si="135"/>
        <v>0</v>
      </c>
      <c r="AX103" s="23">
        <f t="shared" si="86"/>
        <v>0</v>
      </c>
      <c r="AY103" s="23">
        <f t="shared" si="87"/>
        <v>0</v>
      </c>
      <c r="AZ103" s="7"/>
      <c r="BA103" s="82">
        <f t="shared" si="114"/>
        <v>0</v>
      </c>
      <c r="BB103" s="83">
        <f t="shared" si="136"/>
        <v>0</v>
      </c>
      <c r="BC103" s="82">
        <f t="shared" si="115"/>
        <v>0</v>
      </c>
      <c r="BD103" s="83">
        <f t="shared" si="137"/>
        <v>0</v>
      </c>
      <c r="BE103" s="82">
        <f t="shared" si="116"/>
        <v>0</v>
      </c>
      <c r="BF103" s="83">
        <f t="shared" si="138"/>
        <v>0</v>
      </c>
      <c r="BG103" s="82">
        <f t="shared" si="117"/>
        <v>0</v>
      </c>
      <c r="BH103" s="82">
        <f t="shared" si="139"/>
        <v>0</v>
      </c>
      <c r="BI103" s="83">
        <f t="shared" si="140"/>
        <v>0</v>
      </c>
      <c r="BJ103" s="82">
        <f t="shared" si="141"/>
        <v>0</v>
      </c>
      <c r="BK103" s="83">
        <f t="shared" si="142"/>
        <v>0</v>
      </c>
      <c r="BL103" s="7"/>
      <c r="BM103" s="82">
        <f t="shared" si="143"/>
        <v>0</v>
      </c>
      <c r="BN103" s="83">
        <f t="shared" si="144"/>
        <v>0</v>
      </c>
      <c r="BO103" s="82">
        <f t="shared" si="145"/>
        <v>0</v>
      </c>
      <c r="BP103" s="83">
        <f t="shared" si="146"/>
        <v>0</v>
      </c>
      <c r="BQ103" s="82">
        <f t="shared" si="147"/>
        <v>0</v>
      </c>
      <c r="BR103" s="83">
        <f t="shared" si="148"/>
        <v>0</v>
      </c>
      <c r="BS103" s="82">
        <f t="shared" si="149"/>
        <v>0</v>
      </c>
      <c r="BT103" s="82">
        <f t="shared" si="150"/>
        <v>0</v>
      </c>
      <c r="BU103" s="83">
        <f t="shared" si="151"/>
        <v>0</v>
      </c>
      <c r="BV103" s="82">
        <f t="shared" si="152"/>
        <v>0</v>
      </c>
      <c r="BW103" s="83">
        <f t="shared" si="153"/>
        <v>0</v>
      </c>
      <c r="BY103" s="7">
        <f t="shared" si="154"/>
        <v>0</v>
      </c>
      <c r="BZ103" s="7"/>
      <c r="CA103" s="7">
        <f t="shared" si="118"/>
        <v>0</v>
      </c>
      <c r="CB103" s="7"/>
      <c r="CC103" s="7">
        <f t="shared" si="107"/>
        <v>0</v>
      </c>
      <c r="CF103" s="7">
        <f t="shared" si="155"/>
        <v>1</v>
      </c>
      <c r="CG103" s="7">
        <f t="shared" si="156"/>
        <v>1</v>
      </c>
      <c r="CH103" s="7">
        <f t="shared" si="157"/>
        <v>1</v>
      </c>
      <c r="CI103" s="7">
        <f t="shared" si="158"/>
        <v>1</v>
      </c>
      <c r="CJ103" s="7">
        <f t="shared" si="159"/>
        <v>1</v>
      </c>
      <c r="CK103" s="7">
        <f t="shared" si="160"/>
        <v>1</v>
      </c>
      <c r="CL103" s="7">
        <f t="shared" ref="CL103:CL125" si="161">MATCH((SMALL(BA103:BK103,7)),BA103:BK103,0)</f>
        <v>1</v>
      </c>
      <c r="CM103" s="7">
        <f t="shared" ref="CM103:CM125" si="162">MATCH((SMALL(BA103:BK103,8)),BA103:BK103,0)</f>
        <v>1</v>
      </c>
      <c r="CN103" s="7">
        <f t="shared" si="121"/>
        <v>1</v>
      </c>
      <c r="CO103" s="7">
        <f t="shared" si="122"/>
        <v>1</v>
      </c>
      <c r="CP103" s="7">
        <f t="shared" si="123"/>
        <v>1</v>
      </c>
      <c r="CQ103" s="7"/>
      <c r="CS103" s="7">
        <f t="shared" si="124"/>
        <v>0</v>
      </c>
      <c r="CT103" s="7">
        <f t="shared" si="125"/>
        <v>0</v>
      </c>
      <c r="CU103" s="7">
        <f t="shared" si="126"/>
        <v>0</v>
      </c>
      <c r="CV103" s="7">
        <f t="shared" si="127"/>
        <v>0</v>
      </c>
      <c r="CW103" s="7">
        <f t="shared" si="128"/>
        <v>0</v>
      </c>
      <c r="CX103" s="7">
        <f t="shared" si="129"/>
        <v>0</v>
      </c>
      <c r="CY103" s="7">
        <f t="shared" si="130"/>
        <v>0</v>
      </c>
      <c r="CZ103" s="7">
        <f t="shared" si="131"/>
        <v>0</v>
      </c>
      <c r="DA103" s="7">
        <f t="shared" si="132"/>
        <v>0</v>
      </c>
      <c r="DB103" s="7">
        <f t="shared" si="133"/>
        <v>0</v>
      </c>
      <c r="DC103" s="7">
        <f t="shared" si="134"/>
        <v>0</v>
      </c>
    </row>
    <row r="104" spans="1:107">
      <c r="A104" s="59">
        <v>99</v>
      </c>
      <c r="B104" s="253" t="s">
        <v>286</v>
      </c>
      <c r="C104" s="254" t="s">
        <v>287</v>
      </c>
      <c r="D104" s="9"/>
      <c r="E104" s="10">
        <f>LOOKUP((IF(D104&gt;0,(RANK(D104,D$6:D$125,0)),"NA")),'Points System'!$A$4:$A$154,'Points System'!$B$4:$B$154)</f>
        <v>0</v>
      </c>
      <c r="F104" s="78"/>
      <c r="G104" s="16">
        <f>LOOKUP((IF(F104&gt;0,(RANK(F104,F$6:F$125,0)),"NA")),'Points System'!$A$4:$A$154,'Points System'!$B$4:$B$154)</f>
        <v>0</v>
      </c>
      <c r="H104" s="78"/>
      <c r="I104" s="16">
        <f>LOOKUP((IF(H104&gt;0,(RANK(H104,H$6:H$125,0)),"NA")),'Points System'!$A$4:$A$154,'Points System'!$B$4:$B$154)</f>
        <v>0</v>
      </c>
      <c r="J104" s="9"/>
      <c r="K104" s="16">
        <f>LOOKUP((IF(J104&gt;0,(RANK(J104,J$6:J$125,0)),"NA")),'Points System'!$A$4:$A$154,'Points System'!$B$4:$B$154)</f>
        <v>0</v>
      </c>
      <c r="L104" s="78"/>
      <c r="M104" s="16">
        <f>LOOKUP((IF(L104&gt;0,(RANK(L104,L$6:L$125,0)),"NA")),'Points System'!$A$4:$A$154,'Points System'!$B$4:$B$154)</f>
        <v>0</v>
      </c>
      <c r="N104" s="78"/>
      <c r="O104" s="16">
        <f>LOOKUP((IF(N104&gt;0,(RANK(N104,N$6:N$125,0)),"NA")),'Points System'!$A$4:$A$154,'Points System'!$B$4:$B$154)</f>
        <v>0</v>
      </c>
      <c r="P104" s="78"/>
      <c r="Q104" s="16">
        <f>LOOKUP((IF(P104&gt;0,(RANK(P104,P$6:P$125,0)),"NA")),'Points System'!$A$4:$A$154,'Points System'!$B$4:$B$154)</f>
        <v>0</v>
      </c>
      <c r="R104" s="78"/>
      <c r="S104" s="16">
        <f>LOOKUP((IF(R104&gt;0,(RANK(R104,R$6:R$125,0)),"NA")),'Points System'!$A$4:$A$154,'Points System'!$B$4:$B$154)</f>
        <v>0</v>
      </c>
      <c r="T104" s="78"/>
      <c r="U104" s="16">
        <f>LOOKUP((IF(T104&gt;0,(RANK(T104,T$6:T$125,0)),"NA")),'Points System'!$A$4:$A$154,'Points System'!$B$4:$B$154)</f>
        <v>0</v>
      </c>
      <c r="V104" s="78"/>
      <c r="W104" s="16">
        <f>LOOKUP((IF(V104&gt;0,(RANK(V104,V$6:V$125,0)),"NA")),'Points System'!$A$4:$A$154,'Points System'!$B$4:$B$154)</f>
        <v>0</v>
      </c>
      <c r="X104" s="9"/>
      <c r="Y104" s="16">
        <f>LOOKUP((IF(X104&gt;0,(RANK(X104,X$6:X$125,0)),"NA")),'Points System'!$A$4:$A$154,'Points System'!$B$4:$B$154)</f>
        <v>0</v>
      </c>
      <c r="Z104" s="78"/>
      <c r="AA104" s="16">
        <f>LOOKUP((IF(Z104&gt;0,(RANK(Z104,Z$6:Z$125,0)),"NA")),'Points System'!$A$4:$A$154,'Points System'!$B$4:$B$154)</f>
        <v>0</v>
      </c>
      <c r="AB104" s="78">
        <f>CC104</f>
        <v>0</v>
      </c>
      <c r="AC104" s="10">
        <f>SUM((LARGE((BA104:BK104),1))+(LARGE((BA104:BK104),2))+(LARGE((BA104:BK104),3)+(LARGE((BA104:BK104),4))))</f>
        <v>0</v>
      </c>
      <c r="AD104" s="12">
        <f>RANK(AC104,$AC$6:$AC$125,0)</f>
        <v>67</v>
      </c>
      <c r="AE104" s="88">
        <f>(AB104-(ROUNDDOWN(AB104,0)))*100</f>
        <v>0</v>
      </c>
      <c r="AF104" s="76" t="str">
        <f>IF((COUNTIF(AT104:AY104,"&gt;0"))&gt;2,"Y","N")</f>
        <v>N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23">
        <f t="shared" si="82"/>
        <v>0</v>
      </c>
      <c r="AU104" s="23">
        <f t="shared" si="83"/>
        <v>0</v>
      </c>
      <c r="AV104" s="23">
        <f t="shared" si="84"/>
        <v>0</v>
      </c>
      <c r="AW104" s="23">
        <f t="shared" si="135"/>
        <v>0</v>
      </c>
      <c r="AX104" s="23">
        <f t="shared" si="86"/>
        <v>0</v>
      </c>
      <c r="AY104" s="23">
        <f t="shared" si="87"/>
        <v>0</v>
      </c>
      <c r="AZ104" s="7"/>
      <c r="BA104" s="82">
        <f t="shared" si="114"/>
        <v>0</v>
      </c>
      <c r="BB104" s="83">
        <f t="shared" si="136"/>
        <v>0</v>
      </c>
      <c r="BC104" s="82">
        <f t="shared" si="115"/>
        <v>0</v>
      </c>
      <c r="BD104" s="83">
        <f t="shared" si="137"/>
        <v>0</v>
      </c>
      <c r="BE104" s="82">
        <f t="shared" si="116"/>
        <v>0</v>
      </c>
      <c r="BF104" s="83">
        <f t="shared" si="138"/>
        <v>0</v>
      </c>
      <c r="BG104" s="82">
        <f t="shared" si="117"/>
        <v>0</v>
      </c>
      <c r="BH104" s="82">
        <f t="shared" si="139"/>
        <v>0</v>
      </c>
      <c r="BI104" s="83">
        <f t="shared" si="140"/>
        <v>0</v>
      </c>
      <c r="BJ104" s="82">
        <f t="shared" si="141"/>
        <v>0</v>
      </c>
      <c r="BK104" s="83">
        <f t="shared" si="142"/>
        <v>0</v>
      </c>
      <c r="BL104" s="7"/>
      <c r="BM104" s="82">
        <f t="shared" si="143"/>
        <v>0</v>
      </c>
      <c r="BN104" s="83">
        <f t="shared" si="144"/>
        <v>0</v>
      </c>
      <c r="BO104" s="82">
        <f t="shared" si="145"/>
        <v>0</v>
      </c>
      <c r="BP104" s="83">
        <f t="shared" si="146"/>
        <v>0</v>
      </c>
      <c r="BQ104" s="82">
        <f t="shared" si="147"/>
        <v>0</v>
      </c>
      <c r="BR104" s="83">
        <f t="shared" si="148"/>
        <v>0</v>
      </c>
      <c r="BS104" s="82">
        <f t="shared" si="149"/>
        <v>0</v>
      </c>
      <c r="BT104" s="82">
        <f t="shared" si="150"/>
        <v>0</v>
      </c>
      <c r="BU104" s="83">
        <f t="shared" si="151"/>
        <v>0</v>
      </c>
      <c r="BV104" s="82">
        <f t="shared" si="152"/>
        <v>0</v>
      </c>
      <c r="BW104" s="83">
        <f t="shared" si="153"/>
        <v>0</v>
      </c>
      <c r="BY104" s="7">
        <f t="shared" si="154"/>
        <v>0</v>
      </c>
      <c r="BZ104" s="7"/>
      <c r="CA104" s="7">
        <f t="shared" si="118"/>
        <v>0</v>
      </c>
      <c r="CB104" s="7"/>
      <c r="CC104" s="7">
        <f t="shared" si="107"/>
        <v>0</v>
      </c>
      <c r="CF104" s="7">
        <f t="shared" si="155"/>
        <v>1</v>
      </c>
      <c r="CG104" s="7">
        <f t="shared" si="156"/>
        <v>1</v>
      </c>
      <c r="CH104" s="7">
        <f t="shared" si="157"/>
        <v>1</v>
      </c>
      <c r="CI104" s="7">
        <f t="shared" si="158"/>
        <v>1</v>
      </c>
      <c r="CJ104" s="7">
        <f t="shared" si="159"/>
        <v>1</v>
      </c>
      <c r="CK104" s="7">
        <f t="shared" si="160"/>
        <v>1</v>
      </c>
      <c r="CL104" s="7">
        <f t="shared" si="161"/>
        <v>1</v>
      </c>
      <c r="CM104" s="7">
        <f t="shared" si="162"/>
        <v>1</v>
      </c>
      <c r="CN104" s="7">
        <f t="shared" si="121"/>
        <v>1</v>
      </c>
      <c r="CO104" s="7">
        <f t="shared" si="122"/>
        <v>1</v>
      </c>
      <c r="CP104" s="7">
        <f t="shared" si="123"/>
        <v>1</v>
      </c>
      <c r="CQ104" s="7"/>
      <c r="CS104" s="7">
        <f t="shared" si="124"/>
        <v>0</v>
      </c>
      <c r="CT104" s="7">
        <f t="shared" si="125"/>
        <v>0</v>
      </c>
      <c r="CU104" s="7">
        <f t="shared" si="126"/>
        <v>0</v>
      </c>
      <c r="CV104" s="7">
        <f t="shared" si="127"/>
        <v>0</v>
      </c>
      <c r="CW104" s="7">
        <f t="shared" si="128"/>
        <v>0</v>
      </c>
      <c r="CX104" s="7">
        <f t="shared" si="129"/>
        <v>0</v>
      </c>
      <c r="CY104" s="7">
        <f t="shared" si="130"/>
        <v>0</v>
      </c>
      <c r="CZ104" s="7">
        <f t="shared" si="131"/>
        <v>0</v>
      </c>
      <c r="DA104" s="7">
        <f t="shared" si="132"/>
        <v>0</v>
      </c>
      <c r="DB104" s="7">
        <f t="shared" si="133"/>
        <v>0</v>
      </c>
      <c r="DC104" s="7">
        <f t="shared" si="134"/>
        <v>0</v>
      </c>
    </row>
    <row r="105" spans="1:107">
      <c r="A105" s="59">
        <v>100</v>
      </c>
      <c r="B105" s="253" t="s">
        <v>286</v>
      </c>
      <c r="C105" s="254" t="s">
        <v>287</v>
      </c>
      <c r="D105" s="9"/>
      <c r="E105" s="10">
        <f>LOOKUP((IF(D105&gt;0,(RANK(D105,D$6:D$125,0)),"NA")),'Points System'!$A$4:$A$154,'Points System'!$B$4:$B$154)</f>
        <v>0</v>
      </c>
      <c r="F105" s="9"/>
      <c r="G105" s="16">
        <f>LOOKUP((IF(F105&gt;0,(RANK(F105,F$6:F$125,0)),"NA")),'Points System'!$A$4:$A$154,'Points System'!$B$4:$B$154)</f>
        <v>0</v>
      </c>
      <c r="H105" s="9"/>
      <c r="I105" s="16">
        <f>LOOKUP((IF(H105&gt;0,(RANK(H105,H$6:H$125,0)),"NA")),'Points System'!$A$4:$A$154,'Points System'!$B$4:$B$154)</f>
        <v>0</v>
      </c>
      <c r="J105" s="9"/>
      <c r="K105" s="16">
        <f>LOOKUP((IF(J105&gt;0,(RANK(J105,J$6:J$125,0)),"NA")),'Points System'!$A$4:$A$154,'Points System'!$B$4:$B$154)</f>
        <v>0</v>
      </c>
      <c r="L105" s="9"/>
      <c r="M105" s="16">
        <f>LOOKUP((IF(L105&gt;0,(RANK(L105,L$6:L$125,0)),"NA")),'Points System'!$A$4:$A$154,'Points System'!$B$4:$B$154)</f>
        <v>0</v>
      </c>
      <c r="N105" s="9"/>
      <c r="O105" s="16">
        <f>LOOKUP((IF(N105&gt;0,(RANK(N105,N$6:N$125,0)),"NA")),'Points System'!$A$4:$A$154,'Points System'!$B$4:$B$154)</f>
        <v>0</v>
      </c>
      <c r="P105" s="9"/>
      <c r="Q105" s="16">
        <f>LOOKUP((IF(P105&gt;0,(RANK(P105,P$6:P$125,0)),"NA")),'Points System'!$A$4:$A$154,'Points System'!$B$4:$B$154)</f>
        <v>0</v>
      </c>
      <c r="R105" s="9"/>
      <c r="S105" s="16">
        <f>LOOKUP((IF(R105&gt;0,(RANK(R105,R$6:R$125,0)),"NA")),'Points System'!$A$4:$A$154,'Points System'!$B$4:$B$154)</f>
        <v>0</v>
      </c>
      <c r="T105" s="9"/>
      <c r="U105" s="16">
        <f>LOOKUP((IF(T105&gt;0,(RANK(T105,T$6:T$125,0)),"NA")),'Points System'!$A$4:$A$154,'Points System'!$B$4:$B$154)</f>
        <v>0</v>
      </c>
      <c r="V105" s="9"/>
      <c r="W105" s="16">
        <f>LOOKUP((IF(V105&gt;0,(RANK(V105,V$6:V$125,0)),"NA")),'Points System'!$A$4:$A$154,'Points System'!$B$4:$B$154)</f>
        <v>0</v>
      </c>
      <c r="X105" s="9"/>
      <c r="Y105" s="16">
        <f>LOOKUP((IF(X105&gt;0,(RANK(X105,X$6:X$125,0)),"NA")),'Points System'!$A$4:$A$154,'Points System'!$B$4:$B$154)</f>
        <v>0</v>
      </c>
      <c r="Z105" s="9"/>
      <c r="AA105" s="16">
        <f>LOOKUP((IF(Z105&gt;0,(RANK(Z105,Z$6:Z$125,0)),"NA")),'Points System'!$A$4:$A$154,'Points System'!$B$4:$B$154)</f>
        <v>0</v>
      </c>
      <c r="AB105" s="78">
        <f>CC105</f>
        <v>0</v>
      </c>
      <c r="AC105" s="10">
        <f>SUM((LARGE((BA105:BK105),1))+(LARGE((BA105:BK105),2))+(LARGE((BA105:BK105),3)+(LARGE((BA105:BK105),4))))</f>
        <v>0</v>
      </c>
      <c r="AD105" s="12">
        <f>RANK(AC105,$AC$6:$AC$125,0)</f>
        <v>67</v>
      </c>
      <c r="AE105" s="88">
        <f>(AB105-(ROUNDDOWN(AB105,0)))*100</f>
        <v>0</v>
      </c>
      <c r="AF105" s="76" t="str">
        <f>IF((COUNTIF(AT105:AY105,"&gt;0"))&gt;2,"Y","N")</f>
        <v>N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23">
        <f t="shared" si="82"/>
        <v>0</v>
      </c>
      <c r="AU105" s="23">
        <f t="shared" si="83"/>
        <v>0</v>
      </c>
      <c r="AV105" s="23">
        <f t="shared" si="84"/>
        <v>0</v>
      </c>
      <c r="AW105" s="23">
        <f t="shared" si="135"/>
        <v>0</v>
      </c>
      <c r="AX105" s="23">
        <f t="shared" si="86"/>
        <v>0</v>
      </c>
      <c r="AY105" s="23">
        <f t="shared" si="87"/>
        <v>0</v>
      </c>
      <c r="AZ105" s="7"/>
      <c r="BA105" s="82">
        <f t="shared" si="114"/>
        <v>0</v>
      </c>
      <c r="BB105" s="83">
        <f t="shared" si="136"/>
        <v>0</v>
      </c>
      <c r="BC105" s="82">
        <f t="shared" si="115"/>
        <v>0</v>
      </c>
      <c r="BD105" s="83">
        <f t="shared" si="137"/>
        <v>0</v>
      </c>
      <c r="BE105" s="82">
        <f t="shared" si="116"/>
        <v>0</v>
      </c>
      <c r="BF105" s="83">
        <f t="shared" si="138"/>
        <v>0</v>
      </c>
      <c r="BG105" s="82">
        <f t="shared" si="117"/>
        <v>0</v>
      </c>
      <c r="BH105" s="82">
        <f t="shared" si="139"/>
        <v>0</v>
      </c>
      <c r="BI105" s="83">
        <f t="shared" si="140"/>
        <v>0</v>
      </c>
      <c r="BJ105" s="82">
        <f t="shared" si="141"/>
        <v>0</v>
      </c>
      <c r="BK105" s="83">
        <f t="shared" si="142"/>
        <v>0</v>
      </c>
      <c r="BL105" s="7"/>
      <c r="BM105" s="82">
        <f t="shared" si="143"/>
        <v>0</v>
      </c>
      <c r="BN105" s="83">
        <f t="shared" si="144"/>
        <v>0</v>
      </c>
      <c r="BO105" s="82">
        <f t="shared" si="145"/>
        <v>0</v>
      </c>
      <c r="BP105" s="83">
        <f t="shared" si="146"/>
        <v>0</v>
      </c>
      <c r="BQ105" s="82">
        <f t="shared" si="147"/>
        <v>0</v>
      </c>
      <c r="BR105" s="83">
        <f t="shared" si="148"/>
        <v>0</v>
      </c>
      <c r="BS105" s="82">
        <f t="shared" si="149"/>
        <v>0</v>
      </c>
      <c r="BT105" s="82">
        <f t="shared" si="150"/>
        <v>0</v>
      </c>
      <c r="BU105" s="83">
        <f t="shared" si="151"/>
        <v>0</v>
      </c>
      <c r="BV105" s="82">
        <f t="shared" si="152"/>
        <v>0</v>
      </c>
      <c r="BW105" s="83">
        <f t="shared" si="153"/>
        <v>0</v>
      </c>
      <c r="BY105" s="7">
        <f t="shared" si="154"/>
        <v>0</v>
      </c>
      <c r="BZ105" s="7"/>
      <c r="CA105" s="7">
        <f t="shared" si="118"/>
        <v>0</v>
      </c>
      <c r="CB105" s="7"/>
      <c r="CC105" s="7">
        <f t="shared" si="107"/>
        <v>0</v>
      </c>
      <c r="CF105" s="7">
        <f t="shared" si="155"/>
        <v>1</v>
      </c>
      <c r="CG105" s="7">
        <f t="shared" si="156"/>
        <v>1</v>
      </c>
      <c r="CH105" s="7">
        <f t="shared" si="157"/>
        <v>1</v>
      </c>
      <c r="CI105" s="7">
        <f t="shared" si="158"/>
        <v>1</v>
      </c>
      <c r="CJ105" s="7">
        <f t="shared" si="159"/>
        <v>1</v>
      </c>
      <c r="CK105" s="7">
        <f t="shared" si="160"/>
        <v>1</v>
      </c>
      <c r="CL105" s="7">
        <f t="shared" si="161"/>
        <v>1</v>
      </c>
      <c r="CM105" s="7">
        <f t="shared" si="162"/>
        <v>1</v>
      </c>
      <c r="CN105" s="7">
        <f t="shared" si="121"/>
        <v>1</v>
      </c>
      <c r="CO105" s="7">
        <f t="shared" si="122"/>
        <v>1</v>
      </c>
      <c r="CP105" s="7">
        <f t="shared" si="123"/>
        <v>1</v>
      </c>
      <c r="CQ105" s="7"/>
      <c r="CS105" s="7">
        <f t="shared" si="124"/>
        <v>0</v>
      </c>
      <c r="CT105" s="7">
        <f t="shared" si="125"/>
        <v>0</v>
      </c>
      <c r="CU105" s="7">
        <f t="shared" si="126"/>
        <v>0</v>
      </c>
      <c r="CV105" s="7">
        <f t="shared" si="127"/>
        <v>0</v>
      </c>
      <c r="CW105" s="7">
        <f t="shared" si="128"/>
        <v>0</v>
      </c>
      <c r="CX105" s="7">
        <f t="shared" si="129"/>
        <v>0</v>
      </c>
      <c r="CY105" s="7">
        <f t="shared" si="130"/>
        <v>0</v>
      </c>
      <c r="CZ105" s="7">
        <f t="shared" si="131"/>
        <v>0</v>
      </c>
      <c r="DA105" s="7">
        <f t="shared" si="132"/>
        <v>0</v>
      </c>
      <c r="DB105" s="7">
        <f t="shared" si="133"/>
        <v>0</v>
      </c>
      <c r="DC105" s="7">
        <f t="shared" si="134"/>
        <v>0</v>
      </c>
    </row>
    <row r="106" spans="1:107">
      <c r="A106" s="59">
        <v>101</v>
      </c>
      <c r="B106" s="253" t="s">
        <v>286</v>
      </c>
      <c r="C106" s="254" t="s">
        <v>287</v>
      </c>
      <c r="D106" s="9"/>
      <c r="E106" s="10">
        <f>LOOKUP((IF(D106&gt;0,(RANK(D106,D$6:D$125,0)),"NA")),'Points System'!$A$4:$A$154,'Points System'!$B$4:$B$154)</f>
        <v>0</v>
      </c>
      <c r="F106" s="9"/>
      <c r="G106" s="16">
        <f>LOOKUP((IF(F106&gt;0,(RANK(F106,F$6:F$125,0)),"NA")),'Points System'!$A$4:$A$154,'Points System'!$B$4:$B$154)</f>
        <v>0</v>
      </c>
      <c r="H106" s="9"/>
      <c r="I106" s="16">
        <f>LOOKUP((IF(H106&gt;0,(RANK(H106,H$6:H$125,0)),"NA")),'Points System'!$A$4:$A$154,'Points System'!$B$4:$B$154)</f>
        <v>0</v>
      </c>
      <c r="J106" s="9"/>
      <c r="K106" s="16">
        <f>LOOKUP((IF(J106&gt;0,(RANK(J106,J$6:J$125,0)),"NA")),'Points System'!$A$4:$A$154,'Points System'!$B$4:$B$154)</f>
        <v>0</v>
      </c>
      <c r="L106" s="9"/>
      <c r="M106" s="16">
        <f>LOOKUP((IF(L106&gt;0,(RANK(L106,L$6:L$125,0)),"NA")),'Points System'!$A$4:$A$154,'Points System'!$B$4:$B$154)</f>
        <v>0</v>
      </c>
      <c r="N106" s="9"/>
      <c r="O106" s="16">
        <f>LOOKUP((IF(N106&gt;0,(RANK(N106,N$6:N$125,0)),"NA")),'Points System'!$A$4:$A$154,'Points System'!$B$4:$B$154)</f>
        <v>0</v>
      </c>
      <c r="P106" s="9"/>
      <c r="Q106" s="16">
        <f>LOOKUP((IF(P106&gt;0,(RANK(P106,P$6:P$125,0)),"NA")),'Points System'!$A$4:$A$154,'Points System'!$B$4:$B$154)</f>
        <v>0</v>
      </c>
      <c r="R106" s="9"/>
      <c r="S106" s="16">
        <f>LOOKUP((IF(R106&gt;0,(RANK(R106,R$6:R$125,0)),"NA")),'Points System'!$A$4:$A$154,'Points System'!$B$4:$B$154)</f>
        <v>0</v>
      </c>
      <c r="T106" s="9"/>
      <c r="U106" s="16">
        <f>LOOKUP((IF(T106&gt;0,(RANK(T106,T$6:T$125,0)),"NA")),'Points System'!$A$4:$A$154,'Points System'!$B$4:$B$154)</f>
        <v>0</v>
      </c>
      <c r="V106" s="9"/>
      <c r="W106" s="16">
        <f>LOOKUP((IF(V106&gt;0,(RANK(V106,V$6:V$125,0)),"NA")),'Points System'!$A$4:$A$154,'Points System'!$B$4:$B$154)</f>
        <v>0</v>
      </c>
      <c r="X106" s="9"/>
      <c r="Y106" s="16">
        <f>LOOKUP((IF(X106&gt;0,(RANK(X106,X$6:X$125,0)),"NA")),'Points System'!$A$4:$A$154,'Points System'!$B$4:$B$154)</f>
        <v>0</v>
      </c>
      <c r="Z106" s="9"/>
      <c r="AA106" s="16">
        <f>LOOKUP((IF(Z106&gt;0,(RANK(Z106,Z$6:Z$125,0)),"NA")),'Points System'!$A$4:$A$154,'Points System'!$B$4:$B$154)</f>
        <v>0</v>
      </c>
      <c r="AB106" s="78">
        <f>CC106</f>
        <v>0</v>
      </c>
      <c r="AC106" s="10">
        <f>SUM((LARGE((BA106:BK106),1))+(LARGE((BA106:BK106),2))+(LARGE((BA106:BK106),3)+(LARGE((BA106:BK106),4))))</f>
        <v>0</v>
      </c>
      <c r="AD106" s="12">
        <f>RANK(AC106,$AC$6:$AC$125,0)</f>
        <v>67</v>
      </c>
      <c r="AE106" s="88">
        <f>(AB106-(ROUNDDOWN(AB106,0)))*100</f>
        <v>0</v>
      </c>
      <c r="AF106" s="76" t="str">
        <f>IF((COUNTIF(AT106:AY106,"&gt;0"))&gt;2,"Y","N")</f>
        <v>N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23">
        <f t="shared" si="82"/>
        <v>0</v>
      </c>
      <c r="AU106" s="23">
        <f t="shared" si="83"/>
        <v>0</v>
      </c>
      <c r="AV106" s="23">
        <f t="shared" si="84"/>
        <v>0</v>
      </c>
      <c r="AW106" s="23">
        <f t="shared" si="135"/>
        <v>0</v>
      </c>
      <c r="AX106" s="23">
        <f t="shared" si="86"/>
        <v>0</v>
      </c>
      <c r="AY106" s="23">
        <f t="shared" si="87"/>
        <v>0</v>
      </c>
      <c r="AZ106" s="7"/>
      <c r="BA106" s="82">
        <f t="shared" si="114"/>
        <v>0</v>
      </c>
      <c r="BB106" s="83">
        <f t="shared" si="136"/>
        <v>0</v>
      </c>
      <c r="BC106" s="82">
        <f t="shared" si="115"/>
        <v>0</v>
      </c>
      <c r="BD106" s="83">
        <f t="shared" si="137"/>
        <v>0</v>
      </c>
      <c r="BE106" s="82">
        <f t="shared" si="116"/>
        <v>0</v>
      </c>
      <c r="BF106" s="83">
        <f t="shared" si="138"/>
        <v>0</v>
      </c>
      <c r="BG106" s="82">
        <f t="shared" si="117"/>
        <v>0</v>
      </c>
      <c r="BH106" s="82">
        <f t="shared" si="139"/>
        <v>0</v>
      </c>
      <c r="BI106" s="83">
        <f t="shared" si="140"/>
        <v>0</v>
      </c>
      <c r="BJ106" s="82">
        <f t="shared" si="141"/>
        <v>0</v>
      </c>
      <c r="BK106" s="83">
        <f t="shared" si="142"/>
        <v>0</v>
      </c>
      <c r="BL106" s="7"/>
      <c r="BM106" s="82">
        <f t="shared" si="143"/>
        <v>0</v>
      </c>
      <c r="BN106" s="83">
        <f t="shared" si="144"/>
        <v>0</v>
      </c>
      <c r="BO106" s="82">
        <f t="shared" si="145"/>
        <v>0</v>
      </c>
      <c r="BP106" s="83">
        <f t="shared" si="146"/>
        <v>0</v>
      </c>
      <c r="BQ106" s="82">
        <f t="shared" si="147"/>
        <v>0</v>
      </c>
      <c r="BR106" s="83">
        <f t="shared" si="148"/>
        <v>0</v>
      </c>
      <c r="BS106" s="82">
        <f t="shared" si="149"/>
        <v>0</v>
      </c>
      <c r="BT106" s="82">
        <f t="shared" si="150"/>
        <v>0</v>
      </c>
      <c r="BU106" s="83">
        <f t="shared" si="151"/>
        <v>0</v>
      </c>
      <c r="BV106" s="82">
        <f t="shared" si="152"/>
        <v>0</v>
      </c>
      <c r="BW106" s="83">
        <f t="shared" si="153"/>
        <v>0</v>
      </c>
      <c r="BY106" s="7">
        <f t="shared" si="154"/>
        <v>0</v>
      </c>
      <c r="BZ106" s="7"/>
      <c r="CA106" s="7">
        <f t="shared" si="118"/>
        <v>0</v>
      </c>
      <c r="CB106" s="7"/>
      <c r="CC106" s="7">
        <f t="shared" si="107"/>
        <v>0</v>
      </c>
      <c r="CF106" s="7">
        <f t="shared" si="155"/>
        <v>1</v>
      </c>
      <c r="CG106" s="7">
        <f t="shared" si="156"/>
        <v>1</v>
      </c>
      <c r="CH106" s="7">
        <f t="shared" si="157"/>
        <v>1</v>
      </c>
      <c r="CI106" s="7">
        <f t="shared" si="158"/>
        <v>1</v>
      </c>
      <c r="CJ106" s="7">
        <f t="shared" si="159"/>
        <v>1</v>
      </c>
      <c r="CK106" s="7">
        <f t="shared" si="160"/>
        <v>1</v>
      </c>
      <c r="CL106" s="7">
        <f t="shared" si="161"/>
        <v>1</v>
      </c>
      <c r="CM106" s="7">
        <f t="shared" si="162"/>
        <v>1</v>
      </c>
      <c r="CN106" s="7">
        <f t="shared" si="121"/>
        <v>1</v>
      </c>
      <c r="CO106" s="7">
        <f t="shared" si="122"/>
        <v>1</v>
      </c>
      <c r="CP106" s="7">
        <f t="shared" si="123"/>
        <v>1</v>
      </c>
      <c r="CQ106" s="7"/>
      <c r="CS106" s="7">
        <f t="shared" si="124"/>
        <v>0</v>
      </c>
      <c r="CT106" s="7">
        <f t="shared" si="125"/>
        <v>0</v>
      </c>
      <c r="CU106" s="7">
        <f t="shared" si="126"/>
        <v>0</v>
      </c>
      <c r="CV106" s="7">
        <f t="shared" si="127"/>
        <v>0</v>
      </c>
      <c r="CW106" s="7">
        <f t="shared" si="128"/>
        <v>0</v>
      </c>
      <c r="CX106" s="7">
        <f t="shared" si="129"/>
        <v>0</v>
      </c>
      <c r="CY106" s="7">
        <f t="shared" si="130"/>
        <v>0</v>
      </c>
      <c r="CZ106" s="7">
        <f t="shared" si="131"/>
        <v>0</v>
      </c>
      <c r="DA106" s="7">
        <f t="shared" si="132"/>
        <v>0</v>
      </c>
      <c r="DB106" s="7">
        <f t="shared" si="133"/>
        <v>0</v>
      </c>
      <c r="DC106" s="7">
        <f t="shared" si="134"/>
        <v>0</v>
      </c>
    </row>
    <row r="107" spans="1:107">
      <c r="A107" s="59">
        <v>102</v>
      </c>
      <c r="B107" s="253" t="s">
        <v>286</v>
      </c>
      <c r="C107" s="254" t="s">
        <v>287</v>
      </c>
      <c r="D107" s="9"/>
      <c r="E107" s="10">
        <f>LOOKUP((IF(D107&gt;0,(RANK(D107,D$6:D$125,0)),"NA")),'Points System'!$A$4:$A$154,'Points System'!$B$4:$B$154)</f>
        <v>0</v>
      </c>
      <c r="F107" s="78"/>
      <c r="G107" s="16">
        <f>LOOKUP((IF(F107&gt;0,(RANK(F107,F$6:F$125,0)),"NA")),'Points System'!$A$4:$A$154,'Points System'!$B$4:$B$154)</f>
        <v>0</v>
      </c>
      <c r="H107" s="9"/>
      <c r="I107" s="16">
        <f>LOOKUP((IF(H107&gt;0,(RANK(H107,H$6:H$125,0)),"NA")),'Points System'!$A$4:$A$154,'Points System'!$B$4:$B$154)</f>
        <v>0</v>
      </c>
      <c r="J107" s="9"/>
      <c r="K107" s="16">
        <f>LOOKUP((IF(J107&gt;0,(RANK(J107,J$6:J$125,0)),"NA")),'Points System'!$A$4:$A$154,'Points System'!$B$4:$B$154)</f>
        <v>0</v>
      </c>
      <c r="L107" s="78"/>
      <c r="M107" s="16">
        <f>LOOKUP((IF(L107&gt;0,(RANK(L107,L$6:L$125,0)),"NA")),'Points System'!$A$4:$A$154,'Points System'!$B$4:$B$154)</f>
        <v>0</v>
      </c>
      <c r="N107" s="9"/>
      <c r="O107" s="16">
        <f>LOOKUP((IF(N107&gt;0,(RANK(N107,N$6:N$125,0)),"NA")),'Points System'!$A$4:$A$154,'Points System'!$B$4:$B$154)</f>
        <v>0</v>
      </c>
      <c r="P107" s="78"/>
      <c r="Q107" s="16">
        <f>LOOKUP((IF(P107&gt;0,(RANK(P107,P$6:P$125,0)),"NA")),'Points System'!$A$4:$A$154,'Points System'!$B$4:$B$154)</f>
        <v>0</v>
      </c>
      <c r="R107" s="9"/>
      <c r="S107" s="16">
        <f>LOOKUP((IF(R107&gt;0,(RANK(R107,R$6:R$125,0)),"NA")),'Points System'!$A$4:$A$154,'Points System'!$B$4:$B$154)</f>
        <v>0</v>
      </c>
      <c r="T107" s="9"/>
      <c r="U107" s="16">
        <f>LOOKUP((IF(T107&gt;0,(RANK(T107,T$6:T$125,0)),"NA")),'Points System'!$A$4:$A$154,'Points System'!$B$4:$B$154)</f>
        <v>0</v>
      </c>
      <c r="V107" s="9"/>
      <c r="W107" s="16">
        <f>LOOKUP((IF(V107&gt;0,(RANK(V107,V$6:V$125,0)),"NA")),'Points System'!$A$4:$A$154,'Points System'!$B$4:$B$154)</f>
        <v>0</v>
      </c>
      <c r="X107" s="9"/>
      <c r="Y107" s="16">
        <f>LOOKUP((IF(X107&gt;0,(RANK(X107,X$6:X$125,0)),"NA")),'Points System'!$A$4:$A$154,'Points System'!$B$4:$B$154)</f>
        <v>0</v>
      </c>
      <c r="Z107" s="78"/>
      <c r="AA107" s="16">
        <f>LOOKUP((IF(Z107&gt;0,(RANK(Z107,Z$6:Z$125,0)),"NA")),'Points System'!$A$4:$A$154,'Points System'!$B$4:$B$154)</f>
        <v>0</v>
      </c>
      <c r="AB107" s="78">
        <f>CC107</f>
        <v>0</v>
      </c>
      <c r="AC107" s="10">
        <f>SUM((LARGE((BA107:BK107),1))+(LARGE((BA107:BK107),2))+(LARGE((BA107:BK107),3)+(LARGE((BA107:BK107),4))))</f>
        <v>0</v>
      </c>
      <c r="AD107" s="12">
        <f>RANK(AC107,$AC$6:$AC$125,0)</f>
        <v>67</v>
      </c>
      <c r="AE107" s="88">
        <f>(AB107-(ROUNDDOWN(AB107,0)))*100</f>
        <v>0</v>
      </c>
      <c r="AF107" s="76" t="str">
        <f>IF((COUNTIF(AT107:AY107,"&gt;0"))&gt;2,"Y","N")</f>
        <v>N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23">
        <f t="shared" si="82"/>
        <v>0</v>
      </c>
      <c r="AU107" s="23">
        <f t="shared" si="83"/>
        <v>0</v>
      </c>
      <c r="AV107" s="23">
        <f t="shared" si="84"/>
        <v>0</v>
      </c>
      <c r="AW107" s="23">
        <f t="shared" si="135"/>
        <v>0</v>
      </c>
      <c r="AX107" s="23">
        <f t="shared" si="86"/>
        <v>0</v>
      </c>
      <c r="AY107" s="23">
        <f t="shared" si="87"/>
        <v>0</v>
      </c>
      <c r="AZ107" s="7"/>
      <c r="BA107" s="82">
        <f t="shared" si="114"/>
        <v>0</v>
      </c>
      <c r="BB107" s="83">
        <f t="shared" si="136"/>
        <v>0</v>
      </c>
      <c r="BC107" s="82">
        <f t="shared" si="115"/>
        <v>0</v>
      </c>
      <c r="BD107" s="83">
        <f t="shared" si="137"/>
        <v>0</v>
      </c>
      <c r="BE107" s="82">
        <f t="shared" si="116"/>
        <v>0</v>
      </c>
      <c r="BF107" s="83">
        <f t="shared" si="138"/>
        <v>0</v>
      </c>
      <c r="BG107" s="82">
        <f t="shared" si="117"/>
        <v>0</v>
      </c>
      <c r="BH107" s="82">
        <f t="shared" si="139"/>
        <v>0</v>
      </c>
      <c r="BI107" s="83">
        <f t="shared" si="140"/>
        <v>0</v>
      </c>
      <c r="BJ107" s="82">
        <f t="shared" si="141"/>
        <v>0</v>
      </c>
      <c r="BK107" s="83">
        <f t="shared" si="142"/>
        <v>0</v>
      </c>
      <c r="BL107" s="7"/>
      <c r="BM107" s="82">
        <f t="shared" si="143"/>
        <v>0</v>
      </c>
      <c r="BN107" s="83">
        <f t="shared" si="144"/>
        <v>0</v>
      </c>
      <c r="BO107" s="82">
        <f t="shared" si="145"/>
        <v>0</v>
      </c>
      <c r="BP107" s="83">
        <f t="shared" si="146"/>
        <v>0</v>
      </c>
      <c r="BQ107" s="82">
        <f t="shared" si="147"/>
        <v>0</v>
      </c>
      <c r="BR107" s="83">
        <f t="shared" si="148"/>
        <v>0</v>
      </c>
      <c r="BS107" s="82">
        <f t="shared" si="149"/>
        <v>0</v>
      </c>
      <c r="BT107" s="82">
        <f t="shared" si="150"/>
        <v>0</v>
      </c>
      <c r="BU107" s="83">
        <f t="shared" si="151"/>
        <v>0</v>
      </c>
      <c r="BV107" s="82">
        <f t="shared" si="152"/>
        <v>0</v>
      </c>
      <c r="BW107" s="83">
        <f t="shared" si="153"/>
        <v>0</v>
      </c>
      <c r="BY107" s="7">
        <f t="shared" si="154"/>
        <v>0</v>
      </c>
      <c r="BZ107" s="7"/>
      <c r="CA107" s="7">
        <f t="shared" si="118"/>
        <v>0</v>
      </c>
      <c r="CB107" s="7"/>
      <c r="CC107" s="7">
        <f t="shared" si="107"/>
        <v>0</v>
      </c>
      <c r="CF107" s="7">
        <f t="shared" si="155"/>
        <v>1</v>
      </c>
      <c r="CG107" s="7">
        <f t="shared" si="156"/>
        <v>1</v>
      </c>
      <c r="CH107" s="7">
        <f t="shared" si="157"/>
        <v>1</v>
      </c>
      <c r="CI107" s="7">
        <f t="shared" si="158"/>
        <v>1</v>
      </c>
      <c r="CJ107" s="7">
        <f t="shared" si="159"/>
        <v>1</v>
      </c>
      <c r="CK107" s="7">
        <f t="shared" si="160"/>
        <v>1</v>
      </c>
      <c r="CL107" s="7">
        <f t="shared" si="161"/>
        <v>1</v>
      </c>
      <c r="CM107" s="7">
        <f t="shared" si="162"/>
        <v>1</v>
      </c>
      <c r="CN107" s="7">
        <f t="shared" si="121"/>
        <v>1</v>
      </c>
      <c r="CO107" s="7">
        <f t="shared" si="122"/>
        <v>1</v>
      </c>
      <c r="CP107" s="7">
        <f t="shared" si="123"/>
        <v>1</v>
      </c>
      <c r="CQ107" s="7"/>
      <c r="CS107" s="7">
        <f t="shared" si="124"/>
        <v>0</v>
      </c>
      <c r="CT107" s="7">
        <f t="shared" si="125"/>
        <v>0</v>
      </c>
      <c r="CU107" s="7">
        <f t="shared" si="126"/>
        <v>0</v>
      </c>
      <c r="CV107" s="7">
        <f t="shared" si="127"/>
        <v>0</v>
      </c>
      <c r="CW107" s="7">
        <f t="shared" si="128"/>
        <v>0</v>
      </c>
      <c r="CX107" s="7">
        <f t="shared" si="129"/>
        <v>0</v>
      </c>
      <c r="CY107" s="7">
        <f t="shared" si="130"/>
        <v>0</v>
      </c>
      <c r="CZ107" s="7">
        <f t="shared" si="131"/>
        <v>0</v>
      </c>
      <c r="DA107" s="7">
        <f t="shared" si="132"/>
        <v>0</v>
      </c>
      <c r="DB107" s="7">
        <f t="shared" si="133"/>
        <v>0</v>
      </c>
      <c r="DC107" s="7">
        <f t="shared" si="134"/>
        <v>0</v>
      </c>
    </row>
    <row r="108" spans="1:107">
      <c r="A108" s="59">
        <v>103</v>
      </c>
      <c r="B108" s="253" t="s">
        <v>286</v>
      </c>
      <c r="C108" s="254" t="s">
        <v>287</v>
      </c>
      <c r="D108" s="9"/>
      <c r="E108" s="10">
        <f>LOOKUP((IF(D108&gt;0,(RANK(D108,D$6:D$125,0)),"NA")),'Points System'!$A$4:$A$154,'Points System'!$B$4:$B$154)</f>
        <v>0</v>
      </c>
      <c r="F108" s="9"/>
      <c r="G108" s="16">
        <f>LOOKUP((IF(F108&gt;0,(RANK(F108,F$6:F$125,0)),"NA")),'Points System'!$A$4:$A$154,'Points System'!$B$4:$B$154)</f>
        <v>0</v>
      </c>
      <c r="H108" s="9"/>
      <c r="I108" s="16">
        <f>LOOKUP((IF(H108&gt;0,(RANK(H108,H$6:H$125,0)),"NA")),'Points System'!$A$4:$A$154,'Points System'!$B$4:$B$154)</f>
        <v>0</v>
      </c>
      <c r="J108" s="9"/>
      <c r="K108" s="16">
        <f>LOOKUP((IF(J108&gt;0,(RANK(J108,J$6:J$125,0)),"NA")),'Points System'!$A$4:$A$154,'Points System'!$B$4:$B$154)</f>
        <v>0</v>
      </c>
      <c r="L108" s="9"/>
      <c r="M108" s="16">
        <f>LOOKUP((IF(L108&gt;0,(RANK(L108,L$6:L$125,0)),"NA")),'Points System'!$A$4:$A$154,'Points System'!$B$4:$B$154)</f>
        <v>0</v>
      </c>
      <c r="N108" s="9"/>
      <c r="O108" s="16">
        <f>LOOKUP((IF(N108&gt;0,(RANK(N108,N$6:N$125,0)),"NA")),'Points System'!$A$4:$A$154,'Points System'!$B$4:$B$154)</f>
        <v>0</v>
      </c>
      <c r="P108" s="9"/>
      <c r="Q108" s="16">
        <f>LOOKUP((IF(P108&gt;0,(RANK(P108,P$6:P$125,0)),"NA")),'Points System'!$A$4:$A$154,'Points System'!$B$4:$B$154)</f>
        <v>0</v>
      </c>
      <c r="R108" s="9"/>
      <c r="S108" s="16">
        <f>LOOKUP((IF(R108&gt;0,(RANK(R108,R$6:R$125,0)),"NA")),'Points System'!$A$4:$A$154,'Points System'!$B$4:$B$154)</f>
        <v>0</v>
      </c>
      <c r="T108" s="9"/>
      <c r="U108" s="16">
        <f>LOOKUP((IF(T108&gt;0,(RANK(T108,T$6:T$125,0)),"NA")),'Points System'!$A$4:$A$154,'Points System'!$B$4:$B$154)</f>
        <v>0</v>
      </c>
      <c r="V108" s="9"/>
      <c r="W108" s="16">
        <f>LOOKUP((IF(V108&gt;0,(RANK(V108,V$6:V$125,0)),"NA")),'Points System'!$A$4:$A$154,'Points System'!$B$4:$B$154)</f>
        <v>0</v>
      </c>
      <c r="X108" s="9"/>
      <c r="Y108" s="16">
        <f>LOOKUP((IF(X108&gt;0,(RANK(X108,X$6:X$125,0)),"NA")),'Points System'!$A$4:$A$154,'Points System'!$B$4:$B$154)</f>
        <v>0</v>
      </c>
      <c r="Z108" s="9"/>
      <c r="AA108" s="16">
        <f>LOOKUP((IF(Z108&gt;0,(RANK(Z108,Z$6:Z$125,0)),"NA")),'Points System'!$A$4:$A$154,'Points System'!$B$4:$B$154)</f>
        <v>0</v>
      </c>
      <c r="AB108" s="78">
        <f>CC108</f>
        <v>0</v>
      </c>
      <c r="AC108" s="10">
        <f>SUM((LARGE((BA108:BK108),1))+(LARGE((BA108:BK108),2))+(LARGE((BA108:BK108),3)+(LARGE((BA108:BK108),4))))</f>
        <v>0</v>
      </c>
      <c r="AD108" s="12">
        <f>RANK(AC108,$AC$6:$AC$125,0)</f>
        <v>67</v>
      </c>
      <c r="AE108" s="88">
        <f>(AB108-(ROUNDDOWN(AB108,0)))*100</f>
        <v>0</v>
      </c>
      <c r="AF108" s="76" t="str">
        <f>IF((COUNTIF(AT108:AY108,"&gt;0"))&gt;2,"Y","N")</f>
        <v>N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23">
        <f t="shared" si="82"/>
        <v>0</v>
      </c>
      <c r="AU108" s="23">
        <f t="shared" si="83"/>
        <v>0</v>
      </c>
      <c r="AV108" s="23">
        <f t="shared" si="84"/>
        <v>0</v>
      </c>
      <c r="AW108" s="23">
        <f t="shared" si="135"/>
        <v>0</v>
      </c>
      <c r="AX108" s="23">
        <f t="shared" si="86"/>
        <v>0</v>
      </c>
      <c r="AY108" s="23">
        <f t="shared" si="87"/>
        <v>0</v>
      </c>
      <c r="AZ108" s="7"/>
      <c r="BA108" s="82">
        <f t="shared" si="114"/>
        <v>0</v>
      </c>
      <c r="BB108" s="83">
        <f t="shared" si="136"/>
        <v>0</v>
      </c>
      <c r="BC108" s="82">
        <f t="shared" si="115"/>
        <v>0</v>
      </c>
      <c r="BD108" s="83">
        <f t="shared" si="137"/>
        <v>0</v>
      </c>
      <c r="BE108" s="82">
        <f t="shared" si="116"/>
        <v>0</v>
      </c>
      <c r="BF108" s="83">
        <f t="shared" si="138"/>
        <v>0</v>
      </c>
      <c r="BG108" s="82">
        <f t="shared" si="117"/>
        <v>0</v>
      </c>
      <c r="BH108" s="82">
        <f t="shared" si="139"/>
        <v>0</v>
      </c>
      <c r="BI108" s="83">
        <f t="shared" si="140"/>
        <v>0</v>
      </c>
      <c r="BJ108" s="82">
        <f t="shared" si="141"/>
        <v>0</v>
      </c>
      <c r="BK108" s="83">
        <f t="shared" si="142"/>
        <v>0</v>
      </c>
      <c r="BL108" s="7"/>
      <c r="BM108" s="82">
        <f t="shared" si="143"/>
        <v>0</v>
      </c>
      <c r="BN108" s="83">
        <f t="shared" si="144"/>
        <v>0</v>
      </c>
      <c r="BO108" s="82">
        <f t="shared" si="145"/>
        <v>0</v>
      </c>
      <c r="BP108" s="83">
        <f t="shared" si="146"/>
        <v>0</v>
      </c>
      <c r="BQ108" s="82">
        <f t="shared" si="147"/>
        <v>0</v>
      </c>
      <c r="BR108" s="83">
        <f t="shared" si="148"/>
        <v>0</v>
      </c>
      <c r="BS108" s="82">
        <f t="shared" si="149"/>
        <v>0</v>
      </c>
      <c r="BT108" s="82">
        <f t="shared" si="150"/>
        <v>0</v>
      </c>
      <c r="BU108" s="83">
        <f t="shared" si="151"/>
        <v>0</v>
      </c>
      <c r="BV108" s="82">
        <f t="shared" si="152"/>
        <v>0</v>
      </c>
      <c r="BW108" s="83">
        <f t="shared" si="153"/>
        <v>0</v>
      </c>
      <c r="BY108" s="7">
        <f t="shared" si="154"/>
        <v>0</v>
      </c>
      <c r="BZ108" s="7"/>
      <c r="CA108" s="7">
        <f t="shared" si="118"/>
        <v>0</v>
      </c>
      <c r="CB108" s="7"/>
      <c r="CC108" s="7">
        <f t="shared" si="107"/>
        <v>0</v>
      </c>
      <c r="CF108" s="7">
        <f t="shared" si="155"/>
        <v>1</v>
      </c>
      <c r="CG108" s="7">
        <f t="shared" si="156"/>
        <v>1</v>
      </c>
      <c r="CH108" s="7">
        <f t="shared" si="157"/>
        <v>1</v>
      </c>
      <c r="CI108" s="7">
        <f t="shared" si="158"/>
        <v>1</v>
      </c>
      <c r="CJ108" s="7">
        <f t="shared" si="159"/>
        <v>1</v>
      </c>
      <c r="CK108" s="7">
        <f t="shared" si="160"/>
        <v>1</v>
      </c>
      <c r="CL108" s="7">
        <f t="shared" si="161"/>
        <v>1</v>
      </c>
      <c r="CM108" s="7">
        <f t="shared" si="162"/>
        <v>1</v>
      </c>
      <c r="CN108" s="7">
        <f t="shared" si="121"/>
        <v>1</v>
      </c>
      <c r="CO108" s="7">
        <f t="shared" si="122"/>
        <v>1</v>
      </c>
      <c r="CP108" s="7">
        <f t="shared" si="123"/>
        <v>1</v>
      </c>
      <c r="CQ108" s="7"/>
      <c r="CS108" s="7">
        <f t="shared" si="124"/>
        <v>0</v>
      </c>
      <c r="CT108" s="7">
        <f t="shared" si="125"/>
        <v>0</v>
      </c>
      <c r="CU108" s="7">
        <f t="shared" si="126"/>
        <v>0</v>
      </c>
      <c r="CV108" s="7">
        <f t="shared" si="127"/>
        <v>0</v>
      </c>
      <c r="CW108" s="7">
        <f t="shared" si="128"/>
        <v>0</v>
      </c>
      <c r="CX108" s="7">
        <f t="shared" si="129"/>
        <v>0</v>
      </c>
      <c r="CY108" s="7">
        <f t="shared" si="130"/>
        <v>0</v>
      </c>
      <c r="CZ108" s="7">
        <f t="shared" si="131"/>
        <v>0</v>
      </c>
      <c r="DA108" s="7">
        <f t="shared" si="132"/>
        <v>0</v>
      </c>
      <c r="DB108" s="7">
        <f t="shared" si="133"/>
        <v>0</v>
      </c>
      <c r="DC108" s="7">
        <f t="shared" si="134"/>
        <v>0</v>
      </c>
    </row>
    <row r="109" spans="1:107">
      <c r="A109" s="59">
        <v>104</v>
      </c>
      <c r="B109" s="253" t="s">
        <v>286</v>
      </c>
      <c r="C109" s="254" t="s">
        <v>287</v>
      </c>
      <c r="D109" s="9"/>
      <c r="E109" s="10">
        <f>LOOKUP((IF(D109&gt;0,(RANK(D109,D$6:D$125,0)),"NA")),'Points System'!$A$4:$A$154,'Points System'!$B$4:$B$154)</f>
        <v>0</v>
      </c>
      <c r="F109" s="78"/>
      <c r="G109" s="16">
        <f>LOOKUP((IF(F109&gt;0,(RANK(F109,F$6:F$125,0)),"NA")),'Points System'!$A$4:$A$154,'Points System'!$B$4:$B$154)</f>
        <v>0</v>
      </c>
      <c r="H109" s="78"/>
      <c r="I109" s="16">
        <f>LOOKUP((IF(H109&gt;0,(RANK(H109,H$6:H$125,0)),"NA")),'Points System'!$A$4:$A$154,'Points System'!$B$4:$B$154)</f>
        <v>0</v>
      </c>
      <c r="J109" s="9"/>
      <c r="K109" s="16">
        <f>LOOKUP((IF(J109&gt;0,(RANK(J109,J$6:J$125,0)),"NA")),'Points System'!$A$4:$A$154,'Points System'!$B$4:$B$154)</f>
        <v>0</v>
      </c>
      <c r="L109" s="78"/>
      <c r="M109" s="16">
        <f>LOOKUP((IF(L109&gt;0,(RANK(L109,L$6:L$125,0)),"NA")),'Points System'!$A$4:$A$154,'Points System'!$B$4:$B$154)</f>
        <v>0</v>
      </c>
      <c r="N109" s="78"/>
      <c r="O109" s="16">
        <f>LOOKUP((IF(N109&gt;0,(RANK(N109,N$6:N$125,0)),"NA")),'Points System'!$A$4:$A$154,'Points System'!$B$4:$B$154)</f>
        <v>0</v>
      </c>
      <c r="P109" s="78"/>
      <c r="Q109" s="16">
        <f>LOOKUP((IF(P109&gt;0,(RANK(P109,P$6:P$125,0)),"NA")),'Points System'!$A$4:$A$154,'Points System'!$B$4:$B$154)</f>
        <v>0</v>
      </c>
      <c r="R109" s="78"/>
      <c r="S109" s="16">
        <f>LOOKUP((IF(R109&gt;0,(RANK(R109,R$6:R$125,0)),"NA")),'Points System'!$A$4:$A$154,'Points System'!$B$4:$B$154)</f>
        <v>0</v>
      </c>
      <c r="T109" s="78"/>
      <c r="U109" s="16">
        <f>LOOKUP((IF(T109&gt;0,(RANK(T109,T$6:T$125,0)),"NA")),'Points System'!$A$4:$A$154,'Points System'!$B$4:$B$154)</f>
        <v>0</v>
      </c>
      <c r="V109" s="78"/>
      <c r="W109" s="16">
        <f>LOOKUP((IF(V109&gt;0,(RANK(V109,V$6:V$125,0)),"NA")),'Points System'!$A$4:$A$154,'Points System'!$B$4:$B$154)</f>
        <v>0</v>
      </c>
      <c r="X109" s="9"/>
      <c r="Y109" s="16">
        <f>LOOKUP((IF(X109&gt;0,(RANK(X109,X$6:X$125,0)),"NA")),'Points System'!$A$4:$A$154,'Points System'!$B$4:$B$154)</f>
        <v>0</v>
      </c>
      <c r="Z109" s="78"/>
      <c r="AA109" s="16">
        <f>LOOKUP((IF(Z109&gt;0,(RANK(Z109,Z$6:Z$125,0)),"NA")),'Points System'!$A$4:$A$154,'Points System'!$B$4:$B$154)</f>
        <v>0</v>
      </c>
      <c r="AB109" s="78">
        <f>CC109</f>
        <v>0</v>
      </c>
      <c r="AC109" s="10">
        <f>SUM((LARGE((BA109:BK109),1))+(LARGE((BA109:BK109),2))+(LARGE((BA109:BK109),3)+(LARGE((BA109:BK109),4))))</f>
        <v>0</v>
      </c>
      <c r="AD109" s="12">
        <f>RANK(AC109,$AC$6:$AC$125,0)</f>
        <v>67</v>
      </c>
      <c r="AE109" s="88">
        <f>(AB109-(ROUNDDOWN(AB109,0)))*100</f>
        <v>0</v>
      </c>
      <c r="AF109" s="76" t="str">
        <f>IF((COUNTIF(AT109:AY109,"&gt;0"))&gt;2,"Y","N")</f>
        <v>N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23">
        <f t="shared" si="82"/>
        <v>0</v>
      </c>
      <c r="AU109" s="23">
        <f t="shared" si="83"/>
        <v>0</v>
      </c>
      <c r="AV109" s="23">
        <f t="shared" si="84"/>
        <v>0</v>
      </c>
      <c r="AW109" s="23">
        <f t="shared" si="135"/>
        <v>0</v>
      </c>
      <c r="AX109" s="23">
        <f t="shared" si="86"/>
        <v>0</v>
      </c>
      <c r="AY109" s="23">
        <f t="shared" si="87"/>
        <v>0</v>
      </c>
      <c r="AZ109" s="7"/>
      <c r="BA109" s="82">
        <f t="shared" si="114"/>
        <v>0</v>
      </c>
      <c r="BB109" s="83">
        <f t="shared" si="136"/>
        <v>0</v>
      </c>
      <c r="BC109" s="82">
        <f t="shared" si="115"/>
        <v>0</v>
      </c>
      <c r="BD109" s="83">
        <f t="shared" si="137"/>
        <v>0</v>
      </c>
      <c r="BE109" s="82">
        <f t="shared" si="116"/>
        <v>0</v>
      </c>
      <c r="BF109" s="83">
        <f t="shared" si="138"/>
        <v>0</v>
      </c>
      <c r="BG109" s="82">
        <f t="shared" si="117"/>
        <v>0</v>
      </c>
      <c r="BH109" s="82">
        <f t="shared" si="139"/>
        <v>0</v>
      </c>
      <c r="BI109" s="83">
        <f t="shared" si="140"/>
        <v>0</v>
      </c>
      <c r="BJ109" s="82">
        <f t="shared" si="141"/>
        <v>0</v>
      </c>
      <c r="BK109" s="83">
        <f t="shared" si="142"/>
        <v>0</v>
      </c>
      <c r="BL109" s="7"/>
      <c r="BM109" s="82">
        <f t="shared" si="143"/>
        <v>0</v>
      </c>
      <c r="BN109" s="83">
        <f t="shared" si="144"/>
        <v>0</v>
      </c>
      <c r="BO109" s="82">
        <f t="shared" si="145"/>
        <v>0</v>
      </c>
      <c r="BP109" s="83">
        <f t="shared" si="146"/>
        <v>0</v>
      </c>
      <c r="BQ109" s="82">
        <f t="shared" si="147"/>
        <v>0</v>
      </c>
      <c r="BR109" s="83">
        <f t="shared" si="148"/>
        <v>0</v>
      </c>
      <c r="BS109" s="82">
        <f t="shared" si="149"/>
        <v>0</v>
      </c>
      <c r="BT109" s="82">
        <f t="shared" si="150"/>
        <v>0</v>
      </c>
      <c r="BU109" s="83">
        <f t="shared" si="151"/>
        <v>0</v>
      </c>
      <c r="BV109" s="82">
        <f t="shared" si="152"/>
        <v>0</v>
      </c>
      <c r="BW109" s="83">
        <f t="shared" si="153"/>
        <v>0</v>
      </c>
      <c r="BY109" s="7">
        <f t="shared" si="154"/>
        <v>0</v>
      </c>
      <c r="BZ109" s="7"/>
      <c r="CA109" s="7">
        <f t="shared" si="118"/>
        <v>0</v>
      </c>
      <c r="CB109" s="7"/>
      <c r="CC109" s="7">
        <f t="shared" si="107"/>
        <v>0</v>
      </c>
      <c r="CF109" s="7">
        <f t="shared" si="155"/>
        <v>1</v>
      </c>
      <c r="CG109" s="7">
        <f t="shared" si="156"/>
        <v>1</v>
      </c>
      <c r="CH109" s="7">
        <f t="shared" si="157"/>
        <v>1</v>
      </c>
      <c r="CI109" s="7">
        <f t="shared" si="158"/>
        <v>1</v>
      </c>
      <c r="CJ109" s="7">
        <f t="shared" si="159"/>
        <v>1</v>
      </c>
      <c r="CK109" s="7">
        <f t="shared" si="160"/>
        <v>1</v>
      </c>
      <c r="CL109" s="7">
        <f t="shared" si="161"/>
        <v>1</v>
      </c>
      <c r="CM109" s="7">
        <f t="shared" si="162"/>
        <v>1</v>
      </c>
      <c r="CN109" s="7">
        <f t="shared" si="121"/>
        <v>1</v>
      </c>
      <c r="CO109" s="7">
        <f t="shared" si="122"/>
        <v>1</v>
      </c>
      <c r="CP109" s="7">
        <f t="shared" si="123"/>
        <v>1</v>
      </c>
      <c r="CQ109" s="7"/>
      <c r="CS109" s="7">
        <f t="shared" si="124"/>
        <v>0</v>
      </c>
      <c r="CT109" s="7">
        <f t="shared" si="125"/>
        <v>0</v>
      </c>
      <c r="CU109" s="7">
        <f t="shared" si="126"/>
        <v>0</v>
      </c>
      <c r="CV109" s="7">
        <f t="shared" si="127"/>
        <v>0</v>
      </c>
      <c r="CW109" s="7">
        <f t="shared" si="128"/>
        <v>0</v>
      </c>
      <c r="CX109" s="7">
        <f t="shared" si="129"/>
        <v>0</v>
      </c>
      <c r="CY109" s="7">
        <f t="shared" si="130"/>
        <v>0</v>
      </c>
      <c r="CZ109" s="7">
        <f t="shared" si="131"/>
        <v>0</v>
      </c>
      <c r="DA109" s="7">
        <f t="shared" si="132"/>
        <v>0</v>
      </c>
      <c r="DB109" s="7">
        <f t="shared" si="133"/>
        <v>0</v>
      </c>
      <c r="DC109" s="7">
        <f t="shared" si="134"/>
        <v>0</v>
      </c>
    </row>
    <row r="110" spans="1:107">
      <c r="A110" s="59">
        <v>105</v>
      </c>
      <c r="B110" s="253" t="s">
        <v>286</v>
      </c>
      <c r="C110" s="254" t="s">
        <v>287</v>
      </c>
      <c r="D110" s="9"/>
      <c r="E110" s="10">
        <f>LOOKUP((IF(D110&gt;0,(RANK(D110,D$6:D$125,0)),"NA")),'Points System'!$A$4:$A$154,'Points System'!$B$4:$B$154)</f>
        <v>0</v>
      </c>
      <c r="F110" s="78"/>
      <c r="G110" s="16">
        <f>LOOKUP((IF(F110&gt;0,(RANK(F110,F$6:F$125,0)),"NA")),'Points System'!$A$4:$A$154,'Points System'!$B$4:$B$154)</f>
        <v>0</v>
      </c>
      <c r="H110" s="78"/>
      <c r="I110" s="16">
        <f>LOOKUP((IF(H110&gt;0,(RANK(H110,H$6:H$125,0)),"NA")),'Points System'!$A$4:$A$154,'Points System'!$B$4:$B$154)</f>
        <v>0</v>
      </c>
      <c r="J110" s="9"/>
      <c r="K110" s="16">
        <f>LOOKUP((IF(J110&gt;0,(RANK(J110,J$6:J$125,0)),"NA")),'Points System'!$A$4:$A$154,'Points System'!$B$4:$B$154)</f>
        <v>0</v>
      </c>
      <c r="L110" s="78"/>
      <c r="M110" s="16">
        <f>LOOKUP((IF(L110&gt;0,(RANK(L110,L$6:L$125,0)),"NA")),'Points System'!$A$4:$A$154,'Points System'!$B$4:$B$154)</f>
        <v>0</v>
      </c>
      <c r="N110" s="78"/>
      <c r="O110" s="16">
        <f>LOOKUP((IF(N110&gt;0,(RANK(N110,N$6:N$125,0)),"NA")),'Points System'!$A$4:$A$154,'Points System'!$B$4:$B$154)</f>
        <v>0</v>
      </c>
      <c r="P110" s="78"/>
      <c r="Q110" s="16">
        <f>LOOKUP((IF(P110&gt;0,(RANK(P110,P$6:P$125,0)),"NA")),'Points System'!$A$4:$A$154,'Points System'!$B$4:$B$154)</f>
        <v>0</v>
      </c>
      <c r="R110" s="78"/>
      <c r="S110" s="16">
        <f>LOOKUP((IF(R110&gt;0,(RANK(R110,R$6:R$125,0)),"NA")),'Points System'!$A$4:$A$154,'Points System'!$B$4:$B$154)</f>
        <v>0</v>
      </c>
      <c r="T110" s="78"/>
      <c r="U110" s="16">
        <f>LOOKUP((IF(T110&gt;0,(RANK(T110,T$6:T$125,0)),"NA")),'Points System'!$A$4:$A$154,'Points System'!$B$4:$B$154)</f>
        <v>0</v>
      </c>
      <c r="V110" s="78"/>
      <c r="W110" s="16">
        <f>LOOKUP((IF(V110&gt;0,(RANK(V110,V$6:V$125,0)),"NA")),'Points System'!$A$4:$A$154,'Points System'!$B$4:$B$154)</f>
        <v>0</v>
      </c>
      <c r="X110" s="9"/>
      <c r="Y110" s="16">
        <f>LOOKUP((IF(X110&gt;0,(RANK(X110,X$6:X$125,0)),"NA")),'Points System'!$A$4:$A$154,'Points System'!$B$4:$B$154)</f>
        <v>0</v>
      </c>
      <c r="Z110" s="78"/>
      <c r="AA110" s="16">
        <f>LOOKUP((IF(Z110&gt;0,(RANK(Z110,Z$6:Z$125,0)),"NA")),'Points System'!$A$4:$A$154,'Points System'!$B$4:$B$154)</f>
        <v>0</v>
      </c>
      <c r="AB110" s="78">
        <f>CC110</f>
        <v>0</v>
      </c>
      <c r="AC110" s="10">
        <f>SUM((LARGE((BA110:BK110),1))+(LARGE((BA110:BK110),2))+(LARGE((BA110:BK110),3)+(LARGE((BA110:BK110),4))))</f>
        <v>0</v>
      </c>
      <c r="AD110" s="12">
        <f>RANK(AC110,$AC$6:$AC$125,0)</f>
        <v>67</v>
      </c>
      <c r="AE110" s="88">
        <f>(AB110-(ROUNDDOWN(AB110,0)))*100</f>
        <v>0</v>
      </c>
      <c r="AF110" s="76" t="str">
        <f>IF((COUNTIF(AT110:AY110,"&gt;0"))&gt;2,"Y","N")</f>
        <v>N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3">
        <f t="shared" si="82"/>
        <v>0</v>
      </c>
      <c r="AU110" s="23">
        <f t="shared" si="83"/>
        <v>0</v>
      </c>
      <c r="AV110" s="23">
        <f t="shared" si="84"/>
        <v>0</v>
      </c>
      <c r="AW110" s="23">
        <f t="shared" si="135"/>
        <v>0</v>
      </c>
      <c r="AX110" s="23">
        <f t="shared" si="86"/>
        <v>0</v>
      </c>
      <c r="AY110" s="23">
        <f t="shared" si="87"/>
        <v>0</v>
      </c>
      <c r="AZ110" s="7"/>
      <c r="BA110" s="82">
        <f t="shared" si="114"/>
        <v>0</v>
      </c>
      <c r="BB110" s="83">
        <f t="shared" si="136"/>
        <v>0</v>
      </c>
      <c r="BC110" s="82">
        <f t="shared" si="115"/>
        <v>0</v>
      </c>
      <c r="BD110" s="83">
        <f t="shared" si="137"/>
        <v>0</v>
      </c>
      <c r="BE110" s="82">
        <f t="shared" si="116"/>
        <v>0</v>
      </c>
      <c r="BF110" s="83">
        <f t="shared" si="138"/>
        <v>0</v>
      </c>
      <c r="BG110" s="82">
        <f t="shared" si="117"/>
        <v>0</v>
      </c>
      <c r="BH110" s="82">
        <f t="shared" si="139"/>
        <v>0</v>
      </c>
      <c r="BI110" s="83">
        <f t="shared" si="140"/>
        <v>0</v>
      </c>
      <c r="BJ110" s="82">
        <f t="shared" si="141"/>
        <v>0</v>
      </c>
      <c r="BK110" s="83">
        <f t="shared" si="142"/>
        <v>0</v>
      </c>
      <c r="BL110" s="7"/>
      <c r="BM110" s="82">
        <f t="shared" si="143"/>
        <v>0</v>
      </c>
      <c r="BN110" s="83">
        <f t="shared" si="144"/>
        <v>0</v>
      </c>
      <c r="BO110" s="82">
        <f t="shared" si="145"/>
        <v>0</v>
      </c>
      <c r="BP110" s="83">
        <f t="shared" si="146"/>
        <v>0</v>
      </c>
      <c r="BQ110" s="82">
        <f t="shared" si="147"/>
        <v>0</v>
      </c>
      <c r="BR110" s="83">
        <f t="shared" si="148"/>
        <v>0</v>
      </c>
      <c r="BS110" s="82">
        <f t="shared" si="149"/>
        <v>0</v>
      </c>
      <c r="BT110" s="82">
        <f t="shared" si="150"/>
        <v>0</v>
      </c>
      <c r="BU110" s="83">
        <f t="shared" si="151"/>
        <v>0</v>
      </c>
      <c r="BV110" s="82">
        <f t="shared" si="152"/>
        <v>0</v>
      </c>
      <c r="BW110" s="83">
        <f t="shared" si="153"/>
        <v>0</v>
      </c>
      <c r="BY110" s="7">
        <f t="shared" si="154"/>
        <v>0</v>
      </c>
      <c r="BZ110" s="7"/>
      <c r="CA110" s="7">
        <f t="shared" si="118"/>
        <v>0</v>
      </c>
      <c r="CB110" s="7"/>
      <c r="CC110" s="7">
        <f t="shared" si="107"/>
        <v>0</v>
      </c>
      <c r="CF110" s="7">
        <f t="shared" si="155"/>
        <v>1</v>
      </c>
      <c r="CG110" s="7">
        <f t="shared" si="156"/>
        <v>1</v>
      </c>
      <c r="CH110" s="7">
        <f t="shared" si="157"/>
        <v>1</v>
      </c>
      <c r="CI110" s="7">
        <f t="shared" si="158"/>
        <v>1</v>
      </c>
      <c r="CJ110" s="7">
        <f t="shared" si="159"/>
        <v>1</v>
      </c>
      <c r="CK110" s="7">
        <f t="shared" si="160"/>
        <v>1</v>
      </c>
      <c r="CL110" s="7">
        <f t="shared" si="161"/>
        <v>1</v>
      </c>
      <c r="CM110" s="7">
        <f t="shared" si="162"/>
        <v>1</v>
      </c>
      <c r="CN110" s="7">
        <f t="shared" si="121"/>
        <v>1</v>
      </c>
      <c r="CO110" s="7">
        <f t="shared" si="122"/>
        <v>1</v>
      </c>
      <c r="CP110" s="7">
        <f t="shared" si="123"/>
        <v>1</v>
      </c>
      <c r="CQ110" s="7"/>
      <c r="CS110" s="7">
        <f t="shared" si="124"/>
        <v>0</v>
      </c>
      <c r="CT110" s="7">
        <f t="shared" si="125"/>
        <v>0</v>
      </c>
      <c r="CU110" s="7">
        <f t="shared" si="126"/>
        <v>0</v>
      </c>
      <c r="CV110" s="7">
        <f t="shared" si="127"/>
        <v>0</v>
      </c>
      <c r="CW110" s="7">
        <f t="shared" si="128"/>
        <v>0</v>
      </c>
      <c r="CX110" s="7">
        <f t="shared" si="129"/>
        <v>0</v>
      </c>
      <c r="CY110" s="7">
        <f t="shared" si="130"/>
        <v>0</v>
      </c>
      <c r="CZ110" s="7">
        <f t="shared" si="131"/>
        <v>0</v>
      </c>
      <c r="DA110" s="7">
        <f t="shared" si="132"/>
        <v>0</v>
      </c>
      <c r="DB110" s="7">
        <f t="shared" si="133"/>
        <v>0</v>
      </c>
      <c r="DC110" s="7">
        <f t="shared" si="134"/>
        <v>0</v>
      </c>
    </row>
    <row r="111" spans="1:107">
      <c r="A111" s="59">
        <v>106</v>
      </c>
      <c r="B111" s="253" t="s">
        <v>286</v>
      </c>
      <c r="C111" s="254" t="s">
        <v>287</v>
      </c>
      <c r="D111" s="9"/>
      <c r="E111" s="10">
        <f>LOOKUP((IF(D111&gt;0,(RANK(D111,D$6:D$125,0)),"NA")),'Points System'!$A$4:$A$154,'Points System'!$B$4:$B$154)</f>
        <v>0</v>
      </c>
      <c r="F111" s="9"/>
      <c r="G111" s="16">
        <f>LOOKUP((IF(F111&gt;0,(RANK(F111,F$6:F$125,0)),"NA")),'Points System'!$A$4:$A$154,'Points System'!$B$4:$B$154)</f>
        <v>0</v>
      </c>
      <c r="H111" s="9"/>
      <c r="I111" s="16">
        <f>LOOKUP((IF(H111&gt;0,(RANK(H111,H$6:H$125,0)),"NA")),'Points System'!$A$4:$A$154,'Points System'!$B$4:$B$154)</f>
        <v>0</v>
      </c>
      <c r="J111" s="9"/>
      <c r="K111" s="16">
        <f>LOOKUP((IF(J111&gt;0,(RANK(J111,J$6:J$125,0)),"NA")),'Points System'!$A$4:$A$154,'Points System'!$B$4:$B$154)</f>
        <v>0</v>
      </c>
      <c r="L111" s="9"/>
      <c r="M111" s="16">
        <f>LOOKUP((IF(L111&gt;0,(RANK(L111,L$6:L$125,0)),"NA")),'Points System'!$A$4:$A$154,'Points System'!$B$4:$B$154)</f>
        <v>0</v>
      </c>
      <c r="N111" s="9"/>
      <c r="O111" s="16">
        <f>LOOKUP((IF(N111&gt;0,(RANK(N111,N$6:N$125,0)),"NA")),'Points System'!$A$4:$A$154,'Points System'!$B$4:$B$154)</f>
        <v>0</v>
      </c>
      <c r="P111" s="9"/>
      <c r="Q111" s="16">
        <f>LOOKUP((IF(P111&gt;0,(RANK(P111,P$6:P$125,0)),"NA")),'Points System'!$A$4:$A$154,'Points System'!$B$4:$B$154)</f>
        <v>0</v>
      </c>
      <c r="R111" s="9"/>
      <c r="S111" s="16">
        <f>LOOKUP((IF(R111&gt;0,(RANK(R111,R$6:R$125,0)),"NA")),'Points System'!$A$4:$A$154,'Points System'!$B$4:$B$154)</f>
        <v>0</v>
      </c>
      <c r="T111" s="9"/>
      <c r="U111" s="16">
        <f>LOOKUP((IF(T111&gt;0,(RANK(T111,T$6:T$125,0)),"NA")),'Points System'!$A$4:$A$154,'Points System'!$B$4:$B$154)</f>
        <v>0</v>
      </c>
      <c r="V111" s="9"/>
      <c r="W111" s="16">
        <f>LOOKUP((IF(V111&gt;0,(RANK(V111,V$6:V$125,0)),"NA")),'Points System'!$A$4:$A$154,'Points System'!$B$4:$B$154)</f>
        <v>0</v>
      </c>
      <c r="X111" s="9"/>
      <c r="Y111" s="16">
        <f>LOOKUP((IF(X111&gt;0,(RANK(X111,X$6:X$125,0)),"NA")),'Points System'!$A$4:$A$154,'Points System'!$B$4:$B$154)</f>
        <v>0</v>
      </c>
      <c r="Z111" s="9"/>
      <c r="AA111" s="16">
        <f>LOOKUP((IF(Z111&gt;0,(RANK(Z111,Z$6:Z$125,0)),"NA")),'Points System'!$A$4:$A$154,'Points System'!$B$4:$B$154)</f>
        <v>0</v>
      </c>
      <c r="AB111" s="78">
        <f>CC111</f>
        <v>0</v>
      </c>
      <c r="AC111" s="10">
        <f>SUM((LARGE((BA111:BK111),1))+(LARGE((BA111:BK111),2))+(LARGE((BA111:BK111),3)+(LARGE((BA111:BK111),4))))</f>
        <v>0</v>
      </c>
      <c r="AD111" s="12">
        <f>RANK(AC111,$AC$6:$AC$125,0)</f>
        <v>67</v>
      </c>
      <c r="AE111" s="88">
        <f>(AB111-(ROUNDDOWN(AB111,0)))*100</f>
        <v>0</v>
      </c>
      <c r="AF111" s="76" t="str">
        <f>IF((COUNTIF(AT111:AY111,"&gt;0"))&gt;2,"Y","N")</f>
        <v>N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23">
        <f t="shared" si="82"/>
        <v>0</v>
      </c>
      <c r="AU111" s="23">
        <f t="shared" si="83"/>
        <v>0</v>
      </c>
      <c r="AV111" s="23">
        <f t="shared" si="84"/>
        <v>0</v>
      </c>
      <c r="AW111" s="23">
        <f t="shared" si="135"/>
        <v>0</v>
      </c>
      <c r="AX111" s="23">
        <f t="shared" si="86"/>
        <v>0</v>
      </c>
      <c r="AY111" s="23">
        <f t="shared" si="87"/>
        <v>0</v>
      </c>
      <c r="AZ111" s="7"/>
      <c r="BA111" s="82">
        <f t="shared" si="114"/>
        <v>0</v>
      </c>
      <c r="BB111" s="83">
        <f t="shared" si="136"/>
        <v>0</v>
      </c>
      <c r="BC111" s="82">
        <f t="shared" si="115"/>
        <v>0</v>
      </c>
      <c r="BD111" s="83">
        <f t="shared" si="137"/>
        <v>0</v>
      </c>
      <c r="BE111" s="82">
        <f t="shared" si="116"/>
        <v>0</v>
      </c>
      <c r="BF111" s="83">
        <f t="shared" si="138"/>
        <v>0</v>
      </c>
      <c r="BG111" s="82">
        <f t="shared" si="117"/>
        <v>0</v>
      </c>
      <c r="BH111" s="82">
        <f t="shared" si="139"/>
        <v>0</v>
      </c>
      <c r="BI111" s="83">
        <f t="shared" si="140"/>
        <v>0</v>
      </c>
      <c r="BJ111" s="82">
        <f t="shared" si="141"/>
        <v>0</v>
      </c>
      <c r="BK111" s="83">
        <f t="shared" si="142"/>
        <v>0</v>
      </c>
      <c r="BL111" s="7"/>
      <c r="BM111" s="82">
        <f t="shared" si="143"/>
        <v>0</v>
      </c>
      <c r="BN111" s="83">
        <f t="shared" si="144"/>
        <v>0</v>
      </c>
      <c r="BO111" s="82">
        <f t="shared" si="145"/>
        <v>0</v>
      </c>
      <c r="BP111" s="83">
        <f t="shared" si="146"/>
        <v>0</v>
      </c>
      <c r="BQ111" s="82">
        <f t="shared" si="147"/>
        <v>0</v>
      </c>
      <c r="BR111" s="83">
        <f t="shared" si="148"/>
        <v>0</v>
      </c>
      <c r="BS111" s="82">
        <f t="shared" si="149"/>
        <v>0</v>
      </c>
      <c r="BT111" s="82">
        <f t="shared" si="150"/>
        <v>0</v>
      </c>
      <c r="BU111" s="83">
        <f t="shared" si="151"/>
        <v>0</v>
      </c>
      <c r="BV111" s="82">
        <f t="shared" si="152"/>
        <v>0</v>
      </c>
      <c r="BW111" s="83">
        <f t="shared" si="153"/>
        <v>0</v>
      </c>
      <c r="BY111" s="7">
        <f t="shared" si="154"/>
        <v>0</v>
      </c>
      <c r="BZ111" s="7"/>
      <c r="CA111" s="7">
        <f t="shared" si="118"/>
        <v>0</v>
      </c>
      <c r="CB111" s="7"/>
      <c r="CC111" s="7">
        <f t="shared" si="107"/>
        <v>0</v>
      </c>
      <c r="CF111" s="7">
        <f t="shared" si="155"/>
        <v>1</v>
      </c>
      <c r="CG111" s="7">
        <f t="shared" si="156"/>
        <v>1</v>
      </c>
      <c r="CH111" s="7">
        <f t="shared" si="157"/>
        <v>1</v>
      </c>
      <c r="CI111" s="7">
        <f t="shared" si="158"/>
        <v>1</v>
      </c>
      <c r="CJ111" s="7">
        <f t="shared" si="159"/>
        <v>1</v>
      </c>
      <c r="CK111" s="7">
        <f t="shared" si="160"/>
        <v>1</v>
      </c>
      <c r="CL111" s="7">
        <f t="shared" si="161"/>
        <v>1</v>
      </c>
      <c r="CM111" s="7">
        <f t="shared" si="162"/>
        <v>1</v>
      </c>
      <c r="CN111" s="7">
        <f t="shared" si="121"/>
        <v>1</v>
      </c>
      <c r="CO111" s="7">
        <f t="shared" si="122"/>
        <v>1</v>
      </c>
      <c r="CP111" s="7">
        <f t="shared" si="123"/>
        <v>1</v>
      </c>
      <c r="CQ111" s="7"/>
      <c r="CS111" s="7">
        <f t="shared" si="124"/>
        <v>0</v>
      </c>
      <c r="CT111" s="7">
        <f t="shared" si="125"/>
        <v>0</v>
      </c>
      <c r="CU111" s="7">
        <f t="shared" si="126"/>
        <v>0</v>
      </c>
      <c r="CV111" s="7">
        <f t="shared" si="127"/>
        <v>0</v>
      </c>
      <c r="CW111" s="7">
        <f t="shared" si="128"/>
        <v>0</v>
      </c>
      <c r="CX111" s="7">
        <f t="shared" si="129"/>
        <v>0</v>
      </c>
      <c r="CY111" s="7">
        <f t="shared" si="130"/>
        <v>0</v>
      </c>
      <c r="CZ111" s="7">
        <f t="shared" si="131"/>
        <v>0</v>
      </c>
      <c r="DA111" s="7">
        <f t="shared" si="132"/>
        <v>0</v>
      </c>
      <c r="DB111" s="7">
        <f t="shared" si="133"/>
        <v>0</v>
      </c>
      <c r="DC111" s="7">
        <f t="shared" si="134"/>
        <v>0</v>
      </c>
    </row>
    <row r="112" spans="1:107">
      <c r="A112" s="59">
        <v>107</v>
      </c>
      <c r="B112" s="253" t="s">
        <v>286</v>
      </c>
      <c r="C112" s="254" t="s">
        <v>287</v>
      </c>
      <c r="D112" s="9"/>
      <c r="E112" s="10">
        <f>LOOKUP((IF(D112&gt;0,(RANK(D112,D$6:D$125,0)),"NA")),'Points System'!$A$4:$A$154,'Points System'!$B$4:$B$154)</f>
        <v>0</v>
      </c>
      <c r="F112" s="78"/>
      <c r="G112" s="16">
        <f>LOOKUP((IF(F112&gt;0,(RANK(F112,F$6:F$125,0)),"NA")),'Points System'!$A$4:$A$154,'Points System'!$B$4:$B$154)</f>
        <v>0</v>
      </c>
      <c r="H112" s="78"/>
      <c r="I112" s="16">
        <f>LOOKUP((IF(H112&gt;0,(RANK(H112,H$6:H$125,0)),"NA")),'Points System'!$A$4:$A$154,'Points System'!$B$4:$B$154)</f>
        <v>0</v>
      </c>
      <c r="J112" s="9"/>
      <c r="K112" s="16">
        <f>LOOKUP((IF(J112&gt;0,(RANK(J112,J$6:J$125,0)),"NA")),'Points System'!$A$4:$A$154,'Points System'!$B$4:$B$154)</f>
        <v>0</v>
      </c>
      <c r="L112" s="78"/>
      <c r="M112" s="16">
        <f>LOOKUP((IF(L112&gt;0,(RANK(L112,L$6:L$125,0)),"NA")),'Points System'!$A$4:$A$154,'Points System'!$B$4:$B$154)</f>
        <v>0</v>
      </c>
      <c r="N112" s="78"/>
      <c r="O112" s="16">
        <f>LOOKUP((IF(N112&gt;0,(RANK(N112,N$6:N$125,0)),"NA")),'Points System'!$A$4:$A$154,'Points System'!$B$4:$B$154)</f>
        <v>0</v>
      </c>
      <c r="P112" s="78"/>
      <c r="Q112" s="16">
        <f>LOOKUP((IF(P112&gt;0,(RANK(P112,P$6:P$125,0)),"NA")),'Points System'!$A$4:$A$154,'Points System'!$B$4:$B$154)</f>
        <v>0</v>
      </c>
      <c r="R112" s="78"/>
      <c r="S112" s="16">
        <f>LOOKUP((IF(R112&gt;0,(RANK(R112,R$6:R$125,0)),"NA")),'Points System'!$A$4:$A$154,'Points System'!$B$4:$B$154)</f>
        <v>0</v>
      </c>
      <c r="T112" s="78"/>
      <c r="U112" s="16">
        <f>LOOKUP((IF(T112&gt;0,(RANK(T112,T$6:T$125,0)),"NA")),'Points System'!$A$4:$A$154,'Points System'!$B$4:$B$154)</f>
        <v>0</v>
      </c>
      <c r="V112" s="78"/>
      <c r="W112" s="16">
        <f>LOOKUP((IF(V112&gt;0,(RANK(V112,V$6:V$125,0)),"NA")),'Points System'!$A$4:$A$154,'Points System'!$B$4:$B$154)</f>
        <v>0</v>
      </c>
      <c r="X112" s="9"/>
      <c r="Y112" s="16">
        <f>LOOKUP((IF(X112&gt;0,(RANK(X112,X$6:X$125,0)),"NA")),'Points System'!$A$4:$A$154,'Points System'!$B$4:$B$154)</f>
        <v>0</v>
      </c>
      <c r="Z112" s="78"/>
      <c r="AA112" s="16">
        <f>LOOKUP((IF(Z112&gt;0,(RANK(Z112,Z$6:Z$125,0)),"NA")),'Points System'!$A$4:$A$154,'Points System'!$B$4:$B$154)</f>
        <v>0</v>
      </c>
      <c r="AB112" s="78">
        <f>CC112</f>
        <v>0</v>
      </c>
      <c r="AC112" s="10">
        <f>SUM((LARGE((BA112:BK112),1))+(LARGE((BA112:BK112),2))+(LARGE((BA112:BK112),3)+(LARGE((BA112:BK112),4))))</f>
        <v>0</v>
      </c>
      <c r="AD112" s="12">
        <f>RANK(AC112,$AC$6:$AC$125,0)</f>
        <v>67</v>
      </c>
      <c r="AE112" s="88">
        <f>(AB112-(ROUNDDOWN(AB112,0)))*100</f>
        <v>0</v>
      </c>
      <c r="AF112" s="76" t="str">
        <f>IF((COUNTIF(AT112:AY112,"&gt;0"))&gt;2,"Y","N")</f>
        <v>N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23">
        <f t="shared" si="82"/>
        <v>0</v>
      </c>
      <c r="AU112" s="23">
        <f t="shared" si="83"/>
        <v>0</v>
      </c>
      <c r="AV112" s="23">
        <f t="shared" si="84"/>
        <v>0</v>
      </c>
      <c r="AW112" s="23">
        <f t="shared" si="135"/>
        <v>0</v>
      </c>
      <c r="AX112" s="23">
        <f t="shared" si="86"/>
        <v>0</v>
      </c>
      <c r="AY112" s="23">
        <f t="shared" si="87"/>
        <v>0</v>
      </c>
      <c r="AZ112" s="7"/>
      <c r="BA112" s="82">
        <f t="shared" si="114"/>
        <v>0</v>
      </c>
      <c r="BB112" s="83">
        <f t="shared" si="136"/>
        <v>0</v>
      </c>
      <c r="BC112" s="82">
        <f t="shared" si="115"/>
        <v>0</v>
      </c>
      <c r="BD112" s="83">
        <f t="shared" si="137"/>
        <v>0</v>
      </c>
      <c r="BE112" s="82">
        <f t="shared" si="116"/>
        <v>0</v>
      </c>
      <c r="BF112" s="83">
        <f t="shared" si="138"/>
        <v>0</v>
      </c>
      <c r="BG112" s="82">
        <f t="shared" si="117"/>
        <v>0</v>
      </c>
      <c r="BH112" s="82">
        <f t="shared" si="139"/>
        <v>0</v>
      </c>
      <c r="BI112" s="83">
        <f t="shared" si="140"/>
        <v>0</v>
      </c>
      <c r="BJ112" s="82">
        <f t="shared" si="141"/>
        <v>0</v>
      </c>
      <c r="BK112" s="83">
        <f t="shared" si="142"/>
        <v>0</v>
      </c>
      <c r="BL112" s="7"/>
      <c r="BM112" s="82">
        <f t="shared" si="143"/>
        <v>0</v>
      </c>
      <c r="BN112" s="83">
        <f t="shared" si="144"/>
        <v>0</v>
      </c>
      <c r="BO112" s="82">
        <f t="shared" si="145"/>
        <v>0</v>
      </c>
      <c r="BP112" s="83">
        <f t="shared" si="146"/>
        <v>0</v>
      </c>
      <c r="BQ112" s="82">
        <f t="shared" si="147"/>
        <v>0</v>
      </c>
      <c r="BR112" s="83">
        <f t="shared" si="148"/>
        <v>0</v>
      </c>
      <c r="BS112" s="82">
        <f t="shared" si="149"/>
        <v>0</v>
      </c>
      <c r="BT112" s="82">
        <f t="shared" si="150"/>
        <v>0</v>
      </c>
      <c r="BU112" s="83">
        <f t="shared" si="151"/>
        <v>0</v>
      </c>
      <c r="BV112" s="82">
        <f t="shared" si="152"/>
        <v>0</v>
      </c>
      <c r="BW112" s="83">
        <f t="shared" si="153"/>
        <v>0</v>
      </c>
      <c r="BY112" s="7">
        <f t="shared" si="154"/>
        <v>0</v>
      </c>
      <c r="BZ112" s="7"/>
      <c r="CA112" s="7">
        <f t="shared" si="118"/>
        <v>0</v>
      </c>
      <c r="CB112" s="7"/>
      <c r="CC112" s="7">
        <f t="shared" si="107"/>
        <v>0</v>
      </c>
      <c r="CF112" s="7">
        <f t="shared" si="155"/>
        <v>1</v>
      </c>
      <c r="CG112" s="7">
        <f t="shared" si="156"/>
        <v>1</v>
      </c>
      <c r="CH112" s="7">
        <f t="shared" si="157"/>
        <v>1</v>
      </c>
      <c r="CI112" s="7">
        <f t="shared" si="158"/>
        <v>1</v>
      </c>
      <c r="CJ112" s="7">
        <f t="shared" si="159"/>
        <v>1</v>
      </c>
      <c r="CK112" s="7">
        <f t="shared" si="160"/>
        <v>1</v>
      </c>
      <c r="CL112" s="7">
        <f t="shared" si="161"/>
        <v>1</v>
      </c>
      <c r="CM112" s="7">
        <f t="shared" si="162"/>
        <v>1</v>
      </c>
      <c r="CN112" s="7">
        <f t="shared" si="121"/>
        <v>1</v>
      </c>
      <c r="CO112" s="7">
        <f t="shared" si="122"/>
        <v>1</v>
      </c>
      <c r="CP112" s="7">
        <f t="shared" si="123"/>
        <v>1</v>
      </c>
      <c r="CQ112" s="7"/>
      <c r="CS112" s="7">
        <f t="shared" si="124"/>
        <v>0</v>
      </c>
      <c r="CT112" s="7">
        <f t="shared" si="125"/>
        <v>0</v>
      </c>
      <c r="CU112" s="7">
        <f t="shared" si="126"/>
        <v>0</v>
      </c>
      <c r="CV112" s="7">
        <f t="shared" si="127"/>
        <v>0</v>
      </c>
      <c r="CW112" s="7">
        <f t="shared" si="128"/>
        <v>0</v>
      </c>
      <c r="CX112" s="7">
        <f t="shared" si="129"/>
        <v>0</v>
      </c>
      <c r="CY112" s="7">
        <f t="shared" si="130"/>
        <v>0</v>
      </c>
      <c r="CZ112" s="7">
        <f t="shared" si="131"/>
        <v>0</v>
      </c>
      <c r="DA112" s="7">
        <f t="shared" si="132"/>
        <v>0</v>
      </c>
      <c r="DB112" s="7">
        <f t="shared" si="133"/>
        <v>0</v>
      </c>
      <c r="DC112" s="7">
        <f t="shared" si="134"/>
        <v>0</v>
      </c>
    </row>
    <row r="113" spans="1:135">
      <c r="A113" s="59">
        <v>108</v>
      </c>
      <c r="B113" s="253" t="s">
        <v>286</v>
      </c>
      <c r="C113" s="254" t="s">
        <v>287</v>
      </c>
      <c r="D113" s="9"/>
      <c r="E113" s="10">
        <f>LOOKUP((IF(D113&gt;0,(RANK(D113,D$6:D$125,0)),"NA")),'Points System'!$A$4:$A$154,'Points System'!$B$4:$B$154)</f>
        <v>0</v>
      </c>
      <c r="F113" s="78"/>
      <c r="G113" s="16">
        <f>LOOKUP((IF(F113&gt;0,(RANK(F113,F$6:F$125,0)),"NA")),'Points System'!$A$4:$A$154,'Points System'!$B$4:$B$154)</f>
        <v>0</v>
      </c>
      <c r="H113" s="78"/>
      <c r="I113" s="16">
        <f>LOOKUP((IF(H113&gt;0,(RANK(H113,H$6:H$125,0)),"NA")),'Points System'!$A$4:$A$154,'Points System'!$B$4:$B$154)</f>
        <v>0</v>
      </c>
      <c r="J113" s="9"/>
      <c r="K113" s="16">
        <f>LOOKUP((IF(J113&gt;0,(RANK(J113,J$6:J$125,0)),"NA")),'Points System'!$A$4:$A$154,'Points System'!$B$4:$B$154)</f>
        <v>0</v>
      </c>
      <c r="L113" s="78"/>
      <c r="M113" s="16">
        <f>LOOKUP((IF(L113&gt;0,(RANK(L113,L$6:L$125,0)),"NA")),'Points System'!$A$4:$A$154,'Points System'!$B$4:$B$154)</f>
        <v>0</v>
      </c>
      <c r="N113" s="78"/>
      <c r="O113" s="16">
        <f>LOOKUP((IF(N113&gt;0,(RANK(N113,N$6:N$125,0)),"NA")),'Points System'!$A$4:$A$154,'Points System'!$B$4:$B$154)</f>
        <v>0</v>
      </c>
      <c r="P113" s="78"/>
      <c r="Q113" s="16">
        <f>LOOKUP((IF(P113&gt;0,(RANK(P113,P$6:P$125,0)),"NA")),'Points System'!$A$4:$A$154,'Points System'!$B$4:$B$154)</f>
        <v>0</v>
      </c>
      <c r="R113" s="78"/>
      <c r="S113" s="16">
        <f>LOOKUP((IF(R113&gt;0,(RANK(R113,R$6:R$125,0)),"NA")),'Points System'!$A$4:$A$154,'Points System'!$B$4:$B$154)</f>
        <v>0</v>
      </c>
      <c r="T113" s="78"/>
      <c r="U113" s="16">
        <f>LOOKUP((IF(T113&gt;0,(RANK(T113,T$6:T$125,0)),"NA")),'Points System'!$A$4:$A$154,'Points System'!$B$4:$B$154)</f>
        <v>0</v>
      </c>
      <c r="V113" s="78"/>
      <c r="W113" s="16">
        <f>LOOKUP((IF(V113&gt;0,(RANK(V113,V$6:V$125,0)),"NA")),'Points System'!$A$4:$A$154,'Points System'!$B$4:$B$154)</f>
        <v>0</v>
      </c>
      <c r="X113" s="9"/>
      <c r="Y113" s="16">
        <f>LOOKUP((IF(X113&gt;0,(RANK(X113,X$6:X$125,0)),"NA")),'Points System'!$A$4:$A$154,'Points System'!$B$4:$B$154)</f>
        <v>0</v>
      </c>
      <c r="Z113" s="78"/>
      <c r="AA113" s="16">
        <f>LOOKUP((IF(Z113&gt;0,(RANK(Z113,Z$6:Z$125,0)),"NA")),'Points System'!$A$4:$A$154,'Points System'!$B$4:$B$154)</f>
        <v>0</v>
      </c>
      <c r="AB113" s="78">
        <f>CC113</f>
        <v>0</v>
      </c>
      <c r="AC113" s="10">
        <f>SUM((LARGE((BA113:BK113),1))+(LARGE((BA113:BK113),2))+(LARGE((BA113:BK113),3)+(LARGE((BA113:BK113),4))))</f>
        <v>0</v>
      </c>
      <c r="AD113" s="12">
        <f>RANK(AC113,$AC$6:$AC$125,0)</f>
        <v>67</v>
      </c>
      <c r="AE113" s="88">
        <f>(AB113-(ROUNDDOWN(AB113,0)))*100</f>
        <v>0</v>
      </c>
      <c r="AF113" s="76" t="str">
        <f>IF((COUNTIF(AT113:AY113,"&gt;0"))&gt;2,"Y","N")</f>
        <v>N</v>
      </c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23">
        <f t="shared" si="82"/>
        <v>0</v>
      </c>
      <c r="AU113" s="23">
        <f t="shared" si="83"/>
        <v>0</v>
      </c>
      <c r="AV113" s="23">
        <f t="shared" si="84"/>
        <v>0</v>
      </c>
      <c r="AW113" s="23">
        <f t="shared" si="135"/>
        <v>0</v>
      </c>
      <c r="AX113" s="23">
        <f t="shared" si="86"/>
        <v>0</v>
      </c>
      <c r="AY113" s="23">
        <f t="shared" si="87"/>
        <v>0</v>
      </c>
      <c r="AZ113" s="7"/>
      <c r="BA113" s="82">
        <f t="shared" si="114"/>
        <v>0</v>
      </c>
      <c r="BB113" s="83">
        <f t="shared" si="136"/>
        <v>0</v>
      </c>
      <c r="BC113" s="82">
        <f t="shared" si="115"/>
        <v>0</v>
      </c>
      <c r="BD113" s="83">
        <f t="shared" si="137"/>
        <v>0</v>
      </c>
      <c r="BE113" s="82">
        <f t="shared" si="116"/>
        <v>0</v>
      </c>
      <c r="BF113" s="83">
        <f t="shared" si="138"/>
        <v>0</v>
      </c>
      <c r="BG113" s="82">
        <f t="shared" si="117"/>
        <v>0</v>
      </c>
      <c r="BH113" s="82">
        <f t="shared" si="139"/>
        <v>0</v>
      </c>
      <c r="BI113" s="83">
        <f t="shared" si="140"/>
        <v>0</v>
      </c>
      <c r="BJ113" s="82">
        <f t="shared" si="141"/>
        <v>0</v>
      </c>
      <c r="BK113" s="83">
        <f t="shared" si="142"/>
        <v>0</v>
      </c>
      <c r="BL113" s="7"/>
      <c r="BM113" s="82">
        <f t="shared" si="143"/>
        <v>0</v>
      </c>
      <c r="BN113" s="83">
        <f t="shared" si="144"/>
        <v>0</v>
      </c>
      <c r="BO113" s="82">
        <f t="shared" si="145"/>
        <v>0</v>
      </c>
      <c r="BP113" s="83">
        <f t="shared" si="146"/>
        <v>0</v>
      </c>
      <c r="BQ113" s="82">
        <f t="shared" si="147"/>
        <v>0</v>
      </c>
      <c r="BR113" s="83">
        <f t="shared" si="148"/>
        <v>0</v>
      </c>
      <c r="BS113" s="82">
        <f t="shared" si="149"/>
        <v>0</v>
      </c>
      <c r="BT113" s="82">
        <f t="shared" si="150"/>
        <v>0</v>
      </c>
      <c r="BU113" s="83">
        <f t="shared" si="151"/>
        <v>0</v>
      </c>
      <c r="BV113" s="82">
        <f t="shared" si="152"/>
        <v>0</v>
      </c>
      <c r="BW113" s="83">
        <f t="shared" si="153"/>
        <v>0</v>
      </c>
      <c r="BY113" s="7">
        <f t="shared" si="154"/>
        <v>0</v>
      </c>
      <c r="BZ113" s="7"/>
      <c r="CA113" s="7">
        <f t="shared" si="118"/>
        <v>0</v>
      </c>
      <c r="CB113" s="7"/>
      <c r="CC113" s="7">
        <f t="shared" si="107"/>
        <v>0</v>
      </c>
      <c r="CF113" s="7">
        <f t="shared" si="155"/>
        <v>1</v>
      </c>
      <c r="CG113" s="7">
        <f t="shared" si="156"/>
        <v>1</v>
      </c>
      <c r="CH113" s="7">
        <f t="shared" si="157"/>
        <v>1</v>
      </c>
      <c r="CI113" s="7">
        <f t="shared" si="158"/>
        <v>1</v>
      </c>
      <c r="CJ113" s="7">
        <f t="shared" si="159"/>
        <v>1</v>
      </c>
      <c r="CK113" s="7">
        <f t="shared" si="160"/>
        <v>1</v>
      </c>
      <c r="CL113" s="7">
        <f t="shared" si="161"/>
        <v>1</v>
      </c>
      <c r="CM113" s="7">
        <f t="shared" si="162"/>
        <v>1</v>
      </c>
      <c r="CN113" s="7">
        <f t="shared" si="121"/>
        <v>1</v>
      </c>
      <c r="CO113" s="7">
        <f t="shared" si="122"/>
        <v>1</v>
      </c>
      <c r="CP113" s="7">
        <f t="shared" si="123"/>
        <v>1</v>
      </c>
      <c r="CQ113" s="7"/>
      <c r="CS113" s="7">
        <f t="shared" si="124"/>
        <v>0</v>
      </c>
      <c r="CT113" s="7">
        <f t="shared" si="125"/>
        <v>0</v>
      </c>
      <c r="CU113" s="7">
        <f t="shared" si="126"/>
        <v>0</v>
      </c>
      <c r="CV113" s="7">
        <f t="shared" si="127"/>
        <v>0</v>
      </c>
      <c r="CW113" s="7">
        <f t="shared" si="128"/>
        <v>0</v>
      </c>
      <c r="CX113" s="7">
        <f t="shared" si="129"/>
        <v>0</v>
      </c>
      <c r="CY113" s="7">
        <f t="shared" si="130"/>
        <v>0</v>
      </c>
      <c r="CZ113" s="7">
        <f t="shared" si="131"/>
        <v>0</v>
      </c>
      <c r="DA113" s="7">
        <f t="shared" si="132"/>
        <v>0</v>
      </c>
      <c r="DB113" s="7">
        <f t="shared" si="133"/>
        <v>0</v>
      </c>
      <c r="DC113" s="7">
        <f t="shared" si="134"/>
        <v>0</v>
      </c>
    </row>
    <row r="114" spans="1:135">
      <c r="A114" s="59">
        <v>109</v>
      </c>
      <c r="B114" s="253" t="s">
        <v>286</v>
      </c>
      <c r="C114" s="254" t="s">
        <v>287</v>
      </c>
      <c r="D114" s="9"/>
      <c r="E114" s="10">
        <f>LOOKUP((IF(D114&gt;0,(RANK(D114,D$6:D$125,0)),"NA")),'Points System'!$A$4:$A$154,'Points System'!$B$4:$B$154)</f>
        <v>0</v>
      </c>
      <c r="F114" s="9"/>
      <c r="G114" s="16">
        <f>LOOKUP((IF(F114&gt;0,(RANK(F114,F$6:F$125,0)),"NA")),'Points System'!$A$4:$A$154,'Points System'!$B$4:$B$154)</f>
        <v>0</v>
      </c>
      <c r="H114" s="9"/>
      <c r="I114" s="16">
        <f>LOOKUP((IF(H114&gt;0,(RANK(H114,H$6:H$125,0)),"NA")),'Points System'!$A$4:$A$154,'Points System'!$B$4:$B$154)</f>
        <v>0</v>
      </c>
      <c r="J114" s="9"/>
      <c r="K114" s="16">
        <f>LOOKUP((IF(J114&gt;0,(RANK(J114,J$6:J$125,0)),"NA")),'Points System'!$A$4:$A$154,'Points System'!$B$4:$B$154)</f>
        <v>0</v>
      </c>
      <c r="L114" s="9"/>
      <c r="M114" s="16">
        <f>LOOKUP((IF(L114&gt;0,(RANK(L114,L$6:L$125,0)),"NA")),'Points System'!$A$4:$A$154,'Points System'!$B$4:$B$154)</f>
        <v>0</v>
      </c>
      <c r="N114" s="9"/>
      <c r="O114" s="16">
        <f>LOOKUP((IF(N114&gt;0,(RANK(N114,N$6:N$125,0)),"NA")),'Points System'!$A$4:$A$154,'Points System'!$B$4:$B$154)</f>
        <v>0</v>
      </c>
      <c r="P114" s="9"/>
      <c r="Q114" s="16">
        <f>LOOKUP((IF(P114&gt;0,(RANK(P114,P$6:P$125,0)),"NA")),'Points System'!$A$4:$A$154,'Points System'!$B$4:$B$154)</f>
        <v>0</v>
      </c>
      <c r="R114" s="9"/>
      <c r="S114" s="16">
        <f>LOOKUP((IF(R114&gt;0,(RANK(R114,R$6:R$125,0)),"NA")),'Points System'!$A$4:$A$154,'Points System'!$B$4:$B$154)</f>
        <v>0</v>
      </c>
      <c r="T114" s="9"/>
      <c r="U114" s="16">
        <f>LOOKUP((IF(T114&gt;0,(RANK(T114,T$6:T$125,0)),"NA")),'Points System'!$A$4:$A$154,'Points System'!$B$4:$B$154)</f>
        <v>0</v>
      </c>
      <c r="V114" s="9"/>
      <c r="W114" s="16">
        <f>LOOKUP((IF(V114&gt;0,(RANK(V114,V$6:V$125,0)),"NA")),'Points System'!$A$4:$A$154,'Points System'!$B$4:$B$154)</f>
        <v>0</v>
      </c>
      <c r="X114" s="9"/>
      <c r="Y114" s="16">
        <f>LOOKUP((IF(X114&gt;0,(RANK(X114,X$6:X$125,0)),"NA")),'Points System'!$A$4:$A$154,'Points System'!$B$4:$B$154)</f>
        <v>0</v>
      </c>
      <c r="Z114" s="9"/>
      <c r="AA114" s="16">
        <f>LOOKUP((IF(Z114&gt;0,(RANK(Z114,Z$6:Z$125,0)),"NA")),'Points System'!$A$4:$A$154,'Points System'!$B$4:$B$154)</f>
        <v>0</v>
      </c>
      <c r="AB114" s="78">
        <f>CC114</f>
        <v>0</v>
      </c>
      <c r="AC114" s="10">
        <f>SUM((LARGE((BA114:BK114),1))+(LARGE((BA114:BK114),2))+(LARGE((BA114:BK114),3)+(LARGE((BA114:BK114),4))))</f>
        <v>0</v>
      </c>
      <c r="AD114" s="12">
        <f>RANK(AC114,$AC$6:$AC$125,0)</f>
        <v>67</v>
      </c>
      <c r="AE114" s="88">
        <f>(AB114-(ROUNDDOWN(AB114,0)))*100</f>
        <v>0</v>
      </c>
      <c r="AF114" s="76" t="str">
        <f>IF((COUNTIF(AT114:AY114,"&gt;0"))&gt;2,"Y","N")</f>
        <v>N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23">
        <f t="shared" si="82"/>
        <v>0</v>
      </c>
      <c r="AU114" s="23">
        <f t="shared" si="83"/>
        <v>0</v>
      </c>
      <c r="AV114" s="23">
        <f t="shared" si="84"/>
        <v>0</v>
      </c>
      <c r="AW114" s="23">
        <f t="shared" si="135"/>
        <v>0</v>
      </c>
      <c r="AX114" s="23">
        <f t="shared" si="86"/>
        <v>0</v>
      </c>
      <c r="AY114" s="23">
        <f t="shared" si="87"/>
        <v>0</v>
      </c>
      <c r="AZ114" s="7"/>
      <c r="BA114" s="82">
        <f t="shared" si="114"/>
        <v>0</v>
      </c>
      <c r="BB114" s="83">
        <f t="shared" si="136"/>
        <v>0</v>
      </c>
      <c r="BC114" s="82">
        <f t="shared" si="115"/>
        <v>0</v>
      </c>
      <c r="BD114" s="83">
        <f t="shared" si="137"/>
        <v>0</v>
      </c>
      <c r="BE114" s="82">
        <f t="shared" si="116"/>
        <v>0</v>
      </c>
      <c r="BF114" s="83">
        <f t="shared" si="138"/>
        <v>0</v>
      </c>
      <c r="BG114" s="82">
        <f t="shared" si="117"/>
        <v>0</v>
      </c>
      <c r="BH114" s="82">
        <f t="shared" si="139"/>
        <v>0</v>
      </c>
      <c r="BI114" s="83">
        <f t="shared" si="140"/>
        <v>0</v>
      </c>
      <c r="BJ114" s="82">
        <f t="shared" si="141"/>
        <v>0</v>
      </c>
      <c r="BK114" s="83">
        <f t="shared" si="142"/>
        <v>0</v>
      </c>
      <c r="BL114" s="7"/>
      <c r="BM114" s="82">
        <f t="shared" si="143"/>
        <v>0</v>
      </c>
      <c r="BN114" s="83">
        <f t="shared" si="144"/>
        <v>0</v>
      </c>
      <c r="BO114" s="82">
        <f t="shared" si="145"/>
        <v>0</v>
      </c>
      <c r="BP114" s="83">
        <f t="shared" si="146"/>
        <v>0</v>
      </c>
      <c r="BQ114" s="82">
        <f t="shared" si="147"/>
        <v>0</v>
      </c>
      <c r="BR114" s="83">
        <f t="shared" si="148"/>
        <v>0</v>
      </c>
      <c r="BS114" s="82">
        <f t="shared" si="149"/>
        <v>0</v>
      </c>
      <c r="BT114" s="82">
        <f t="shared" si="150"/>
        <v>0</v>
      </c>
      <c r="BU114" s="83">
        <f t="shared" si="151"/>
        <v>0</v>
      </c>
      <c r="BV114" s="82">
        <f t="shared" si="152"/>
        <v>0</v>
      </c>
      <c r="BW114" s="83">
        <f t="shared" si="153"/>
        <v>0</v>
      </c>
      <c r="BY114" s="7">
        <f t="shared" si="154"/>
        <v>0</v>
      </c>
      <c r="BZ114" s="7"/>
      <c r="CA114" s="7">
        <f t="shared" si="118"/>
        <v>0</v>
      </c>
      <c r="CB114" s="7"/>
      <c r="CC114" s="7">
        <f t="shared" si="107"/>
        <v>0</v>
      </c>
      <c r="CF114" s="7">
        <f t="shared" si="155"/>
        <v>1</v>
      </c>
      <c r="CG114" s="7">
        <f t="shared" si="156"/>
        <v>1</v>
      </c>
      <c r="CH114" s="7">
        <f t="shared" si="157"/>
        <v>1</v>
      </c>
      <c r="CI114" s="7">
        <f t="shared" si="158"/>
        <v>1</v>
      </c>
      <c r="CJ114" s="7">
        <f t="shared" si="159"/>
        <v>1</v>
      </c>
      <c r="CK114" s="7">
        <f t="shared" si="160"/>
        <v>1</v>
      </c>
      <c r="CL114" s="7">
        <f t="shared" si="161"/>
        <v>1</v>
      </c>
      <c r="CM114" s="7">
        <f t="shared" si="162"/>
        <v>1</v>
      </c>
      <c r="CN114" s="7">
        <f t="shared" si="121"/>
        <v>1</v>
      </c>
      <c r="CO114" s="7">
        <f t="shared" si="122"/>
        <v>1</v>
      </c>
      <c r="CP114" s="7">
        <f t="shared" si="123"/>
        <v>1</v>
      </c>
      <c r="CQ114" s="7"/>
      <c r="CS114" s="7">
        <f t="shared" si="124"/>
        <v>0</v>
      </c>
      <c r="CT114" s="7">
        <f t="shared" si="125"/>
        <v>0</v>
      </c>
      <c r="CU114" s="7">
        <f t="shared" si="126"/>
        <v>0</v>
      </c>
      <c r="CV114" s="7">
        <f t="shared" si="127"/>
        <v>0</v>
      </c>
      <c r="CW114" s="7">
        <f t="shared" si="128"/>
        <v>0</v>
      </c>
      <c r="CX114" s="7">
        <f t="shared" si="129"/>
        <v>0</v>
      </c>
      <c r="CY114" s="7">
        <f t="shared" si="130"/>
        <v>0</v>
      </c>
      <c r="CZ114" s="7">
        <f t="shared" si="131"/>
        <v>0</v>
      </c>
      <c r="DA114" s="7">
        <f t="shared" si="132"/>
        <v>0</v>
      </c>
      <c r="DB114" s="7">
        <f t="shared" si="133"/>
        <v>0</v>
      </c>
      <c r="DC114" s="7">
        <f t="shared" si="134"/>
        <v>0</v>
      </c>
    </row>
    <row r="115" spans="1:135">
      <c r="A115" s="59">
        <v>110</v>
      </c>
      <c r="B115" s="253" t="s">
        <v>286</v>
      </c>
      <c r="C115" s="254" t="s">
        <v>287</v>
      </c>
      <c r="D115" s="9"/>
      <c r="E115" s="10">
        <f>LOOKUP((IF(D115&gt;0,(RANK(D115,D$6:D$125,0)),"NA")),'Points System'!$A$4:$A$154,'Points System'!$B$4:$B$154)</f>
        <v>0</v>
      </c>
      <c r="F115" s="9"/>
      <c r="G115" s="16">
        <f>LOOKUP((IF(F115&gt;0,(RANK(F115,F$6:F$125,0)),"NA")),'Points System'!$A$4:$A$154,'Points System'!$B$4:$B$154)</f>
        <v>0</v>
      </c>
      <c r="H115" s="9"/>
      <c r="I115" s="16">
        <f>LOOKUP((IF(H115&gt;0,(RANK(H115,H$6:H$125,0)),"NA")),'Points System'!$A$4:$A$154,'Points System'!$B$4:$B$154)</f>
        <v>0</v>
      </c>
      <c r="J115" s="9"/>
      <c r="K115" s="16">
        <f>LOOKUP((IF(J115&gt;0,(RANK(J115,J$6:J$125,0)),"NA")),'Points System'!$A$4:$A$154,'Points System'!$B$4:$B$154)</f>
        <v>0</v>
      </c>
      <c r="L115" s="9"/>
      <c r="M115" s="16">
        <f>LOOKUP((IF(L115&gt;0,(RANK(L115,L$6:L$125,0)),"NA")),'Points System'!$A$4:$A$154,'Points System'!$B$4:$B$154)</f>
        <v>0</v>
      </c>
      <c r="N115" s="9"/>
      <c r="O115" s="16">
        <f>LOOKUP((IF(N115&gt;0,(RANK(N115,N$6:N$125,0)),"NA")),'Points System'!$A$4:$A$154,'Points System'!$B$4:$B$154)</f>
        <v>0</v>
      </c>
      <c r="P115" s="9"/>
      <c r="Q115" s="16">
        <f>LOOKUP((IF(P115&gt;0,(RANK(P115,P$6:P$125,0)),"NA")),'Points System'!$A$4:$A$154,'Points System'!$B$4:$B$154)</f>
        <v>0</v>
      </c>
      <c r="R115" s="9"/>
      <c r="S115" s="16">
        <f>LOOKUP((IF(R115&gt;0,(RANK(R115,R$6:R$125,0)),"NA")),'Points System'!$A$4:$A$154,'Points System'!$B$4:$B$154)</f>
        <v>0</v>
      </c>
      <c r="T115" s="9"/>
      <c r="U115" s="16">
        <f>LOOKUP((IF(T115&gt;0,(RANK(T115,T$6:T$125,0)),"NA")),'Points System'!$A$4:$A$154,'Points System'!$B$4:$B$154)</f>
        <v>0</v>
      </c>
      <c r="V115" s="9"/>
      <c r="W115" s="16">
        <f>LOOKUP((IF(V115&gt;0,(RANK(V115,V$6:V$125,0)),"NA")),'Points System'!$A$4:$A$154,'Points System'!$B$4:$B$154)</f>
        <v>0</v>
      </c>
      <c r="X115" s="9"/>
      <c r="Y115" s="16">
        <f>LOOKUP((IF(X115&gt;0,(RANK(X115,X$6:X$125,0)),"NA")),'Points System'!$A$4:$A$154,'Points System'!$B$4:$B$154)</f>
        <v>0</v>
      </c>
      <c r="Z115" s="9"/>
      <c r="AA115" s="16">
        <f>LOOKUP((IF(Z115&gt;0,(RANK(Z115,Z$6:Z$125,0)),"NA")),'Points System'!$A$4:$A$154,'Points System'!$B$4:$B$154)</f>
        <v>0</v>
      </c>
      <c r="AB115" s="78">
        <f>CC115</f>
        <v>0</v>
      </c>
      <c r="AC115" s="10">
        <f>SUM((LARGE((BA115:BK115),1))+(LARGE((BA115:BK115),2))+(LARGE((BA115:BK115),3)+(LARGE((BA115:BK115),4))))</f>
        <v>0</v>
      </c>
      <c r="AD115" s="12">
        <f>RANK(AC115,$AC$6:$AC$125,0)</f>
        <v>67</v>
      </c>
      <c r="AE115" s="88">
        <f>(AB115-(ROUNDDOWN(AB115,0)))*100</f>
        <v>0</v>
      </c>
      <c r="AF115" s="76" t="str">
        <f>IF((COUNTIF(AT115:AY115,"&gt;0"))&gt;2,"Y","N")</f>
        <v>N</v>
      </c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23">
        <f t="shared" si="82"/>
        <v>0</v>
      </c>
      <c r="AU115" s="23">
        <f t="shared" si="83"/>
        <v>0</v>
      </c>
      <c r="AV115" s="23">
        <f t="shared" si="84"/>
        <v>0</v>
      </c>
      <c r="AW115" s="23">
        <f t="shared" si="135"/>
        <v>0</v>
      </c>
      <c r="AX115" s="23">
        <f t="shared" si="86"/>
        <v>0</v>
      </c>
      <c r="AY115" s="23">
        <f t="shared" si="87"/>
        <v>0</v>
      </c>
      <c r="AZ115" s="7"/>
      <c r="BA115" s="82">
        <f t="shared" si="114"/>
        <v>0</v>
      </c>
      <c r="BB115" s="83">
        <f t="shared" si="136"/>
        <v>0</v>
      </c>
      <c r="BC115" s="82">
        <f t="shared" si="115"/>
        <v>0</v>
      </c>
      <c r="BD115" s="83">
        <f t="shared" si="137"/>
        <v>0</v>
      </c>
      <c r="BE115" s="82">
        <f t="shared" si="116"/>
        <v>0</v>
      </c>
      <c r="BF115" s="83">
        <f t="shared" si="138"/>
        <v>0</v>
      </c>
      <c r="BG115" s="82">
        <f t="shared" si="117"/>
        <v>0</v>
      </c>
      <c r="BH115" s="82">
        <f t="shared" si="139"/>
        <v>0</v>
      </c>
      <c r="BI115" s="83">
        <f t="shared" si="140"/>
        <v>0</v>
      </c>
      <c r="BJ115" s="82">
        <f t="shared" si="141"/>
        <v>0</v>
      </c>
      <c r="BK115" s="83">
        <f t="shared" si="142"/>
        <v>0</v>
      </c>
      <c r="BL115" s="7"/>
      <c r="BM115" s="82">
        <f t="shared" si="143"/>
        <v>0</v>
      </c>
      <c r="BN115" s="83">
        <f t="shared" si="144"/>
        <v>0</v>
      </c>
      <c r="BO115" s="82">
        <f t="shared" si="145"/>
        <v>0</v>
      </c>
      <c r="BP115" s="83">
        <f t="shared" si="146"/>
        <v>0</v>
      </c>
      <c r="BQ115" s="82">
        <f t="shared" si="147"/>
        <v>0</v>
      </c>
      <c r="BR115" s="83">
        <f t="shared" si="148"/>
        <v>0</v>
      </c>
      <c r="BS115" s="82">
        <f t="shared" si="149"/>
        <v>0</v>
      </c>
      <c r="BT115" s="82">
        <f t="shared" si="150"/>
        <v>0</v>
      </c>
      <c r="BU115" s="83">
        <f t="shared" si="151"/>
        <v>0</v>
      </c>
      <c r="BV115" s="82">
        <f t="shared" si="152"/>
        <v>0</v>
      </c>
      <c r="BW115" s="83">
        <f t="shared" si="153"/>
        <v>0</v>
      </c>
      <c r="BY115" s="7">
        <f t="shared" si="154"/>
        <v>0</v>
      </c>
      <c r="BZ115" s="7"/>
      <c r="CA115" s="7">
        <f t="shared" si="118"/>
        <v>0</v>
      </c>
      <c r="CB115" s="7"/>
      <c r="CC115" s="7">
        <f t="shared" si="107"/>
        <v>0</v>
      </c>
      <c r="CF115" s="7">
        <f t="shared" si="155"/>
        <v>1</v>
      </c>
      <c r="CG115" s="7">
        <f t="shared" si="156"/>
        <v>1</v>
      </c>
      <c r="CH115" s="7">
        <f t="shared" si="157"/>
        <v>1</v>
      </c>
      <c r="CI115" s="7">
        <f t="shared" si="158"/>
        <v>1</v>
      </c>
      <c r="CJ115" s="7">
        <f t="shared" si="159"/>
        <v>1</v>
      </c>
      <c r="CK115" s="7">
        <f t="shared" si="160"/>
        <v>1</v>
      </c>
      <c r="CL115" s="7">
        <f t="shared" si="161"/>
        <v>1</v>
      </c>
      <c r="CM115" s="7">
        <f t="shared" si="162"/>
        <v>1</v>
      </c>
      <c r="CN115" s="7">
        <f t="shared" si="121"/>
        <v>1</v>
      </c>
      <c r="CO115" s="7">
        <f t="shared" si="122"/>
        <v>1</v>
      </c>
      <c r="CP115" s="7">
        <f t="shared" si="123"/>
        <v>1</v>
      </c>
      <c r="CQ115" s="7"/>
      <c r="CS115" s="7">
        <f t="shared" si="124"/>
        <v>0</v>
      </c>
      <c r="CT115" s="7">
        <f t="shared" si="125"/>
        <v>0</v>
      </c>
      <c r="CU115" s="7">
        <f t="shared" si="126"/>
        <v>0</v>
      </c>
      <c r="CV115" s="7">
        <f t="shared" si="127"/>
        <v>0</v>
      </c>
      <c r="CW115" s="7">
        <f t="shared" si="128"/>
        <v>0</v>
      </c>
      <c r="CX115" s="7">
        <f t="shared" si="129"/>
        <v>0</v>
      </c>
      <c r="CY115" s="7">
        <f t="shared" si="130"/>
        <v>0</v>
      </c>
      <c r="CZ115" s="7">
        <f t="shared" si="131"/>
        <v>0</v>
      </c>
      <c r="DA115" s="7">
        <f t="shared" si="132"/>
        <v>0</v>
      </c>
      <c r="DB115" s="7">
        <f t="shared" si="133"/>
        <v>0</v>
      </c>
      <c r="DC115" s="7">
        <f t="shared" si="134"/>
        <v>0</v>
      </c>
    </row>
    <row r="116" spans="1:135">
      <c r="A116" s="59">
        <v>111</v>
      </c>
      <c r="B116" s="253" t="s">
        <v>286</v>
      </c>
      <c r="C116" s="254" t="s">
        <v>287</v>
      </c>
      <c r="D116" s="9"/>
      <c r="E116" s="10">
        <f>LOOKUP((IF(D116&gt;0,(RANK(D116,D$6:D$125,0)),"NA")),'Points System'!$A$4:$A$154,'Points System'!$B$4:$B$154)</f>
        <v>0</v>
      </c>
      <c r="F116" s="9"/>
      <c r="G116" s="16">
        <f>LOOKUP((IF(F116&gt;0,(RANK(F116,F$6:F$125,0)),"NA")),'Points System'!$A$4:$A$154,'Points System'!$B$4:$B$154)</f>
        <v>0</v>
      </c>
      <c r="H116" s="9"/>
      <c r="I116" s="16">
        <f>LOOKUP((IF(H116&gt;0,(RANK(H116,H$6:H$125,0)),"NA")),'Points System'!$A$4:$A$154,'Points System'!$B$4:$B$154)</f>
        <v>0</v>
      </c>
      <c r="J116" s="9"/>
      <c r="K116" s="16">
        <f>LOOKUP((IF(J116&gt;0,(RANK(J116,J$6:J$125,0)),"NA")),'Points System'!$A$4:$A$154,'Points System'!$B$4:$B$154)</f>
        <v>0</v>
      </c>
      <c r="L116" s="9"/>
      <c r="M116" s="16">
        <f>LOOKUP((IF(L116&gt;0,(RANK(L116,L$6:L$125,0)),"NA")),'Points System'!$A$4:$A$154,'Points System'!$B$4:$B$154)</f>
        <v>0</v>
      </c>
      <c r="N116" s="9"/>
      <c r="O116" s="16">
        <f>LOOKUP((IF(N116&gt;0,(RANK(N116,N$6:N$125,0)),"NA")),'Points System'!$A$4:$A$154,'Points System'!$B$4:$B$154)</f>
        <v>0</v>
      </c>
      <c r="P116" s="9"/>
      <c r="Q116" s="16">
        <f>LOOKUP((IF(P116&gt;0,(RANK(P116,P$6:P$125,0)),"NA")),'Points System'!$A$4:$A$154,'Points System'!$B$4:$B$154)</f>
        <v>0</v>
      </c>
      <c r="R116" s="9"/>
      <c r="S116" s="16">
        <f>LOOKUP((IF(R116&gt;0,(RANK(R116,R$6:R$125,0)),"NA")),'Points System'!$A$4:$A$154,'Points System'!$B$4:$B$154)</f>
        <v>0</v>
      </c>
      <c r="T116" s="9"/>
      <c r="U116" s="16">
        <f>LOOKUP((IF(T116&gt;0,(RANK(T116,T$6:T$125,0)),"NA")),'Points System'!$A$4:$A$154,'Points System'!$B$4:$B$154)</f>
        <v>0</v>
      </c>
      <c r="V116" s="9"/>
      <c r="W116" s="16">
        <f>LOOKUP((IF(V116&gt;0,(RANK(V116,V$6:V$125,0)),"NA")),'Points System'!$A$4:$A$154,'Points System'!$B$4:$B$154)</f>
        <v>0</v>
      </c>
      <c r="X116" s="9"/>
      <c r="Y116" s="16">
        <f>LOOKUP((IF(X116&gt;0,(RANK(X116,X$6:X$125,0)),"NA")),'Points System'!$A$4:$A$154,'Points System'!$B$4:$B$154)</f>
        <v>0</v>
      </c>
      <c r="Z116" s="9"/>
      <c r="AA116" s="16">
        <f>LOOKUP((IF(Z116&gt;0,(RANK(Z116,Z$6:Z$125,0)),"NA")),'Points System'!$A$4:$A$154,'Points System'!$B$4:$B$154)</f>
        <v>0</v>
      </c>
      <c r="AB116" s="78">
        <f>CC116</f>
        <v>0</v>
      </c>
      <c r="AC116" s="10">
        <f>SUM((LARGE((BA116:BK116),1))+(LARGE((BA116:BK116),2))+(LARGE((BA116:BK116),3)+(LARGE((BA116:BK116),4))))</f>
        <v>0</v>
      </c>
      <c r="AD116" s="12">
        <f>RANK(AC116,$AC$6:$AC$125,0)</f>
        <v>67</v>
      </c>
      <c r="AE116" s="88">
        <f>(AB116-(ROUNDDOWN(AB116,0)))*100</f>
        <v>0</v>
      </c>
      <c r="AF116" s="76" t="str">
        <f>IF((COUNTIF(AT116:AY116,"&gt;0"))&gt;2,"Y","N")</f>
        <v>N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23">
        <f t="shared" si="82"/>
        <v>0</v>
      </c>
      <c r="AU116" s="23">
        <f t="shared" si="83"/>
        <v>0</v>
      </c>
      <c r="AV116" s="23">
        <f t="shared" si="84"/>
        <v>0</v>
      </c>
      <c r="AW116" s="23">
        <f t="shared" si="135"/>
        <v>0</v>
      </c>
      <c r="AX116" s="23">
        <f t="shared" si="86"/>
        <v>0</v>
      </c>
      <c r="AY116" s="23">
        <f t="shared" si="87"/>
        <v>0</v>
      </c>
      <c r="AZ116" s="7"/>
      <c r="BA116" s="82">
        <f t="shared" si="114"/>
        <v>0</v>
      </c>
      <c r="BB116" s="83">
        <f t="shared" si="136"/>
        <v>0</v>
      </c>
      <c r="BC116" s="82">
        <f t="shared" si="115"/>
        <v>0</v>
      </c>
      <c r="BD116" s="83">
        <f t="shared" si="137"/>
        <v>0</v>
      </c>
      <c r="BE116" s="82">
        <f t="shared" si="116"/>
        <v>0</v>
      </c>
      <c r="BF116" s="83">
        <f t="shared" si="138"/>
        <v>0</v>
      </c>
      <c r="BG116" s="82">
        <f t="shared" si="117"/>
        <v>0</v>
      </c>
      <c r="BH116" s="82">
        <f t="shared" si="139"/>
        <v>0</v>
      </c>
      <c r="BI116" s="83">
        <f t="shared" si="140"/>
        <v>0</v>
      </c>
      <c r="BJ116" s="82">
        <f t="shared" si="141"/>
        <v>0</v>
      </c>
      <c r="BK116" s="83">
        <f t="shared" si="142"/>
        <v>0</v>
      </c>
      <c r="BL116" s="7"/>
      <c r="BM116" s="82">
        <f t="shared" si="143"/>
        <v>0</v>
      </c>
      <c r="BN116" s="83">
        <f t="shared" si="144"/>
        <v>0</v>
      </c>
      <c r="BO116" s="82">
        <f t="shared" si="145"/>
        <v>0</v>
      </c>
      <c r="BP116" s="83">
        <f t="shared" si="146"/>
        <v>0</v>
      </c>
      <c r="BQ116" s="82">
        <f t="shared" si="147"/>
        <v>0</v>
      </c>
      <c r="BR116" s="83">
        <f t="shared" si="148"/>
        <v>0</v>
      </c>
      <c r="BS116" s="82">
        <f t="shared" si="149"/>
        <v>0</v>
      </c>
      <c r="BT116" s="82">
        <f t="shared" si="150"/>
        <v>0</v>
      </c>
      <c r="BU116" s="83">
        <f t="shared" si="151"/>
        <v>0</v>
      </c>
      <c r="BV116" s="82">
        <f t="shared" si="152"/>
        <v>0</v>
      </c>
      <c r="BW116" s="83">
        <f t="shared" si="153"/>
        <v>0</v>
      </c>
      <c r="BY116" s="7">
        <f t="shared" si="154"/>
        <v>0</v>
      </c>
      <c r="BZ116" s="7"/>
      <c r="CA116" s="7">
        <f t="shared" si="118"/>
        <v>0</v>
      </c>
      <c r="CB116" s="7"/>
      <c r="CC116" s="7">
        <f t="shared" si="107"/>
        <v>0</v>
      </c>
      <c r="CF116" s="7">
        <f t="shared" si="155"/>
        <v>1</v>
      </c>
      <c r="CG116" s="7">
        <f t="shared" si="156"/>
        <v>1</v>
      </c>
      <c r="CH116" s="7">
        <f t="shared" si="157"/>
        <v>1</v>
      </c>
      <c r="CI116" s="7">
        <f t="shared" si="158"/>
        <v>1</v>
      </c>
      <c r="CJ116" s="7">
        <f t="shared" si="159"/>
        <v>1</v>
      </c>
      <c r="CK116" s="7">
        <f t="shared" si="160"/>
        <v>1</v>
      </c>
      <c r="CL116" s="7">
        <f t="shared" si="161"/>
        <v>1</v>
      </c>
      <c r="CM116" s="7">
        <f t="shared" si="162"/>
        <v>1</v>
      </c>
      <c r="CN116" s="7">
        <f t="shared" si="121"/>
        <v>1</v>
      </c>
      <c r="CO116" s="7">
        <f t="shared" si="122"/>
        <v>1</v>
      </c>
      <c r="CP116" s="7">
        <f t="shared" si="123"/>
        <v>1</v>
      </c>
      <c r="CQ116" s="7"/>
      <c r="CS116" s="7">
        <f t="shared" si="124"/>
        <v>0</v>
      </c>
      <c r="CT116" s="7">
        <f t="shared" si="125"/>
        <v>0</v>
      </c>
      <c r="CU116" s="7">
        <f t="shared" si="126"/>
        <v>0</v>
      </c>
      <c r="CV116" s="7">
        <f t="shared" si="127"/>
        <v>0</v>
      </c>
      <c r="CW116" s="7">
        <f t="shared" si="128"/>
        <v>0</v>
      </c>
      <c r="CX116" s="7">
        <f t="shared" si="129"/>
        <v>0</v>
      </c>
      <c r="CY116" s="7">
        <f t="shared" si="130"/>
        <v>0</v>
      </c>
      <c r="CZ116" s="7">
        <f t="shared" si="131"/>
        <v>0</v>
      </c>
      <c r="DA116" s="7">
        <f t="shared" si="132"/>
        <v>0</v>
      </c>
      <c r="DB116" s="7">
        <f t="shared" si="133"/>
        <v>0</v>
      </c>
      <c r="DC116" s="7">
        <f t="shared" si="134"/>
        <v>0</v>
      </c>
    </row>
    <row r="117" spans="1:135">
      <c r="A117" s="59">
        <v>112</v>
      </c>
      <c r="B117" s="253" t="s">
        <v>286</v>
      </c>
      <c r="C117" s="254" t="s">
        <v>287</v>
      </c>
      <c r="D117" s="9"/>
      <c r="E117" s="10">
        <f>LOOKUP((IF(D117&gt;0,(RANK(D117,D$6:D$125,0)),"NA")),'Points System'!$A$4:$A$154,'Points System'!$B$4:$B$154)</f>
        <v>0</v>
      </c>
      <c r="F117" s="9"/>
      <c r="G117" s="16">
        <f>LOOKUP((IF(F117&gt;0,(RANK(F117,F$6:F$125,0)),"NA")),'Points System'!$A$4:$A$154,'Points System'!$B$4:$B$154)</f>
        <v>0</v>
      </c>
      <c r="H117" s="9"/>
      <c r="I117" s="16">
        <f>LOOKUP((IF(H117&gt;0,(RANK(H117,H$6:H$125,0)),"NA")),'Points System'!$A$4:$A$154,'Points System'!$B$4:$B$154)</f>
        <v>0</v>
      </c>
      <c r="J117" s="9"/>
      <c r="K117" s="16">
        <f>LOOKUP((IF(J117&gt;0,(RANK(J117,J$6:J$125,0)),"NA")),'Points System'!$A$4:$A$154,'Points System'!$B$4:$B$154)</f>
        <v>0</v>
      </c>
      <c r="L117" s="9"/>
      <c r="M117" s="16">
        <f>LOOKUP((IF(L117&gt;0,(RANK(L117,L$6:L$125,0)),"NA")),'Points System'!$A$4:$A$154,'Points System'!$B$4:$B$154)</f>
        <v>0</v>
      </c>
      <c r="N117" s="9"/>
      <c r="O117" s="16">
        <f>LOOKUP((IF(N117&gt;0,(RANK(N117,N$6:N$125,0)),"NA")),'Points System'!$A$4:$A$154,'Points System'!$B$4:$B$154)</f>
        <v>0</v>
      </c>
      <c r="P117" s="9"/>
      <c r="Q117" s="16">
        <f>LOOKUP((IF(P117&gt;0,(RANK(P117,P$6:P$125,0)),"NA")),'Points System'!$A$4:$A$154,'Points System'!$B$4:$B$154)</f>
        <v>0</v>
      </c>
      <c r="R117" s="9"/>
      <c r="S117" s="16">
        <f>LOOKUP((IF(R117&gt;0,(RANK(R117,R$6:R$125,0)),"NA")),'Points System'!$A$4:$A$154,'Points System'!$B$4:$B$154)</f>
        <v>0</v>
      </c>
      <c r="T117" s="9"/>
      <c r="U117" s="16">
        <f>LOOKUP((IF(T117&gt;0,(RANK(T117,T$6:T$125,0)),"NA")),'Points System'!$A$4:$A$154,'Points System'!$B$4:$B$154)</f>
        <v>0</v>
      </c>
      <c r="V117" s="9"/>
      <c r="W117" s="16">
        <f>LOOKUP((IF(V117&gt;0,(RANK(V117,V$6:V$125,0)),"NA")),'Points System'!$A$4:$A$154,'Points System'!$B$4:$B$154)</f>
        <v>0</v>
      </c>
      <c r="X117" s="9"/>
      <c r="Y117" s="16">
        <f>LOOKUP((IF(X117&gt;0,(RANK(X117,X$6:X$125,0)),"NA")),'Points System'!$A$4:$A$154,'Points System'!$B$4:$B$154)</f>
        <v>0</v>
      </c>
      <c r="Z117" s="9"/>
      <c r="AA117" s="16">
        <f>LOOKUP((IF(Z117&gt;0,(RANK(Z117,Z$6:Z$125,0)),"NA")),'Points System'!$A$4:$A$154,'Points System'!$B$4:$B$154)</f>
        <v>0</v>
      </c>
      <c r="AB117" s="78">
        <f>CC117</f>
        <v>0</v>
      </c>
      <c r="AC117" s="10">
        <f>SUM((LARGE((BA117:BK117),1))+(LARGE((BA117:BK117),2))+(LARGE((BA117:BK117),3)+(LARGE((BA117:BK117),4))))</f>
        <v>0</v>
      </c>
      <c r="AD117" s="12">
        <f>RANK(AC117,$AC$6:$AC$125,0)</f>
        <v>67</v>
      </c>
      <c r="AE117" s="88">
        <f>(AB117-(ROUNDDOWN(AB117,0)))*100</f>
        <v>0</v>
      </c>
      <c r="AF117" s="76" t="str">
        <f>IF((COUNTIF(AT117:AY117,"&gt;0"))&gt;2,"Y","N")</f>
        <v>N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23">
        <f t="shared" si="82"/>
        <v>0</v>
      </c>
      <c r="AU117" s="23">
        <f t="shared" si="83"/>
        <v>0</v>
      </c>
      <c r="AV117" s="23">
        <f t="shared" si="84"/>
        <v>0</v>
      </c>
      <c r="AW117" s="23">
        <f t="shared" si="135"/>
        <v>0</v>
      </c>
      <c r="AX117" s="23">
        <f t="shared" si="86"/>
        <v>0</v>
      </c>
      <c r="AY117" s="23">
        <f t="shared" si="87"/>
        <v>0</v>
      </c>
      <c r="AZ117" s="7"/>
      <c r="BA117" s="82">
        <f t="shared" si="114"/>
        <v>0</v>
      </c>
      <c r="BB117" s="83">
        <f t="shared" si="136"/>
        <v>0</v>
      </c>
      <c r="BC117" s="82">
        <f t="shared" si="115"/>
        <v>0</v>
      </c>
      <c r="BD117" s="83">
        <f t="shared" si="137"/>
        <v>0</v>
      </c>
      <c r="BE117" s="82">
        <f t="shared" si="116"/>
        <v>0</v>
      </c>
      <c r="BF117" s="83">
        <f t="shared" si="138"/>
        <v>0</v>
      </c>
      <c r="BG117" s="82">
        <f t="shared" si="117"/>
        <v>0</v>
      </c>
      <c r="BH117" s="82">
        <f t="shared" si="139"/>
        <v>0</v>
      </c>
      <c r="BI117" s="83">
        <f t="shared" si="140"/>
        <v>0</v>
      </c>
      <c r="BJ117" s="82">
        <f t="shared" si="141"/>
        <v>0</v>
      </c>
      <c r="BK117" s="83">
        <f t="shared" si="142"/>
        <v>0</v>
      </c>
      <c r="BL117" s="7"/>
      <c r="BM117" s="82">
        <f t="shared" si="143"/>
        <v>0</v>
      </c>
      <c r="BN117" s="83">
        <f t="shared" si="144"/>
        <v>0</v>
      </c>
      <c r="BO117" s="82">
        <f t="shared" si="145"/>
        <v>0</v>
      </c>
      <c r="BP117" s="83">
        <f t="shared" si="146"/>
        <v>0</v>
      </c>
      <c r="BQ117" s="82">
        <f t="shared" si="147"/>
        <v>0</v>
      </c>
      <c r="BR117" s="83">
        <f t="shared" si="148"/>
        <v>0</v>
      </c>
      <c r="BS117" s="82">
        <f t="shared" si="149"/>
        <v>0</v>
      </c>
      <c r="BT117" s="82">
        <f t="shared" si="150"/>
        <v>0</v>
      </c>
      <c r="BU117" s="83">
        <f t="shared" si="151"/>
        <v>0</v>
      </c>
      <c r="BV117" s="82">
        <f t="shared" si="152"/>
        <v>0</v>
      </c>
      <c r="BW117" s="83">
        <f t="shared" si="153"/>
        <v>0</v>
      </c>
      <c r="BY117" s="7">
        <f t="shared" si="154"/>
        <v>0</v>
      </c>
      <c r="BZ117" s="7"/>
      <c r="CA117" s="7">
        <f t="shared" si="118"/>
        <v>0</v>
      </c>
      <c r="CB117" s="7"/>
      <c r="CC117" s="7">
        <f t="shared" si="107"/>
        <v>0</v>
      </c>
      <c r="CF117" s="7">
        <f t="shared" si="155"/>
        <v>1</v>
      </c>
      <c r="CG117" s="7">
        <f t="shared" si="156"/>
        <v>1</v>
      </c>
      <c r="CH117" s="7">
        <f t="shared" si="157"/>
        <v>1</v>
      </c>
      <c r="CI117" s="7">
        <f t="shared" si="158"/>
        <v>1</v>
      </c>
      <c r="CJ117" s="7">
        <f t="shared" si="159"/>
        <v>1</v>
      </c>
      <c r="CK117" s="7">
        <f t="shared" si="160"/>
        <v>1</v>
      </c>
      <c r="CL117" s="7">
        <f t="shared" si="161"/>
        <v>1</v>
      </c>
      <c r="CM117" s="7">
        <f t="shared" si="162"/>
        <v>1</v>
      </c>
      <c r="CN117" s="7">
        <f t="shared" si="121"/>
        <v>1</v>
      </c>
      <c r="CO117" s="7">
        <f t="shared" si="122"/>
        <v>1</v>
      </c>
      <c r="CP117" s="7">
        <f t="shared" si="123"/>
        <v>1</v>
      </c>
      <c r="CQ117" s="7"/>
      <c r="CS117" s="7">
        <f t="shared" si="124"/>
        <v>0</v>
      </c>
      <c r="CT117" s="7">
        <f t="shared" si="125"/>
        <v>0</v>
      </c>
      <c r="CU117" s="7">
        <f t="shared" si="126"/>
        <v>0</v>
      </c>
      <c r="CV117" s="7">
        <f t="shared" si="127"/>
        <v>0</v>
      </c>
      <c r="CW117" s="7">
        <f t="shared" si="128"/>
        <v>0</v>
      </c>
      <c r="CX117" s="7">
        <f t="shared" si="129"/>
        <v>0</v>
      </c>
      <c r="CY117" s="7">
        <f t="shared" si="130"/>
        <v>0</v>
      </c>
      <c r="CZ117" s="7">
        <f t="shared" si="131"/>
        <v>0</v>
      </c>
      <c r="DA117" s="7">
        <f t="shared" si="132"/>
        <v>0</v>
      </c>
      <c r="DB117" s="7">
        <f t="shared" si="133"/>
        <v>0</v>
      </c>
      <c r="DC117" s="7">
        <f t="shared" si="134"/>
        <v>0</v>
      </c>
    </row>
    <row r="118" spans="1:135">
      <c r="A118" s="59">
        <v>113</v>
      </c>
      <c r="B118" s="253" t="s">
        <v>286</v>
      </c>
      <c r="C118" s="254" t="s">
        <v>287</v>
      </c>
      <c r="D118" s="9"/>
      <c r="E118" s="10">
        <f>LOOKUP((IF(D118&gt;0,(RANK(D118,D$6:D$125,0)),"NA")),'Points System'!$A$4:$A$154,'Points System'!$B$4:$B$154)</f>
        <v>0</v>
      </c>
      <c r="F118" s="78"/>
      <c r="G118" s="16">
        <f>LOOKUP((IF(F118&gt;0,(RANK(F118,F$6:F$125,0)),"NA")),'Points System'!$A$4:$A$154,'Points System'!$B$4:$B$154)</f>
        <v>0</v>
      </c>
      <c r="H118" s="9"/>
      <c r="I118" s="16">
        <f>LOOKUP((IF(H118&gt;0,(RANK(H118,H$6:H$125,0)),"NA")),'Points System'!$A$4:$A$154,'Points System'!$B$4:$B$154)</f>
        <v>0</v>
      </c>
      <c r="J118" s="9"/>
      <c r="K118" s="16">
        <f>LOOKUP((IF(J118&gt;0,(RANK(J118,J$6:J$125,0)),"NA")),'Points System'!$A$4:$A$154,'Points System'!$B$4:$B$154)</f>
        <v>0</v>
      </c>
      <c r="L118" s="9"/>
      <c r="M118" s="16">
        <f>LOOKUP((IF(L118&gt;0,(RANK(L118,L$6:L$125,0)),"NA")),'Points System'!$A$4:$A$154,'Points System'!$B$4:$B$154)</f>
        <v>0</v>
      </c>
      <c r="N118" s="9"/>
      <c r="O118" s="16">
        <f>LOOKUP((IF(N118&gt;0,(RANK(N118,N$6:N$125,0)),"NA")),'Points System'!$A$4:$A$154,'Points System'!$B$4:$B$154)</f>
        <v>0</v>
      </c>
      <c r="P118" s="9"/>
      <c r="Q118" s="16">
        <f>LOOKUP((IF(P118&gt;0,(RANK(P118,P$6:P$125,0)),"NA")),'Points System'!$A$4:$A$154,'Points System'!$B$4:$B$154)</f>
        <v>0</v>
      </c>
      <c r="R118" s="9"/>
      <c r="S118" s="16">
        <f>LOOKUP((IF(R118&gt;0,(RANK(R118,R$6:R$125,0)),"NA")),'Points System'!$A$4:$A$154,'Points System'!$B$4:$B$154)</f>
        <v>0</v>
      </c>
      <c r="T118" s="9"/>
      <c r="U118" s="16">
        <f>LOOKUP((IF(T118&gt;0,(RANK(T118,T$6:T$125,0)),"NA")),'Points System'!$A$4:$A$154,'Points System'!$B$4:$B$154)</f>
        <v>0</v>
      </c>
      <c r="V118" s="9"/>
      <c r="W118" s="16">
        <f>LOOKUP((IF(V118&gt;0,(RANK(V118,V$6:V$125,0)),"NA")),'Points System'!$A$4:$A$154,'Points System'!$B$4:$B$154)</f>
        <v>0</v>
      </c>
      <c r="X118" s="9"/>
      <c r="Y118" s="16">
        <f>LOOKUP((IF(X118&gt;0,(RANK(X118,X$6:X$125,0)),"NA")),'Points System'!$A$4:$A$154,'Points System'!$B$4:$B$154)</f>
        <v>0</v>
      </c>
      <c r="Z118" s="9"/>
      <c r="AA118" s="16">
        <f>LOOKUP((IF(Z118&gt;0,(RANK(Z118,Z$6:Z$125,0)),"NA")),'Points System'!$A$4:$A$154,'Points System'!$B$4:$B$154)</f>
        <v>0</v>
      </c>
      <c r="AB118" s="78">
        <f>CC118</f>
        <v>0</v>
      </c>
      <c r="AC118" s="10">
        <f>SUM((LARGE((BA118:BK118),1))+(LARGE((BA118:BK118),2))+(LARGE((BA118:BK118),3)+(LARGE((BA118:BK118),4))))</f>
        <v>0</v>
      </c>
      <c r="AD118" s="12">
        <f>RANK(AC118,$AC$6:$AC$125,0)</f>
        <v>67</v>
      </c>
      <c r="AE118" s="88">
        <f>(AB118-(ROUNDDOWN(AB118,0)))*100</f>
        <v>0</v>
      </c>
      <c r="AF118" s="76" t="str">
        <f>IF((COUNTIF(AT118:AY118,"&gt;0"))&gt;2,"Y","N")</f>
        <v>N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23">
        <f t="shared" si="82"/>
        <v>0</v>
      </c>
      <c r="AU118" s="23">
        <f t="shared" si="83"/>
        <v>0</v>
      </c>
      <c r="AV118" s="23">
        <f t="shared" si="84"/>
        <v>0</v>
      </c>
      <c r="AW118" s="23">
        <f t="shared" si="135"/>
        <v>0</v>
      </c>
      <c r="AX118" s="23">
        <f t="shared" si="86"/>
        <v>0</v>
      </c>
      <c r="AY118" s="23">
        <f t="shared" si="87"/>
        <v>0</v>
      </c>
      <c r="AZ118" s="7"/>
      <c r="BA118" s="82">
        <f t="shared" si="114"/>
        <v>0</v>
      </c>
      <c r="BB118" s="83">
        <f t="shared" si="136"/>
        <v>0</v>
      </c>
      <c r="BC118" s="82">
        <f t="shared" si="115"/>
        <v>0</v>
      </c>
      <c r="BD118" s="83">
        <f t="shared" si="137"/>
        <v>0</v>
      </c>
      <c r="BE118" s="82">
        <f t="shared" si="116"/>
        <v>0</v>
      </c>
      <c r="BF118" s="83">
        <f t="shared" si="138"/>
        <v>0</v>
      </c>
      <c r="BG118" s="82">
        <f t="shared" si="117"/>
        <v>0</v>
      </c>
      <c r="BH118" s="82">
        <f t="shared" si="139"/>
        <v>0</v>
      </c>
      <c r="BI118" s="83">
        <f t="shared" si="140"/>
        <v>0</v>
      </c>
      <c r="BJ118" s="82">
        <f t="shared" si="141"/>
        <v>0</v>
      </c>
      <c r="BK118" s="83">
        <f t="shared" si="142"/>
        <v>0</v>
      </c>
      <c r="BL118" s="7"/>
      <c r="BM118" s="82">
        <f t="shared" si="143"/>
        <v>0</v>
      </c>
      <c r="BN118" s="83">
        <f t="shared" si="144"/>
        <v>0</v>
      </c>
      <c r="BO118" s="82">
        <f t="shared" si="145"/>
        <v>0</v>
      </c>
      <c r="BP118" s="83">
        <f t="shared" si="146"/>
        <v>0</v>
      </c>
      <c r="BQ118" s="82">
        <f t="shared" si="147"/>
        <v>0</v>
      </c>
      <c r="BR118" s="83">
        <f t="shared" si="148"/>
        <v>0</v>
      </c>
      <c r="BS118" s="82">
        <f t="shared" si="149"/>
        <v>0</v>
      </c>
      <c r="BT118" s="82">
        <f t="shared" si="150"/>
        <v>0</v>
      </c>
      <c r="BU118" s="83">
        <f t="shared" si="151"/>
        <v>0</v>
      </c>
      <c r="BV118" s="82">
        <f t="shared" si="152"/>
        <v>0</v>
      </c>
      <c r="BW118" s="83">
        <f t="shared" si="153"/>
        <v>0</v>
      </c>
      <c r="BY118" s="7">
        <f t="shared" si="154"/>
        <v>0</v>
      </c>
      <c r="BZ118" s="7"/>
      <c r="CA118" s="7">
        <f t="shared" si="118"/>
        <v>0</v>
      </c>
      <c r="CB118" s="7"/>
      <c r="CC118" s="7">
        <f t="shared" si="107"/>
        <v>0</v>
      </c>
      <c r="CF118" s="7">
        <f t="shared" si="155"/>
        <v>1</v>
      </c>
      <c r="CG118" s="7">
        <f t="shared" si="156"/>
        <v>1</v>
      </c>
      <c r="CH118" s="7">
        <f t="shared" si="157"/>
        <v>1</v>
      </c>
      <c r="CI118" s="7">
        <f t="shared" si="158"/>
        <v>1</v>
      </c>
      <c r="CJ118" s="7">
        <f t="shared" si="159"/>
        <v>1</v>
      </c>
      <c r="CK118" s="7">
        <f t="shared" si="160"/>
        <v>1</v>
      </c>
      <c r="CL118" s="7">
        <f t="shared" si="161"/>
        <v>1</v>
      </c>
      <c r="CM118" s="7">
        <f t="shared" si="162"/>
        <v>1</v>
      </c>
      <c r="CN118" s="7">
        <f t="shared" si="121"/>
        <v>1</v>
      </c>
      <c r="CO118" s="7">
        <f t="shared" si="122"/>
        <v>1</v>
      </c>
      <c r="CP118" s="7">
        <f t="shared" si="123"/>
        <v>1</v>
      </c>
      <c r="CQ118" s="7"/>
      <c r="CS118" s="7">
        <f t="shared" si="124"/>
        <v>0</v>
      </c>
      <c r="CT118" s="7">
        <f t="shared" si="125"/>
        <v>0</v>
      </c>
      <c r="CU118" s="7">
        <f t="shared" si="126"/>
        <v>0</v>
      </c>
      <c r="CV118" s="7">
        <f t="shared" si="127"/>
        <v>0</v>
      </c>
      <c r="CW118" s="7">
        <f t="shared" si="128"/>
        <v>0</v>
      </c>
      <c r="CX118" s="7">
        <f t="shared" si="129"/>
        <v>0</v>
      </c>
      <c r="CY118" s="7">
        <f t="shared" si="130"/>
        <v>0</v>
      </c>
      <c r="CZ118" s="7">
        <f t="shared" si="131"/>
        <v>0</v>
      </c>
      <c r="DA118" s="7">
        <f t="shared" si="132"/>
        <v>0</v>
      </c>
      <c r="DB118" s="7">
        <f t="shared" si="133"/>
        <v>0</v>
      </c>
      <c r="DC118" s="7">
        <f t="shared" si="134"/>
        <v>0</v>
      </c>
    </row>
    <row r="119" spans="1:135">
      <c r="A119" s="59">
        <v>114</v>
      </c>
      <c r="B119" s="253" t="s">
        <v>286</v>
      </c>
      <c r="C119" s="254" t="s">
        <v>287</v>
      </c>
      <c r="D119" s="9"/>
      <c r="E119" s="10">
        <f>LOOKUP((IF(D119&gt;0,(RANK(D119,D$6:D$125,0)),"NA")),'Points System'!$A$4:$A$154,'Points System'!$B$4:$B$154)</f>
        <v>0</v>
      </c>
      <c r="F119" s="9"/>
      <c r="G119" s="16">
        <f>LOOKUP((IF(F119&gt;0,(RANK(F119,F$6:F$125,0)),"NA")),'Points System'!$A$4:$A$154,'Points System'!$B$4:$B$154)</f>
        <v>0</v>
      </c>
      <c r="H119" s="9"/>
      <c r="I119" s="16">
        <f>LOOKUP((IF(H119&gt;0,(RANK(H119,H$6:H$125,0)),"NA")),'Points System'!$A$4:$A$154,'Points System'!$B$4:$B$154)</f>
        <v>0</v>
      </c>
      <c r="J119" s="9"/>
      <c r="K119" s="16">
        <f>LOOKUP((IF(J119&gt;0,(RANK(J119,J$6:J$125,0)),"NA")),'Points System'!$A$4:$A$154,'Points System'!$B$4:$B$154)</f>
        <v>0</v>
      </c>
      <c r="L119" s="9"/>
      <c r="M119" s="16">
        <f>LOOKUP((IF(L119&gt;0,(RANK(L119,L$6:L$125,0)),"NA")),'Points System'!$A$4:$A$154,'Points System'!$B$4:$B$154)</f>
        <v>0</v>
      </c>
      <c r="N119" s="9"/>
      <c r="O119" s="16">
        <f>LOOKUP((IF(N119&gt;0,(RANK(N119,N$6:N$125,0)),"NA")),'Points System'!$A$4:$A$154,'Points System'!$B$4:$B$154)</f>
        <v>0</v>
      </c>
      <c r="P119" s="9"/>
      <c r="Q119" s="16">
        <f>LOOKUP((IF(P119&gt;0,(RANK(P119,P$6:P$125,0)),"NA")),'Points System'!$A$4:$A$154,'Points System'!$B$4:$B$154)</f>
        <v>0</v>
      </c>
      <c r="R119" s="9"/>
      <c r="S119" s="16">
        <f>LOOKUP((IF(R119&gt;0,(RANK(R119,R$6:R$125,0)),"NA")),'Points System'!$A$4:$A$154,'Points System'!$B$4:$B$154)</f>
        <v>0</v>
      </c>
      <c r="T119" s="9"/>
      <c r="U119" s="16">
        <f>LOOKUP((IF(T119&gt;0,(RANK(T119,T$6:T$125,0)),"NA")),'Points System'!$A$4:$A$154,'Points System'!$B$4:$B$154)</f>
        <v>0</v>
      </c>
      <c r="V119" s="9"/>
      <c r="W119" s="16">
        <f>LOOKUP((IF(V119&gt;0,(RANK(V119,V$6:V$125,0)),"NA")),'Points System'!$A$4:$A$154,'Points System'!$B$4:$B$154)</f>
        <v>0</v>
      </c>
      <c r="X119" s="9"/>
      <c r="Y119" s="16">
        <f>LOOKUP((IF(X119&gt;0,(RANK(X119,X$6:X$125,0)),"NA")),'Points System'!$A$4:$A$154,'Points System'!$B$4:$B$154)</f>
        <v>0</v>
      </c>
      <c r="Z119" s="9"/>
      <c r="AA119" s="16">
        <f>LOOKUP((IF(Z119&gt;0,(RANK(Z119,Z$6:Z$125,0)),"NA")),'Points System'!$A$4:$A$154,'Points System'!$B$4:$B$154)</f>
        <v>0</v>
      </c>
      <c r="AB119" s="78">
        <f>CC119</f>
        <v>0</v>
      </c>
      <c r="AC119" s="10">
        <f>SUM((LARGE((BA119:BK119),1))+(LARGE((BA119:BK119),2))+(LARGE((BA119:BK119),3)+(LARGE((BA119:BK119),4))))</f>
        <v>0</v>
      </c>
      <c r="AD119" s="12">
        <f>RANK(AC119,$AC$6:$AC$125,0)</f>
        <v>67</v>
      </c>
      <c r="AE119" s="88">
        <f>(AB119-(ROUNDDOWN(AB119,0)))*100</f>
        <v>0</v>
      </c>
      <c r="AF119" s="76" t="str">
        <f>IF((COUNTIF(AT119:AY119,"&gt;0"))&gt;2,"Y","N")</f>
        <v>N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23">
        <f t="shared" si="82"/>
        <v>0</v>
      </c>
      <c r="AU119" s="23">
        <f t="shared" si="83"/>
        <v>0</v>
      </c>
      <c r="AV119" s="23">
        <f t="shared" si="84"/>
        <v>0</v>
      </c>
      <c r="AW119" s="23">
        <f t="shared" si="135"/>
        <v>0</v>
      </c>
      <c r="AX119" s="23">
        <f t="shared" si="86"/>
        <v>0</v>
      </c>
      <c r="AY119" s="23">
        <f t="shared" si="87"/>
        <v>0</v>
      </c>
      <c r="AZ119" s="7"/>
      <c r="BA119" s="82">
        <f t="shared" si="114"/>
        <v>0</v>
      </c>
      <c r="BB119" s="83">
        <f t="shared" si="136"/>
        <v>0</v>
      </c>
      <c r="BC119" s="82">
        <f t="shared" si="115"/>
        <v>0</v>
      </c>
      <c r="BD119" s="83">
        <f t="shared" si="137"/>
        <v>0</v>
      </c>
      <c r="BE119" s="82">
        <f t="shared" si="116"/>
        <v>0</v>
      </c>
      <c r="BF119" s="83">
        <f t="shared" si="138"/>
        <v>0</v>
      </c>
      <c r="BG119" s="82">
        <f t="shared" si="117"/>
        <v>0</v>
      </c>
      <c r="BH119" s="82">
        <f t="shared" si="139"/>
        <v>0</v>
      </c>
      <c r="BI119" s="83">
        <f t="shared" si="140"/>
        <v>0</v>
      </c>
      <c r="BJ119" s="82">
        <f t="shared" si="141"/>
        <v>0</v>
      </c>
      <c r="BK119" s="83">
        <f t="shared" si="142"/>
        <v>0</v>
      </c>
      <c r="BL119" s="7"/>
      <c r="BM119" s="82">
        <f t="shared" si="143"/>
        <v>0</v>
      </c>
      <c r="BN119" s="83">
        <f t="shared" si="144"/>
        <v>0</v>
      </c>
      <c r="BO119" s="82">
        <f t="shared" si="145"/>
        <v>0</v>
      </c>
      <c r="BP119" s="83">
        <f t="shared" si="146"/>
        <v>0</v>
      </c>
      <c r="BQ119" s="82">
        <f t="shared" si="147"/>
        <v>0</v>
      </c>
      <c r="BR119" s="83">
        <f t="shared" si="148"/>
        <v>0</v>
      </c>
      <c r="BS119" s="82">
        <f t="shared" si="149"/>
        <v>0</v>
      </c>
      <c r="BT119" s="82">
        <f t="shared" si="150"/>
        <v>0</v>
      </c>
      <c r="BU119" s="83">
        <f t="shared" si="151"/>
        <v>0</v>
      </c>
      <c r="BV119" s="82">
        <f t="shared" si="152"/>
        <v>0</v>
      </c>
      <c r="BW119" s="83">
        <f t="shared" si="153"/>
        <v>0</v>
      </c>
      <c r="BY119" s="7">
        <f t="shared" si="154"/>
        <v>0</v>
      </c>
      <c r="BZ119" s="7"/>
      <c r="CA119" s="7">
        <f t="shared" si="118"/>
        <v>0</v>
      </c>
      <c r="CB119" s="7"/>
      <c r="CC119" s="7">
        <f t="shared" si="107"/>
        <v>0</v>
      </c>
      <c r="CF119" s="7">
        <f t="shared" si="155"/>
        <v>1</v>
      </c>
      <c r="CG119" s="7">
        <f t="shared" si="156"/>
        <v>1</v>
      </c>
      <c r="CH119" s="7">
        <f t="shared" si="157"/>
        <v>1</v>
      </c>
      <c r="CI119" s="7">
        <f t="shared" si="158"/>
        <v>1</v>
      </c>
      <c r="CJ119" s="7">
        <f t="shared" si="159"/>
        <v>1</v>
      </c>
      <c r="CK119" s="7">
        <f t="shared" si="160"/>
        <v>1</v>
      </c>
      <c r="CL119" s="7">
        <f t="shared" si="161"/>
        <v>1</v>
      </c>
      <c r="CM119" s="7">
        <f t="shared" si="162"/>
        <v>1</v>
      </c>
      <c r="CN119" s="7">
        <f t="shared" si="121"/>
        <v>1</v>
      </c>
      <c r="CO119" s="7">
        <f t="shared" si="122"/>
        <v>1</v>
      </c>
      <c r="CP119" s="7">
        <f t="shared" si="123"/>
        <v>1</v>
      </c>
      <c r="CQ119" s="7"/>
      <c r="CS119" s="7">
        <f t="shared" si="124"/>
        <v>0</v>
      </c>
      <c r="CT119" s="7">
        <f t="shared" si="125"/>
        <v>0</v>
      </c>
      <c r="CU119" s="7">
        <f t="shared" si="126"/>
        <v>0</v>
      </c>
      <c r="CV119" s="7">
        <f t="shared" si="127"/>
        <v>0</v>
      </c>
      <c r="CW119" s="7">
        <f t="shared" si="128"/>
        <v>0</v>
      </c>
      <c r="CX119" s="7">
        <f t="shared" si="129"/>
        <v>0</v>
      </c>
      <c r="CY119" s="7">
        <f t="shared" si="130"/>
        <v>0</v>
      </c>
      <c r="CZ119" s="7">
        <f t="shared" si="131"/>
        <v>0</v>
      </c>
      <c r="DA119" s="7">
        <f t="shared" si="132"/>
        <v>0</v>
      </c>
      <c r="DB119" s="7">
        <f t="shared" si="133"/>
        <v>0</v>
      </c>
      <c r="DC119" s="7">
        <f t="shared" si="134"/>
        <v>0</v>
      </c>
    </row>
    <row r="120" spans="1:135">
      <c r="A120" s="59">
        <v>115</v>
      </c>
      <c r="B120" s="253" t="s">
        <v>286</v>
      </c>
      <c r="C120" s="254" t="s">
        <v>287</v>
      </c>
      <c r="D120" s="9"/>
      <c r="E120" s="10">
        <f>LOOKUP((IF(D120&gt;0,(RANK(D120,D$6:D$125,0)),"NA")),'Points System'!$A$4:$A$154,'Points System'!$B$4:$B$154)</f>
        <v>0</v>
      </c>
      <c r="F120" s="9"/>
      <c r="G120" s="16">
        <f>LOOKUP((IF(F120&gt;0,(RANK(F120,F$6:F$125,0)),"NA")),'Points System'!$A$4:$A$154,'Points System'!$B$4:$B$154)</f>
        <v>0</v>
      </c>
      <c r="H120" s="9"/>
      <c r="I120" s="16">
        <f>LOOKUP((IF(H120&gt;0,(RANK(H120,H$6:H$125,0)),"NA")),'Points System'!$A$4:$A$154,'Points System'!$B$4:$B$154)</f>
        <v>0</v>
      </c>
      <c r="J120" s="9"/>
      <c r="K120" s="16">
        <f>LOOKUP((IF(J120&gt;0,(RANK(J120,J$6:J$125,0)),"NA")),'Points System'!$A$4:$A$154,'Points System'!$B$4:$B$154)</f>
        <v>0</v>
      </c>
      <c r="L120" s="9"/>
      <c r="M120" s="16">
        <f>LOOKUP((IF(L120&gt;0,(RANK(L120,L$6:L$125,0)),"NA")),'Points System'!$A$4:$A$154,'Points System'!$B$4:$B$154)</f>
        <v>0</v>
      </c>
      <c r="N120" s="9"/>
      <c r="O120" s="16">
        <f>LOOKUP((IF(N120&gt;0,(RANK(N120,N$6:N$125,0)),"NA")),'Points System'!$A$4:$A$154,'Points System'!$B$4:$B$154)</f>
        <v>0</v>
      </c>
      <c r="P120" s="9"/>
      <c r="Q120" s="16">
        <f>LOOKUP((IF(P120&gt;0,(RANK(P120,P$6:P$125,0)),"NA")),'Points System'!$A$4:$A$154,'Points System'!$B$4:$B$154)</f>
        <v>0</v>
      </c>
      <c r="R120" s="9"/>
      <c r="S120" s="16">
        <f>LOOKUP((IF(R120&gt;0,(RANK(R120,R$6:R$125,0)),"NA")),'Points System'!$A$4:$A$154,'Points System'!$B$4:$B$154)</f>
        <v>0</v>
      </c>
      <c r="T120" s="9"/>
      <c r="U120" s="16">
        <f>LOOKUP((IF(T120&gt;0,(RANK(T120,T$6:T$125,0)),"NA")),'Points System'!$A$4:$A$154,'Points System'!$B$4:$B$154)</f>
        <v>0</v>
      </c>
      <c r="V120" s="9"/>
      <c r="W120" s="16">
        <f>LOOKUP((IF(V120&gt;0,(RANK(V120,V$6:V$125,0)),"NA")),'Points System'!$A$4:$A$154,'Points System'!$B$4:$B$154)</f>
        <v>0</v>
      </c>
      <c r="X120" s="9"/>
      <c r="Y120" s="16">
        <f>LOOKUP((IF(X120&gt;0,(RANK(X120,X$6:X$125,0)),"NA")),'Points System'!$A$4:$A$154,'Points System'!$B$4:$B$154)</f>
        <v>0</v>
      </c>
      <c r="Z120" s="9"/>
      <c r="AA120" s="16">
        <f>LOOKUP((IF(Z120&gt;0,(RANK(Z120,Z$6:Z$125,0)),"NA")),'Points System'!$A$4:$A$154,'Points System'!$B$4:$B$154)</f>
        <v>0</v>
      </c>
      <c r="AB120" s="78">
        <f>CC120</f>
        <v>0</v>
      </c>
      <c r="AC120" s="10">
        <f>SUM((LARGE((BA120:BK120),1))+(LARGE((BA120:BK120),2))+(LARGE((BA120:BK120),3)+(LARGE((BA120:BK120),4))))</f>
        <v>0</v>
      </c>
      <c r="AD120" s="12">
        <f>RANK(AC120,$AC$6:$AC$125,0)</f>
        <v>67</v>
      </c>
      <c r="AE120" s="88">
        <f>(AB120-(ROUNDDOWN(AB120,0)))*100</f>
        <v>0</v>
      </c>
      <c r="AF120" s="76" t="str">
        <f>IF((COUNTIF(AT120:AY120,"&gt;0"))&gt;2,"Y","N")</f>
        <v>N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23">
        <f t="shared" si="82"/>
        <v>0</v>
      </c>
      <c r="AU120" s="23">
        <f t="shared" si="83"/>
        <v>0</v>
      </c>
      <c r="AV120" s="23">
        <f t="shared" si="84"/>
        <v>0</v>
      </c>
      <c r="AW120" s="23">
        <f t="shared" si="135"/>
        <v>0</v>
      </c>
      <c r="AX120" s="23">
        <f t="shared" si="86"/>
        <v>0</v>
      </c>
      <c r="AY120" s="23">
        <f t="shared" si="87"/>
        <v>0</v>
      </c>
      <c r="AZ120" s="7"/>
      <c r="BA120" s="82">
        <f t="shared" si="114"/>
        <v>0</v>
      </c>
      <c r="BB120" s="83">
        <f t="shared" si="136"/>
        <v>0</v>
      </c>
      <c r="BC120" s="82">
        <f t="shared" si="115"/>
        <v>0</v>
      </c>
      <c r="BD120" s="83">
        <f t="shared" si="137"/>
        <v>0</v>
      </c>
      <c r="BE120" s="82">
        <f t="shared" si="116"/>
        <v>0</v>
      </c>
      <c r="BF120" s="83">
        <f t="shared" si="138"/>
        <v>0</v>
      </c>
      <c r="BG120" s="82">
        <f t="shared" si="117"/>
        <v>0</v>
      </c>
      <c r="BH120" s="82">
        <f t="shared" si="139"/>
        <v>0</v>
      </c>
      <c r="BI120" s="83">
        <f t="shared" si="140"/>
        <v>0</v>
      </c>
      <c r="BJ120" s="82">
        <f t="shared" si="141"/>
        <v>0</v>
      </c>
      <c r="BK120" s="83">
        <f t="shared" si="142"/>
        <v>0</v>
      </c>
      <c r="BL120" s="7"/>
      <c r="BM120" s="82">
        <f t="shared" si="143"/>
        <v>0</v>
      </c>
      <c r="BN120" s="83">
        <f t="shared" si="144"/>
        <v>0</v>
      </c>
      <c r="BO120" s="82">
        <f t="shared" si="145"/>
        <v>0</v>
      </c>
      <c r="BP120" s="83">
        <f t="shared" si="146"/>
        <v>0</v>
      </c>
      <c r="BQ120" s="82">
        <f t="shared" si="147"/>
        <v>0</v>
      </c>
      <c r="BR120" s="83">
        <f t="shared" si="148"/>
        <v>0</v>
      </c>
      <c r="BS120" s="82">
        <f t="shared" si="149"/>
        <v>0</v>
      </c>
      <c r="BT120" s="82">
        <f t="shared" si="150"/>
        <v>0</v>
      </c>
      <c r="BU120" s="83">
        <f t="shared" si="151"/>
        <v>0</v>
      </c>
      <c r="BV120" s="82">
        <f t="shared" si="152"/>
        <v>0</v>
      </c>
      <c r="BW120" s="83">
        <f t="shared" si="153"/>
        <v>0</v>
      </c>
      <c r="BY120" s="7">
        <f t="shared" si="154"/>
        <v>0</v>
      </c>
      <c r="BZ120" s="7"/>
      <c r="CA120" s="7">
        <f t="shared" si="118"/>
        <v>0</v>
      </c>
      <c r="CB120" s="7"/>
      <c r="CC120" s="7">
        <f t="shared" si="107"/>
        <v>0</v>
      </c>
      <c r="CF120" s="7">
        <f t="shared" si="155"/>
        <v>1</v>
      </c>
      <c r="CG120" s="7">
        <f t="shared" si="156"/>
        <v>1</v>
      </c>
      <c r="CH120" s="7">
        <f t="shared" si="157"/>
        <v>1</v>
      </c>
      <c r="CI120" s="7">
        <f t="shared" si="158"/>
        <v>1</v>
      </c>
      <c r="CJ120" s="7">
        <f t="shared" si="159"/>
        <v>1</v>
      </c>
      <c r="CK120" s="7">
        <f t="shared" si="160"/>
        <v>1</v>
      </c>
      <c r="CL120" s="7">
        <f t="shared" si="161"/>
        <v>1</v>
      </c>
      <c r="CM120" s="7">
        <f t="shared" si="162"/>
        <v>1</v>
      </c>
      <c r="CN120" s="7">
        <f t="shared" si="121"/>
        <v>1</v>
      </c>
      <c r="CO120" s="7">
        <f t="shared" si="122"/>
        <v>1</v>
      </c>
      <c r="CP120" s="7">
        <f t="shared" si="123"/>
        <v>1</v>
      </c>
      <c r="CQ120" s="7"/>
      <c r="CS120" s="7">
        <f t="shared" si="124"/>
        <v>0</v>
      </c>
      <c r="CT120" s="7">
        <f t="shared" si="125"/>
        <v>0</v>
      </c>
      <c r="CU120" s="7">
        <f t="shared" si="126"/>
        <v>0</v>
      </c>
      <c r="CV120" s="7">
        <f t="shared" si="127"/>
        <v>0</v>
      </c>
      <c r="CW120" s="7">
        <f t="shared" si="128"/>
        <v>0</v>
      </c>
      <c r="CX120" s="7">
        <f t="shared" si="129"/>
        <v>0</v>
      </c>
      <c r="CY120" s="7">
        <f t="shared" si="130"/>
        <v>0</v>
      </c>
      <c r="CZ120" s="7">
        <f t="shared" si="131"/>
        <v>0</v>
      </c>
      <c r="DA120" s="7">
        <f t="shared" si="132"/>
        <v>0</v>
      </c>
      <c r="DB120" s="7">
        <f t="shared" si="133"/>
        <v>0</v>
      </c>
      <c r="DC120" s="7">
        <f t="shared" si="134"/>
        <v>0</v>
      </c>
    </row>
    <row r="121" spans="1:135">
      <c r="A121" s="59">
        <v>116</v>
      </c>
      <c r="B121" s="253" t="s">
        <v>286</v>
      </c>
      <c r="C121" s="254" t="s">
        <v>287</v>
      </c>
      <c r="D121" s="9"/>
      <c r="E121" s="10">
        <f>LOOKUP((IF(D121&gt;0,(RANK(D121,D$6:D$125,0)),"NA")),'Points System'!$A$4:$A$154,'Points System'!$B$4:$B$154)</f>
        <v>0</v>
      </c>
      <c r="F121" s="78"/>
      <c r="G121" s="16">
        <f>LOOKUP((IF(F121&gt;0,(RANK(F121,F$6:F$125,0)),"NA")),'Points System'!$A$4:$A$154,'Points System'!$B$4:$B$154)</f>
        <v>0</v>
      </c>
      <c r="H121" s="9"/>
      <c r="I121" s="16">
        <f>LOOKUP((IF(H121&gt;0,(RANK(H121,H$6:H$125,0)),"NA")),'Points System'!$A$4:$A$154,'Points System'!$B$4:$B$154)</f>
        <v>0</v>
      </c>
      <c r="J121" s="9"/>
      <c r="K121" s="16">
        <f>LOOKUP((IF(J121&gt;0,(RANK(J121,J$6:J$125,0)),"NA")),'Points System'!$A$4:$A$154,'Points System'!$B$4:$B$154)</f>
        <v>0</v>
      </c>
      <c r="L121" s="9"/>
      <c r="M121" s="16">
        <f>LOOKUP((IF(L121&gt;0,(RANK(L121,L$6:L$125,0)),"NA")),'Points System'!$A$4:$A$154,'Points System'!$B$4:$B$154)</f>
        <v>0</v>
      </c>
      <c r="N121" s="9"/>
      <c r="O121" s="16">
        <f>LOOKUP((IF(N121&gt;0,(RANK(N121,N$6:N$125,0)),"NA")),'Points System'!$A$4:$A$154,'Points System'!$B$4:$B$154)</f>
        <v>0</v>
      </c>
      <c r="P121" s="9"/>
      <c r="Q121" s="16">
        <f>LOOKUP((IF(P121&gt;0,(RANK(P121,P$6:P$125,0)),"NA")),'Points System'!$A$4:$A$154,'Points System'!$B$4:$B$154)</f>
        <v>0</v>
      </c>
      <c r="R121" s="9"/>
      <c r="S121" s="16">
        <f>LOOKUP((IF(R121&gt;0,(RANK(R121,R$6:R$125,0)),"NA")),'Points System'!$A$4:$A$154,'Points System'!$B$4:$B$154)</f>
        <v>0</v>
      </c>
      <c r="T121" s="9"/>
      <c r="U121" s="16">
        <f>LOOKUP((IF(T121&gt;0,(RANK(T121,T$6:T$125,0)),"NA")),'Points System'!$A$4:$A$154,'Points System'!$B$4:$B$154)</f>
        <v>0</v>
      </c>
      <c r="V121" s="9"/>
      <c r="W121" s="16">
        <f>LOOKUP((IF(V121&gt;0,(RANK(V121,V$6:V$125,0)),"NA")),'Points System'!$A$4:$A$154,'Points System'!$B$4:$B$154)</f>
        <v>0</v>
      </c>
      <c r="X121" s="9"/>
      <c r="Y121" s="16">
        <f>LOOKUP((IF(X121&gt;0,(RANK(X121,X$6:X$125,0)),"NA")),'Points System'!$A$4:$A$154,'Points System'!$B$4:$B$154)</f>
        <v>0</v>
      </c>
      <c r="Z121" s="9"/>
      <c r="AA121" s="16">
        <f>LOOKUP((IF(Z121&gt;0,(RANK(Z121,Z$6:Z$125,0)),"NA")),'Points System'!$A$4:$A$154,'Points System'!$B$4:$B$154)</f>
        <v>0</v>
      </c>
      <c r="AB121" s="78">
        <f>CC121</f>
        <v>0</v>
      </c>
      <c r="AC121" s="10">
        <f>SUM((LARGE((BA121:BK121),1))+(LARGE((BA121:BK121),2))+(LARGE((BA121:BK121),3)+(LARGE((BA121:BK121),4))))</f>
        <v>0</v>
      </c>
      <c r="AD121" s="12">
        <f>RANK(AC121,$AC$6:$AC$125,0)</f>
        <v>67</v>
      </c>
      <c r="AE121" s="88">
        <f>(AB121-(ROUNDDOWN(AB121,0)))*100</f>
        <v>0</v>
      </c>
      <c r="AF121" s="76" t="str">
        <f>IF((COUNTIF(AT121:AY121,"&gt;0"))&gt;2,"Y","N")</f>
        <v>N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23">
        <f t="shared" si="82"/>
        <v>0</v>
      </c>
      <c r="AU121" s="23">
        <f t="shared" si="83"/>
        <v>0</v>
      </c>
      <c r="AV121" s="23">
        <f t="shared" si="84"/>
        <v>0</v>
      </c>
      <c r="AW121" s="23">
        <f t="shared" si="135"/>
        <v>0</v>
      </c>
      <c r="AX121" s="23">
        <f t="shared" si="86"/>
        <v>0</v>
      </c>
      <c r="AY121" s="23">
        <f t="shared" si="87"/>
        <v>0</v>
      </c>
      <c r="AZ121" s="7"/>
      <c r="BA121" s="82">
        <f t="shared" si="114"/>
        <v>0</v>
      </c>
      <c r="BB121" s="83">
        <f t="shared" si="136"/>
        <v>0</v>
      </c>
      <c r="BC121" s="82">
        <f t="shared" si="115"/>
        <v>0</v>
      </c>
      <c r="BD121" s="83">
        <f t="shared" si="137"/>
        <v>0</v>
      </c>
      <c r="BE121" s="82">
        <f t="shared" si="116"/>
        <v>0</v>
      </c>
      <c r="BF121" s="83">
        <f t="shared" si="138"/>
        <v>0</v>
      </c>
      <c r="BG121" s="82">
        <f t="shared" si="117"/>
        <v>0</v>
      </c>
      <c r="BH121" s="82">
        <f t="shared" si="139"/>
        <v>0</v>
      </c>
      <c r="BI121" s="83">
        <f t="shared" si="140"/>
        <v>0</v>
      </c>
      <c r="BJ121" s="82">
        <f t="shared" si="141"/>
        <v>0</v>
      </c>
      <c r="BK121" s="83">
        <f t="shared" si="142"/>
        <v>0</v>
      </c>
      <c r="BL121" s="7"/>
      <c r="BM121" s="82">
        <f t="shared" si="143"/>
        <v>0</v>
      </c>
      <c r="BN121" s="83">
        <f t="shared" si="144"/>
        <v>0</v>
      </c>
      <c r="BO121" s="82">
        <f t="shared" si="145"/>
        <v>0</v>
      </c>
      <c r="BP121" s="83">
        <f t="shared" si="146"/>
        <v>0</v>
      </c>
      <c r="BQ121" s="82">
        <f t="shared" si="147"/>
        <v>0</v>
      </c>
      <c r="BR121" s="83">
        <f t="shared" si="148"/>
        <v>0</v>
      </c>
      <c r="BS121" s="82">
        <f t="shared" si="149"/>
        <v>0</v>
      </c>
      <c r="BT121" s="82">
        <f t="shared" si="150"/>
        <v>0</v>
      </c>
      <c r="BU121" s="83">
        <f t="shared" si="151"/>
        <v>0</v>
      </c>
      <c r="BV121" s="82">
        <f t="shared" si="152"/>
        <v>0</v>
      </c>
      <c r="BW121" s="83">
        <f t="shared" si="153"/>
        <v>0</v>
      </c>
      <c r="BY121" s="7">
        <f t="shared" si="154"/>
        <v>0</v>
      </c>
      <c r="BZ121" s="7"/>
      <c r="CA121" s="7">
        <f t="shared" si="118"/>
        <v>0</v>
      </c>
      <c r="CB121" s="7"/>
      <c r="CC121" s="7">
        <f t="shared" si="107"/>
        <v>0</v>
      </c>
      <c r="CF121" s="7">
        <f t="shared" si="155"/>
        <v>1</v>
      </c>
      <c r="CG121" s="7">
        <f t="shared" si="156"/>
        <v>1</v>
      </c>
      <c r="CH121" s="7">
        <f t="shared" si="157"/>
        <v>1</v>
      </c>
      <c r="CI121" s="7">
        <f t="shared" si="158"/>
        <v>1</v>
      </c>
      <c r="CJ121" s="7">
        <f t="shared" si="159"/>
        <v>1</v>
      </c>
      <c r="CK121" s="7">
        <f t="shared" si="160"/>
        <v>1</v>
      </c>
      <c r="CL121" s="7">
        <f t="shared" si="161"/>
        <v>1</v>
      </c>
      <c r="CM121" s="7">
        <f t="shared" si="162"/>
        <v>1</v>
      </c>
      <c r="CN121" s="7">
        <f t="shared" si="121"/>
        <v>1</v>
      </c>
      <c r="CO121" s="7">
        <f t="shared" si="122"/>
        <v>1</v>
      </c>
      <c r="CP121" s="7">
        <f t="shared" si="123"/>
        <v>1</v>
      </c>
      <c r="CQ121" s="7"/>
      <c r="CS121" s="7">
        <f t="shared" si="124"/>
        <v>0</v>
      </c>
      <c r="CT121" s="7">
        <f t="shared" si="125"/>
        <v>0</v>
      </c>
      <c r="CU121" s="7">
        <f t="shared" si="126"/>
        <v>0</v>
      </c>
      <c r="CV121" s="7">
        <f t="shared" si="127"/>
        <v>0</v>
      </c>
      <c r="CW121" s="7">
        <f t="shared" si="128"/>
        <v>0</v>
      </c>
      <c r="CX121" s="7">
        <f t="shared" si="129"/>
        <v>0</v>
      </c>
      <c r="CY121" s="7">
        <f t="shared" si="130"/>
        <v>0</v>
      </c>
      <c r="CZ121" s="7">
        <f t="shared" si="131"/>
        <v>0</v>
      </c>
      <c r="DA121" s="7">
        <f t="shared" si="132"/>
        <v>0</v>
      </c>
      <c r="DB121" s="7">
        <f t="shared" si="133"/>
        <v>0</v>
      </c>
      <c r="DC121" s="7">
        <f t="shared" si="134"/>
        <v>0</v>
      </c>
    </row>
    <row r="122" spans="1:135">
      <c r="A122" s="59">
        <v>117</v>
      </c>
      <c r="B122" s="253" t="s">
        <v>286</v>
      </c>
      <c r="C122" s="254" t="s">
        <v>287</v>
      </c>
      <c r="D122" s="9"/>
      <c r="E122" s="10">
        <f>LOOKUP((IF(D122&gt;0,(RANK(D122,D$6:D$125,0)),"NA")),'Points System'!$A$4:$A$154,'Points System'!$B$4:$B$154)</f>
        <v>0</v>
      </c>
      <c r="F122" s="9"/>
      <c r="G122" s="16">
        <f>LOOKUP((IF(F122&gt;0,(RANK(F122,F$6:F$125,0)),"NA")),'Points System'!$A$4:$A$154,'Points System'!$B$4:$B$154)</f>
        <v>0</v>
      </c>
      <c r="H122" s="9"/>
      <c r="I122" s="16">
        <f>LOOKUP((IF(H122&gt;0,(RANK(H122,H$6:H$125,0)),"NA")),'Points System'!$A$4:$A$154,'Points System'!$B$4:$B$154)</f>
        <v>0</v>
      </c>
      <c r="J122" s="9"/>
      <c r="K122" s="16">
        <f>LOOKUP((IF(J122&gt;0,(RANK(J122,J$6:J$125,0)),"NA")),'Points System'!$A$4:$A$154,'Points System'!$B$4:$B$154)</f>
        <v>0</v>
      </c>
      <c r="L122" s="9"/>
      <c r="M122" s="16">
        <f>LOOKUP((IF(L122&gt;0,(RANK(L122,L$6:L$125,0)),"NA")),'Points System'!$A$4:$A$154,'Points System'!$B$4:$B$154)</f>
        <v>0</v>
      </c>
      <c r="N122" s="9"/>
      <c r="O122" s="16">
        <f>LOOKUP((IF(N122&gt;0,(RANK(N122,N$6:N$125,0)),"NA")),'Points System'!$A$4:$A$154,'Points System'!$B$4:$B$154)</f>
        <v>0</v>
      </c>
      <c r="P122" s="9"/>
      <c r="Q122" s="16">
        <f>LOOKUP((IF(P122&gt;0,(RANK(P122,P$6:P$125,0)),"NA")),'Points System'!$A$4:$A$154,'Points System'!$B$4:$B$154)</f>
        <v>0</v>
      </c>
      <c r="R122" s="9"/>
      <c r="S122" s="16">
        <f>LOOKUP((IF(R122&gt;0,(RANK(R122,R$6:R$125,0)),"NA")),'Points System'!$A$4:$A$154,'Points System'!$B$4:$B$154)</f>
        <v>0</v>
      </c>
      <c r="T122" s="9"/>
      <c r="U122" s="16">
        <f>LOOKUP((IF(T122&gt;0,(RANK(T122,T$6:T$125,0)),"NA")),'Points System'!$A$4:$A$154,'Points System'!$B$4:$B$154)</f>
        <v>0</v>
      </c>
      <c r="V122" s="9"/>
      <c r="W122" s="16">
        <f>LOOKUP((IF(V122&gt;0,(RANK(V122,V$6:V$125,0)),"NA")),'Points System'!$A$4:$A$154,'Points System'!$B$4:$B$154)</f>
        <v>0</v>
      </c>
      <c r="X122" s="9"/>
      <c r="Y122" s="16">
        <f>LOOKUP((IF(X122&gt;0,(RANK(X122,X$6:X$125,0)),"NA")),'Points System'!$A$4:$A$154,'Points System'!$B$4:$B$154)</f>
        <v>0</v>
      </c>
      <c r="Z122" s="9"/>
      <c r="AA122" s="16">
        <f>LOOKUP((IF(Z122&gt;0,(RANK(Z122,Z$6:Z$125,0)),"NA")),'Points System'!$A$4:$A$154,'Points System'!$B$4:$B$154)</f>
        <v>0</v>
      </c>
      <c r="AB122" s="78">
        <f>CC122</f>
        <v>0</v>
      </c>
      <c r="AC122" s="10">
        <f>SUM((LARGE((BA122:BK122),1))+(LARGE((BA122:BK122),2))+(LARGE((BA122:BK122),3)+(LARGE((BA122:BK122),4))))</f>
        <v>0</v>
      </c>
      <c r="AD122" s="12">
        <f>RANK(AC122,$AC$6:$AC$125,0)</f>
        <v>67</v>
      </c>
      <c r="AE122" s="88">
        <f>(AB122-(ROUNDDOWN(AB122,0)))*100</f>
        <v>0</v>
      </c>
      <c r="AF122" s="76" t="str">
        <f>IF((COUNTIF(AT122:AY122,"&gt;0"))&gt;2,"Y","N")</f>
        <v>N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23">
        <f t="shared" si="82"/>
        <v>0</v>
      </c>
      <c r="AU122" s="23">
        <f t="shared" si="83"/>
        <v>0</v>
      </c>
      <c r="AV122" s="23">
        <f t="shared" si="84"/>
        <v>0</v>
      </c>
      <c r="AW122" s="23">
        <f t="shared" si="135"/>
        <v>0</v>
      </c>
      <c r="AX122" s="23">
        <f t="shared" si="86"/>
        <v>0</v>
      </c>
      <c r="AY122" s="23">
        <f t="shared" si="87"/>
        <v>0</v>
      </c>
      <c r="AZ122" s="7"/>
      <c r="BA122" s="82">
        <f t="shared" si="114"/>
        <v>0</v>
      </c>
      <c r="BB122" s="83">
        <f t="shared" si="136"/>
        <v>0</v>
      </c>
      <c r="BC122" s="82">
        <f t="shared" si="115"/>
        <v>0</v>
      </c>
      <c r="BD122" s="83">
        <f t="shared" si="137"/>
        <v>0</v>
      </c>
      <c r="BE122" s="82">
        <f t="shared" si="116"/>
        <v>0</v>
      </c>
      <c r="BF122" s="83">
        <f t="shared" si="138"/>
        <v>0</v>
      </c>
      <c r="BG122" s="82">
        <f t="shared" si="117"/>
        <v>0</v>
      </c>
      <c r="BH122" s="82">
        <f t="shared" si="139"/>
        <v>0</v>
      </c>
      <c r="BI122" s="83">
        <f t="shared" si="140"/>
        <v>0</v>
      </c>
      <c r="BJ122" s="82">
        <f t="shared" si="141"/>
        <v>0</v>
      </c>
      <c r="BK122" s="83">
        <f t="shared" si="142"/>
        <v>0</v>
      </c>
      <c r="BL122" s="7"/>
      <c r="BM122" s="82">
        <f t="shared" si="143"/>
        <v>0</v>
      </c>
      <c r="BN122" s="83">
        <f t="shared" si="144"/>
        <v>0</v>
      </c>
      <c r="BO122" s="82">
        <f t="shared" si="145"/>
        <v>0</v>
      </c>
      <c r="BP122" s="83">
        <f t="shared" si="146"/>
        <v>0</v>
      </c>
      <c r="BQ122" s="82">
        <f t="shared" si="147"/>
        <v>0</v>
      </c>
      <c r="BR122" s="83">
        <f t="shared" si="148"/>
        <v>0</v>
      </c>
      <c r="BS122" s="82">
        <f t="shared" si="149"/>
        <v>0</v>
      </c>
      <c r="BT122" s="82">
        <f t="shared" si="150"/>
        <v>0</v>
      </c>
      <c r="BU122" s="83">
        <f t="shared" si="151"/>
        <v>0</v>
      </c>
      <c r="BV122" s="82">
        <f t="shared" si="152"/>
        <v>0</v>
      </c>
      <c r="BW122" s="83">
        <f t="shared" si="153"/>
        <v>0</v>
      </c>
      <c r="BY122" s="7">
        <f t="shared" si="154"/>
        <v>0</v>
      </c>
      <c r="BZ122" s="7"/>
      <c r="CA122" s="7">
        <f t="shared" si="118"/>
        <v>0</v>
      </c>
      <c r="CB122" s="7"/>
      <c r="CC122" s="7">
        <f t="shared" si="107"/>
        <v>0</v>
      </c>
      <c r="CF122" s="7">
        <f t="shared" si="155"/>
        <v>1</v>
      </c>
      <c r="CG122" s="7">
        <f t="shared" si="156"/>
        <v>1</v>
      </c>
      <c r="CH122" s="7">
        <f t="shared" si="157"/>
        <v>1</v>
      </c>
      <c r="CI122" s="7">
        <f t="shared" si="158"/>
        <v>1</v>
      </c>
      <c r="CJ122" s="7">
        <f t="shared" si="159"/>
        <v>1</v>
      </c>
      <c r="CK122" s="7">
        <f t="shared" si="160"/>
        <v>1</v>
      </c>
      <c r="CL122" s="7">
        <f t="shared" si="161"/>
        <v>1</v>
      </c>
      <c r="CM122" s="7">
        <f t="shared" si="162"/>
        <v>1</v>
      </c>
      <c r="CN122" s="7">
        <f t="shared" si="121"/>
        <v>1</v>
      </c>
      <c r="CO122" s="7">
        <f t="shared" si="122"/>
        <v>1</v>
      </c>
      <c r="CP122" s="7">
        <f t="shared" si="123"/>
        <v>1</v>
      </c>
      <c r="CQ122" s="7"/>
      <c r="CS122" s="7">
        <f t="shared" si="124"/>
        <v>0</v>
      </c>
      <c r="CT122" s="7">
        <f t="shared" si="125"/>
        <v>0</v>
      </c>
      <c r="CU122" s="7">
        <f t="shared" si="126"/>
        <v>0</v>
      </c>
      <c r="CV122" s="7">
        <f t="shared" si="127"/>
        <v>0</v>
      </c>
      <c r="CW122" s="7">
        <f t="shared" si="128"/>
        <v>0</v>
      </c>
      <c r="CX122" s="7">
        <f t="shared" si="129"/>
        <v>0</v>
      </c>
      <c r="CY122" s="7">
        <f t="shared" si="130"/>
        <v>0</v>
      </c>
      <c r="CZ122" s="7">
        <f t="shared" si="131"/>
        <v>0</v>
      </c>
      <c r="DA122" s="7">
        <f t="shared" si="132"/>
        <v>0</v>
      </c>
      <c r="DB122" s="7">
        <f t="shared" si="133"/>
        <v>0</v>
      </c>
      <c r="DC122" s="7">
        <f t="shared" si="134"/>
        <v>0</v>
      </c>
    </row>
    <row r="123" spans="1:135">
      <c r="A123" s="59">
        <v>118</v>
      </c>
      <c r="B123" s="253" t="s">
        <v>286</v>
      </c>
      <c r="C123" s="254" t="s">
        <v>287</v>
      </c>
      <c r="D123" s="9"/>
      <c r="E123" s="10">
        <f>LOOKUP((IF(D123&gt;0,(RANK(D123,D$6:D$125,0)),"NA")),'Points System'!$A$4:$A$154,'Points System'!$B$4:$B$154)</f>
        <v>0</v>
      </c>
      <c r="F123" s="78"/>
      <c r="G123" s="16">
        <f>LOOKUP((IF(F123&gt;0,(RANK(F123,F$6:F$125,0)),"NA")),'Points System'!$A$4:$A$154,'Points System'!$B$4:$B$154)</f>
        <v>0</v>
      </c>
      <c r="H123" s="9"/>
      <c r="I123" s="16">
        <f>LOOKUP((IF(H123&gt;0,(RANK(H123,H$6:H$125,0)),"NA")),'Points System'!$A$4:$A$154,'Points System'!$B$4:$B$154)</f>
        <v>0</v>
      </c>
      <c r="J123" s="9"/>
      <c r="K123" s="16">
        <f>LOOKUP((IF(J123&gt;0,(RANK(J123,J$6:J$125,0)),"NA")),'Points System'!$A$4:$A$154,'Points System'!$B$4:$B$154)</f>
        <v>0</v>
      </c>
      <c r="L123" s="9"/>
      <c r="M123" s="16">
        <f>LOOKUP((IF(L123&gt;0,(RANK(L123,L$6:L$125,0)),"NA")),'Points System'!$A$4:$A$154,'Points System'!$B$4:$B$154)</f>
        <v>0</v>
      </c>
      <c r="N123" s="9"/>
      <c r="O123" s="16">
        <f>LOOKUP((IF(N123&gt;0,(RANK(N123,N$6:N$125,0)),"NA")),'Points System'!$A$4:$A$154,'Points System'!$B$4:$B$154)</f>
        <v>0</v>
      </c>
      <c r="P123" s="9"/>
      <c r="Q123" s="16">
        <f>LOOKUP((IF(P123&gt;0,(RANK(P123,P$6:P$125,0)),"NA")),'Points System'!$A$4:$A$154,'Points System'!$B$4:$B$154)</f>
        <v>0</v>
      </c>
      <c r="R123" s="9"/>
      <c r="S123" s="16">
        <f>LOOKUP((IF(R123&gt;0,(RANK(R123,R$6:R$125,0)),"NA")),'Points System'!$A$4:$A$154,'Points System'!$B$4:$B$154)</f>
        <v>0</v>
      </c>
      <c r="T123" s="9"/>
      <c r="U123" s="16">
        <f>LOOKUP((IF(T123&gt;0,(RANK(T123,T$6:T$125,0)),"NA")),'Points System'!$A$4:$A$154,'Points System'!$B$4:$B$154)</f>
        <v>0</v>
      </c>
      <c r="V123" s="9"/>
      <c r="W123" s="16">
        <f>LOOKUP((IF(V123&gt;0,(RANK(V123,V$6:V$125,0)),"NA")),'Points System'!$A$4:$A$154,'Points System'!$B$4:$B$154)</f>
        <v>0</v>
      </c>
      <c r="X123" s="9"/>
      <c r="Y123" s="16">
        <f>LOOKUP((IF(X123&gt;0,(RANK(X123,X$6:X$125,0)),"NA")),'Points System'!$A$4:$A$154,'Points System'!$B$4:$B$154)</f>
        <v>0</v>
      </c>
      <c r="Z123" s="78"/>
      <c r="AA123" s="16">
        <f>LOOKUP((IF(Z123&gt;0,(RANK(Z123,Z$6:Z$125,0)),"NA")),'Points System'!$A$4:$A$154,'Points System'!$B$4:$B$154)</f>
        <v>0</v>
      </c>
      <c r="AB123" s="78">
        <f>CC123</f>
        <v>0</v>
      </c>
      <c r="AC123" s="10">
        <f>SUM((LARGE((BA123:BK123),1))+(LARGE((BA123:BK123),2))+(LARGE((BA123:BK123),3)+(LARGE((BA123:BK123),4))))</f>
        <v>0</v>
      </c>
      <c r="AD123" s="12">
        <f>RANK(AC123,$AC$6:$AC$125,0)</f>
        <v>67</v>
      </c>
      <c r="AE123" s="88">
        <f>(AB123-(ROUNDDOWN(AB123,0)))*100</f>
        <v>0</v>
      </c>
      <c r="AF123" s="76" t="str">
        <f>IF((COUNTIF(AT123:AY123,"&gt;0"))&gt;2,"Y","N")</f>
        <v>N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23">
        <f t="shared" si="82"/>
        <v>0</v>
      </c>
      <c r="AU123" s="23">
        <f t="shared" si="83"/>
        <v>0</v>
      </c>
      <c r="AV123" s="23">
        <f t="shared" si="84"/>
        <v>0</v>
      </c>
      <c r="AW123" s="23">
        <f t="shared" si="135"/>
        <v>0</v>
      </c>
      <c r="AX123" s="23">
        <f t="shared" si="86"/>
        <v>0</v>
      </c>
      <c r="AY123" s="23">
        <f t="shared" si="87"/>
        <v>0</v>
      </c>
      <c r="AZ123" s="7"/>
      <c r="BA123" s="82">
        <f t="shared" si="114"/>
        <v>0</v>
      </c>
      <c r="BB123" s="83">
        <f t="shared" si="136"/>
        <v>0</v>
      </c>
      <c r="BC123" s="82">
        <f t="shared" si="115"/>
        <v>0</v>
      </c>
      <c r="BD123" s="83">
        <f t="shared" si="137"/>
        <v>0</v>
      </c>
      <c r="BE123" s="82">
        <f t="shared" si="116"/>
        <v>0</v>
      </c>
      <c r="BF123" s="83">
        <f t="shared" si="138"/>
        <v>0</v>
      </c>
      <c r="BG123" s="82">
        <f t="shared" si="117"/>
        <v>0</v>
      </c>
      <c r="BH123" s="82">
        <f t="shared" si="139"/>
        <v>0</v>
      </c>
      <c r="BI123" s="83">
        <f t="shared" si="140"/>
        <v>0</v>
      </c>
      <c r="BJ123" s="82">
        <f t="shared" si="141"/>
        <v>0</v>
      </c>
      <c r="BK123" s="83">
        <f t="shared" si="142"/>
        <v>0</v>
      </c>
      <c r="BL123" s="7"/>
      <c r="BM123" s="82">
        <f t="shared" si="143"/>
        <v>0</v>
      </c>
      <c r="BN123" s="83">
        <f t="shared" si="144"/>
        <v>0</v>
      </c>
      <c r="BO123" s="82">
        <f t="shared" si="145"/>
        <v>0</v>
      </c>
      <c r="BP123" s="83">
        <f t="shared" si="146"/>
        <v>0</v>
      </c>
      <c r="BQ123" s="82">
        <f t="shared" si="147"/>
        <v>0</v>
      </c>
      <c r="BR123" s="83">
        <f t="shared" si="148"/>
        <v>0</v>
      </c>
      <c r="BS123" s="82">
        <f t="shared" si="149"/>
        <v>0</v>
      </c>
      <c r="BT123" s="82">
        <f t="shared" si="150"/>
        <v>0</v>
      </c>
      <c r="BU123" s="83">
        <f t="shared" si="151"/>
        <v>0</v>
      </c>
      <c r="BV123" s="82">
        <f t="shared" si="152"/>
        <v>0</v>
      </c>
      <c r="BW123" s="83">
        <f t="shared" si="153"/>
        <v>0</v>
      </c>
      <c r="BY123" s="7">
        <f t="shared" si="154"/>
        <v>0</v>
      </c>
      <c r="BZ123" s="7"/>
      <c r="CA123" s="7">
        <f t="shared" si="118"/>
        <v>0</v>
      </c>
      <c r="CB123" s="7"/>
      <c r="CC123" s="7">
        <f t="shared" si="107"/>
        <v>0</v>
      </c>
      <c r="CF123" s="7">
        <f t="shared" si="155"/>
        <v>1</v>
      </c>
      <c r="CG123" s="7">
        <f t="shared" si="156"/>
        <v>1</v>
      </c>
      <c r="CH123" s="7">
        <f t="shared" si="157"/>
        <v>1</v>
      </c>
      <c r="CI123" s="7">
        <f t="shared" si="158"/>
        <v>1</v>
      </c>
      <c r="CJ123" s="7">
        <f t="shared" si="159"/>
        <v>1</v>
      </c>
      <c r="CK123" s="7">
        <f t="shared" si="160"/>
        <v>1</v>
      </c>
      <c r="CL123" s="7">
        <f t="shared" si="161"/>
        <v>1</v>
      </c>
      <c r="CM123" s="7">
        <f t="shared" si="162"/>
        <v>1</v>
      </c>
      <c r="CN123" s="7">
        <f t="shared" si="121"/>
        <v>1</v>
      </c>
      <c r="CO123" s="7">
        <f t="shared" si="122"/>
        <v>1</v>
      </c>
      <c r="CP123" s="7">
        <f t="shared" si="123"/>
        <v>1</v>
      </c>
      <c r="CQ123" s="7"/>
      <c r="CS123" s="7">
        <f t="shared" si="124"/>
        <v>0</v>
      </c>
      <c r="CT123" s="7">
        <f t="shared" si="125"/>
        <v>0</v>
      </c>
      <c r="CU123" s="7">
        <f t="shared" si="126"/>
        <v>0</v>
      </c>
      <c r="CV123" s="7">
        <f t="shared" si="127"/>
        <v>0</v>
      </c>
      <c r="CW123" s="7">
        <f t="shared" si="128"/>
        <v>0</v>
      </c>
      <c r="CX123" s="7">
        <f t="shared" si="129"/>
        <v>0</v>
      </c>
      <c r="CY123" s="7">
        <f t="shared" si="130"/>
        <v>0</v>
      </c>
      <c r="CZ123" s="7">
        <f t="shared" si="131"/>
        <v>0</v>
      </c>
      <c r="DA123" s="7">
        <f t="shared" si="132"/>
        <v>0</v>
      </c>
      <c r="DB123" s="7">
        <f t="shared" si="133"/>
        <v>0</v>
      </c>
      <c r="DC123" s="7">
        <f t="shared" si="134"/>
        <v>0</v>
      </c>
    </row>
    <row r="124" spans="1:135">
      <c r="A124" s="59">
        <v>119</v>
      </c>
      <c r="B124" s="253" t="s">
        <v>286</v>
      </c>
      <c r="C124" s="254" t="s">
        <v>287</v>
      </c>
      <c r="D124" s="9"/>
      <c r="E124" s="10">
        <f>LOOKUP((IF(D124&gt;0,(RANK(D124,D$6:D$125,0)),"NA")),'Points System'!$A$4:$A$154,'Points System'!$B$4:$B$154)</f>
        <v>0</v>
      </c>
      <c r="F124" s="78"/>
      <c r="G124" s="16">
        <f>LOOKUP((IF(F124&gt;0,(RANK(F124,F$6:F$125,0)),"NA")),'Points System'!$A$4:$A$154,'Points System'!$B$4:$B$154)</f>
        <v>0</v>
      </c>
      <c r="H124" s="9"/>
      <c r="I124" s="16">
        <f>LOOKUP((IF(H124&gt;0,(RANK(H124,H$6:H$125,0)),"NA")),'Points System'!$A$4:$A$154,'Points System'!$B$4:$B$154)</f>
        <v>0</v>
      </c>
      <c r="J124" s="9"/>
      <c r="K124" s="16">
        <f>LOOKUP((IF(J124&gt;0,(RANK(J124,J$6:J$125,0)),"NA")),'Points System'!$A$4:$A$154,'Points System'!$B$4:$B$154)</f>
        <v>0</v>
      </c>
      <c r="L124" s="9"/>
      <c r="M124" s="16">
        <f>LOOKUP((IF(L124&gt;0,(RANK(L124,L$6:L$125,0)),"NA")),'Points System'!$A$4:$A$154,'Points System'!$B$4:$B$154)</f>
        <v>0</v>
      </c>
      <c r="N124" s="9"/>
      <c r="O124" s="16">
        <f>LOOKUP((IF(N124&gt;0,(RANK(N124,N$6:N$125,0)),"NA")),'Points System'!$A$4:$A$154,'Points System'!$B$4:$B$154)</f>
        <v>0</v>
      </c>
      <c r="P124" s="9"/>
      <c r="Q124" s="16">
        <f>LOOKUP((IF(P124&gt;0,(RANK(P124,P$6:P$125,0)),"NA")),'Points System'!$A$4:$A$154,'Points System'!$B$4:$B$154)</f>
        <v>0</v>
      </c>
      <c r="R124" s="9"/>
      <c r="S124" s="16">
        <f>LOOKUP((IF(R124&gt;0,(RANK(R124,R$6:R$125,0)),"NA")),'Points System'!$A$4:$A$154,'Points System'!$B$4:$B$154)</f>
        <v>0</v>
      </c>
      <c r="T124" s="9"/>
      <c r="U124" s="16">
        <f>LOOKUP((IF(T124&gt;0,(RANK(T124,T$6:T$125,0)),"NA")),'Points System'!$A$4:$A$154,'Points System'!$B$4:$B$154)</f>
        <v>0</v>
      </c>
      <c r="V124" s="9"/>
      <c r="W124" s="16">
        <f>LOOKUP((IF(V124&gt;0,(RANK(V124,V$6:V$125,0)),"NA")),'Points System'!$A$4:$A$154,'Points System'!$B$4:$B$154)</f>
        <v>0</v>
      </c>
      <c r="X124" s="9"/>
      <c r="Y124" s="16">
        <f>LOOKUP((IF(X124&gt;0,(RANK(X124,X$6:X$125,0)),"NA")),'Points System'!$A$4:$A$154,'Points System'!$B$4:$B$154)</f>
        <v>0</v>
      </c>
      <c r="Z124" s="9"/>
      <c r="AA124" s="16">
        <f>LOOKUP((IF(Z124&gt;0,(RANK(Z124,Z$6:Z$125,0)),"NA")),'Points System'!$A$4:$A$154,'Points System'!$B$4:$B$154)</f>
        <v>0</v>
      </c>
      <c r="AB124" s="78">
        <f>CC124</f>
        <v>0</v>
      </c>
      <c r="AC124" s="10">
        <f>SUM((LARGE((BA124:BK124),1))+(LARGE((BA124:BK124),2))+(LARGE((BA124:BK124),3)+(LARGE((BA124:BK124),4))))</f>
        <v>0</v>
      </c>
      <c r="AD124" s="12">
        <f>RANK(AC124,$AC$6:$AC$125,0)</f>
        <v>67</v>
      </c>
      <c r="AE124" s="88">
        <f>(AB124-(ROUNDDOWN(AB124,0)))*100</f>
        <v>0</v>
      </c>
      <c r="AF124" s="76" t="str">
        <f>IF((COUNTIF(AT124:AY124,"&gt;0"))&gt;2,"Y","N")</f>
        <v>N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23">
        <f t="shared" si="82"/>
        <v>0</v>
      </c>
      <c r="AU124" s="23">
        <f t="shared" si="83"/>
        <v>0</v>
      </c>
      <c r="AV124" s="23">
        <f t="shared" si="84"/>
        <v>0</v>
      </c>
      <c r="AW124" s="23">
        <f t="shared" si="135"/>
        <v>0</v>
      </c>
      <c r="AX124" s="23">
        <f t="shared" si="86"/>
        <v>0</v>
      </c>
      <c r="AY124" s="23">
        <f t="shared" si="87"/>
        <v>0</v>
      </c>
      <c r="AZ124" s="7"/>
      <c r="BA124" s="82">
        <f t="shared" si="114"/>
        <v>0</v>
      </c>
      <c r="BB124" s="83">
        <f t="shared" si="136"/>
        <v>0</v>
      </c>
      <c r="BC124" s="82">
        <f t="shared" si="115"/>
        <v>0</v>
      </c>
      <c r="BD124" s="83">
        <f t="shared" si="137"/>
        <v>0</v>
      </c>
      <c r="BE124" s="82">
        <f t="shared" si="116"/>
        <v>0</v>
      </c>
      <c r="BF124" s="83">
        <f t="shared" si="138"/>
        <v>0</v>
      </c>
      <c r="BG124" s="82">
        <f t="shared" si="117"/>
        <v>0</v>
      </c>
      <c r="BH124" s="82">
        <f t="shared" si="139"/>
        <v>0</v>
      </c>
      <c r="BI124" s="83">
        <f t="shared" si="140"/>
        <v>0</v>
      </c>
      <c r="BJ124" s="82">
        <f t="shared" si="141"/>
        <v>0</v>
      </c>
      <c r="BK124" s="83">
        <f t="shared" si="142"/>
        <v>0</v>
      </c>
      <c r="BL124" s="7"/>
      <c r="BM124" s="82">
        <f t="shared" si="143"/>
        <v>0</v>
      </c>
      <c r="BN124" s="83">
        <f t="shared" si="144"/>
        <v>0</v>
      </c>
      <c r="BO124" s="82">
        <f t="shared" si="145"/>
        <v>0</v>
      </c>
      <c r="BP124" s="83">
        <f t="shared" si="146"/>
        <v>0</v>
      </c>
      <c r="BQ124" s="82">
        <f t="shared" si="147"/>
        <v>0</v>
      </c>
      <c r="BR124" s="83">
        <f t="shared" si="148"/>
        <v>0</v>
      </c>
      <c r="BS124" s="82">
        <f t="shared" si="149"/>
        <v>0</v>
      </c>
      <c r="BT124" s="82">
        <f t="shared" si="150"/>
        <v>0</v>
      </c>
      <c r="BU124" s="83">
        <f t="shared" si="151"/>
        <v>0</v>
      </c>
      <c r="BV124" s="82">
        <f t="shared" si="152"/>
        <v>0</v>
      </c>
      <c r="BW124" s="83">
        <f t="shared" si="153"/>
        <v>0</v>
      </c>
      <c r="BY124" s="7">
        <f t="shared" si="154"/>
        <v>0</v>
      </c>
      <c r="BZ124" s="7"/>
      <c r="CA124" s="7">
        <f t="shared" si="118"/>
        <v>0</v>
      </c>
      <c r="CB124" s="7"/>
      <c r="CC124" s="7">
        <f t="shared" si="107"/>
        <v>0</v>
      </c>
      <c r="CF124" s="7">
        <f t="shared" si="155"/>
        <v>1</v>
      </c>
      <c r="CG124" s="7">
        <f t="shared" si="156"/>
        <v>1</v>
      </c>
      <c r="CH124" s="7">
        <f t="shared" si="157"/>
        <v>1</v>
      </c>
      <c r="CI124" s="7">
        <f t="shared" si="158"/>
        <v>1</v>
      </c>
      <c r="CJ124" s="7">
        <f t="shared" si="159"/>
        <v>1</v>
      </c>
      <c r="CK124" s="7">
        <f t="shared" si="160"/>
        <v>1</v>
      </c>
      <c r="CL124" s="7">
        <f t="shared" si="161"/>
        <v>1</v>
      </c>
      <c r="CM124" s="7">
        <f t="shared" si="162"/>
        <v>1</v>
      </c>
      <c r="CN124" s="7">
        <f t="shared" si="121"/>
        <v>1</v>
      </c>
      <c r="CO124" s="7">
        <f t="shared" si="122"/>
        <v>1</v>
      </c>
      <c r="CP124" s="7">
        <f t="shared" si="123"/>
        <v>1</v>
      </c>
      <c r="CQ124" s="7"/>
      <c r="CS124" s="7">
        <f t="shared" si="124"/>
        <v>0</v>
      </c>
      <c r="CT124" s="7">
        <f t="shared" si="125"/>
        <v>0</v>
      </c>
      <c r="CU124" s="7">
        <f t="shared" si="126"/>
        <v>0</v>
      </c>
      <c r="CV124" s="7">
        <f t="shared" si="127"/>
        <v>0</v>
      </c>
      <c r="CW124" s="7">
        <f t="shared" si="128"/>
        <v>0</v>
      </c>
      <c r="CX124" s="7">
        <f t="shared" si="129"/>
        <v>0</v>
      </c>
      <c r="CY124" s="7">
        <f t="shared" si="130"/>
        <v>0</v>
      </c>
      <c r="CZ124" s="7">
        <f t="shared" si="131"/>
        <v>0</v>
      </c>
      <c r="DA124" s="7">
        <f t="shared" si="132"/>
        <v>0</v>
      </c>
      <c r="DB124" s="7">
        <f t="shared" si="133"/>
        <v>0</v>
      </c>
      <c r="DC124" s="7">
        <f t="shared" si="134"/>
        <v>0</v>
      </c>
    </row>
    <row r="125" spans="1:135">
      <c r="A125" s="255">
        <v>120</v>
      </c>
      <c r="B125" s="256" t="s">
        <v>286</v>
      </c>
      <c r="C125" s="257" t="s">
        <v>287</v>
      </c>
      <c r="D125" s="61"/>
      <c r="E125" s="62">
        <f>LOOKUP((IF(D125&gt;0,(RANK(D125,D$6:D$125,0)),"NA")),'Points System'!$A$4:$A$154,'Points System'!$B$4:$B$154)</f>
        <v>0</v>
      </c>
      <c r="F125" s="61"/>
      <c r="G125" s="63">
        <f>LOOKUP((IF(F125&gt;0,(RANK(F125,F$6:F$125,0)),"NA")),'Points System'!$A$4:$A$154,'Points System'!$B$4:$B$154)</f>
        <v>0</v>
      </c>
      <c r="H125" s="61"/>
      <c r="I125" s="63">
        <f>LOOKUP((IF(H125&gt;0,(RANK(H125,H$6:H$125,0)),"NA")),'Points System'!$A$4:$A$154,'Points System'!$B$4:$B$154)</f>
        <v>0</v>
      </c>
      <c r="J125" s="61"/>
      <c r="K125" s="63">
        <f>LOOKUP((IF(J125&gt;0,(RANK(J125,J$6:J$125,0)),"NA")),'Points System'!$A$4:$A$154,'Points System'!$B$4:$B$154)</f>
        <v>0</v>
      </c>
      <c r="L125" s="61"/>
      <c r="M125" s="63">
        <f>LOOKUP((IF(L125&gt;0,(RANK(L125,L$6:L$125,0)),"NA")),'Points System'!$A$4:$A$154,'Points System'!$B$4:$B$154)</f>
        <v>0</v>
      </c>
      <c r="N125" s="61"/>
      <c r="O125" s="63">
        <f>LOOKUP((IF(N125&gt;0,(RANK(N125,N$6:N$125,0)),"NA")),'Points System'!$A$4:$A$154,'Points System'!$B$4:$B$154)</f>
        <v>0</v>
      </c>
      <c r="P125" s="61"/>
      <c r="Q125" s="63">
        <f>LOOKUP((IF(P125&gt;0,(RANK(P125,P$6:P$125,0)),"NA")),'Points System'!$A$4:$A$154,'Points System'!$B$4:$B$154)</f>
        <v>0</v>
      </c>
      <c r="R125" s="61"/>
      <c r="S125" s="63">
        <f>LOOKUP((IF(R125&gt;0,(RANK(R125,R$6:R$125,0)),"NA")),'Points System'!$A$4:$A$154,'Points System'!$B$4:$B$154)</f>
        <v>0</v>
      </c>
      <c r="T125" s="61"/>
      <c r="U125" s="63">
        <f>LOOKUP((IF(T125&gt;0,(RANK(T125,T$6:T$125,0)),"NA")),'Points System'!$A$4:$A$154,'Points System'!$B$4:$B$154)</f>
        <v>0</v>
      </c>
      <c r="V125" s="61"/>
      <c r="W125" s="63">
        <f>LOOKUP((IF(V125&gt;0,(RANK(V125,V$6:V$125,0)),"NA")),'Points System'!$A$4:$A$154,'Points System'!$B$4:$B$154)</f>
        <v>0</v>
      </c>
      <c r="X125" s="61"/>
      <c r="Y125" s="63">
        <f>LOOKUP((IF(X125&gt;0,(RANK(X125,X$6:X$125,0)),"NA")),'Points System'!$A$4:$A$154,'Points System'!$B$4:$B$154)</f>
        <v>0</v>
      </c>
      <c r="Z125" s="61"/>
      <c r="AA125" s="63">
        <f>LOOKUP((IF(Z125&gt;0,(RANK(Z125,Z$6:Z$125,0)),"NA")),'Points System'!$A$4:$A$154,'Points System'!$B$4:$B$154)</f>
        <v>0</v>
      </c>
      <c r="AB125" s="79">
        <f>CC125</f>
        <v>0</v>
      </c>
      <c r="AC125" s="62">
        <f>SUM((LARGE((BA125:BK125),1))+(LARGE((BA125:BK125),2))+(LARGE((BA125:BK125),3)+(LARGE((BA125:BK125),4))))</f>
        <v>0</v>
      </c>
      <c r="AD125" s="65">
        <f>RANK(AC125,$AC$6:$AC$125,0)</f>
        <v>67</v>
      </c>
      <c r="AE125" s="258">
        <f>(AB125-(ROUNDDOWN(AB125,0)))*100</f>
        <v>0</v>
      </c>
      <c r="AF125" s="76" t="str">
        <f>IF((COUNTIF(AT125:AY125,"&gt;0"))&gt;2,"Y","N")</f>
        <v>N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23">
        <f t="shared" si="82"/>
        <v>0</v>
      </c>
      <c r="AU125" s="23">
        <f t="shared" si="83"/>
        <v>0</v>
      </c>
      <c r="AV125" s="23">
        <f t="shared" si="84"/>
        <v>0</v>
      </c>
      <c r="AW125" s="23">
        <f t="shared" si="135"/>
        <v>0</v>
      </c>
      <c r="AX125" s="23">
        <f t="shared" si="86"/>
        <v>0</v>
      </c>
      <c r="AY125" s="23">
        <f t="shared" si="87"/>
        <v>0</v>
      </c>
      <c r="AZ125" s="7"/>
      <c r="BA125" s="82">
        <f t="shared" si="114"/>
        <v>0</v>
      </c>
      <c r="BB125" s="83">
        <f t="shared" si="136"/>
        <v>0</v>
      </c>
      <c r="BC125" s="82">
        <f t="shared" si="115"/>
        <v>0</v>
      </c>
      <c r="BD125" s="83">
        <f t="shared" si="137"/>
        <v>0</v>
      </c>
      <c r="BE125" s="82">
        <f t="shared" si="116"/>
        <v>0</v>
      </c>
      <c r="BF125" s="83">
        <f t="shared" si="138"/>
        <v>0</v>
      </c>
      <c r="BG125" s="82">
        <f t="shared" si="117"/>
        <v>0</v>
      </c>
      <c r="BH125" s="82">
        <f t="shared" si="139"/>
        <v>0</v>
      </c>
      <c r="BI125" s="83">
        <f t="shared" si="140"/>
        <v>0</v>
      </c>
      <c r="BJ125" s="82">
        <f t="shared" si="141"/>
        <v>0</v>
      </c>
      <c r="BK125" s="83">
        <f t="shared" si="142"/>
        <v>0</v>
      </c>
      <c r="BL125" s="7"/>
      <c r="BM125" s="82">
        <f t="shared" si="143"/>
        <v>0</v>
      </c>
      <c r="BN125" s="83">
        <f t="shared" si="144"/>
        <v>0</v>
      </c>
      <c r="BO125" s="82">
        <f t="shared" si="145"/>
        <v>0</v>
      </c>
      <c r="BP125" s="83">
        <f t="shared" si="146"/>
        <v>0</v>
      </c>
      <c r="BQ125" s="82">
        <f t="shared" si="147"/>
        <v>0</v>
      </c>
      <c r="BR125" s="83">
        <f t="shared" si="148"/>
        <v>0</v>
      </c>
      <c r="BS125" s="82">
        <f t="shared" si="149"/>
        <v>0</v>
      </c>
      <c r="BT125" s="82">
        <f t="shared" si="150"/>
        <v>0</v>
      </c>
      <c r="BU125" s="83">
        <f t="shared" si="151"/>
        <v>0</v>
      </c>
      <c r="BV125" s="82">
        <f t="shared" si="152"/>
        <v>0</v>
      </c>
      <c r="BW125" s="83">
        <f t="shared" si="153"/>
        <v>0</v>
      </c>
      <c r="BY125" s="7">
        <f t="shared" si="154"/>
        <v>0</v>
      </c>
      <c r="BZ125" s="7"/>
      <c r="CA125" s="7">
        <f t="shared" si="118"/>
        <v>0</v>
      </c>
      <c r="CB125" s="7"/>
      <c r="CC125" s="7">
        <f t="shared" si="107"/>
        <v>0</v>
      </c>
      <c r="CF125" s="7">
        <f t="shared" si="155"/>
        <v>1</v>
      </c>
      <c r="CG125" s="7">
        <f t="shared" si="156"/>
        <v>1</v>
      </c>
      <c r="CH125" s="7">
        <f t="shared" si="157"/>
        <v>1</v>
      </c>
      <c r="CI125" s="7">
        <f t="shared" si="158"/>
        <v>1</v>
      </c>
      <c r="CJ125" s="7">
        <f t="shared" si="159"/>
        <v>1</v>
      </c>
      <c r="CK125" s="7">
        <f t="shared" si="160"/>
        <v>1</v>
      </c>
      <c r="CL125" s="7">
        <f t="shared" si="161"/>
        <v>1</v>
      </c>
      <c r="CM125" s="7">
        <f t="shared" si="162"/>
        <v>1</v>
      </c>
      <c r="CN125" s="7">
        <f t="shared" si="121"/>
        <v>1</v>
      </c>
      <c r="CO125" s="7">
        <f t="shared" si="122"/>
        <v>1</v>
      </c>
      <c r="CP125" s="7">
        <f t="shared" si="123"/>
        <v>1</v>
      </c>
      <c r="CQ125" s="7"/>
      <c r="CS125" s="7">
        <f t="shared" si="124"/>
        <v>0</v>
      </c>
      <c r="CT125" s="7">
        <f t="shared" si="125"/>
        <v>0</v>
      </c>
      <c r="CU125" s="7">
        <f t="shared" si="126"/>
        <v>0</v>
      </c>
      <c r="CV125" s="7">
        <f t="shared" si="127"/>
        <v>0</v>
      </c>
      <c r="CW125" s="7">
        <f t="shared" si="128"/>
        <v>0</v>
      </c>
      <c r="CX125" s="7">
        <f t="shared" si="129"/>
        <v>0</v>
      </c>
      <c r="CY125" s="7">
        <f t="shared" si="130"/>
        <v>0</v>
      </c>
      <c r="CZ125" s="7">
        <f t="shared" si="131"/>
        <v>0</v>
      </c>
      <c r="DA125" s="7">
        <f t="shared" si="132"/>
        <v>0</v>
      </c>
      <c r="DB125" s="7">
        <f t="shared" si="133"/>
        <v>0</v>
      </c>
      <c r="DC125" s="7">
        <f t="shared" si="134"/>
        <v>0</v>
      </c>
    </row>
    <row r="126" spans="1:135" s="20" customFormat="1">
      <c r="AD126" s="43"/>
      <c r="AE126" s="43"/>
      <c r="AF126" s="3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spans="1:135" s="20" customFormat="1">
      <c r="AD127" s="43"/>
      <c r="AE127" s="43"/>
      <c r="AF127" s="3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spans="1:135" s="20" customFormat="1">
      <c r="AD128" s="43"/>
      <c r="AE128" s="43"/>
      <c r="AF128" s="3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spans="30:135" s="20" customFormat="1">
      <c r="AD129" s="43"/>
      <c r="AE129" s="43"/>
      <c r="AF129" s="3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spans="30:135" s="20" customFormat="1">
      <c r="AD130" s="43"/>
      <c r="AE130" s="43"/>
      <c r="AF130" s="3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</row>
    <row r="131" spans="30:135" s="20" customFormat="1">
      <c r="AD131" s="43"/>
      <c r="AE131" s="43"/>
      <c r="AF131" s="3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</row>
    <row r="132" spans="30:135" s="20" customFormat="1">
      <c r="AD132" s="43"/>
      <c r="AE132" s="43"/>
      <c r="AF132" s="3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30:135" s="20" customFormat="1">
      <c r="AD133" s="43"/>
      <c r="AE133" s="43"/>
      <c r="AF133" s="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spans="30:135" s="20" customFormat="1">
      <c r="AD134" s="43"/>
      <c r="AE134" s="43"/>
      <c r="AF134" s="3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spans="30:135" s="20" customFormat="1">
      <c r="AD135" s="43"/>
      <c r="AE135" s="43"/>
      <c r="AF135" s="3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spans="30:135" s="20" customFormat="1">
      <c r="AD136" s="43"/>
      <c r="AE136" s="43"/>
      <c r="AF136" s="3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spans="30:135" s="20" customFormat="1">
      <c r="AD137" s="43"/>
      <c r="AE137" s="43"/>
      <c r="AF137" s="3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spans="30:135" s="20" customFormat="1">
      <c r="AD138" s="43"/>
      <c r="AE138" s="43"/>
      <c r="AF138" s="3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spans="30:135" s="20" customFormat="1">
      <c r="AD139" s="43"/>
      <c r="AE139" s="43"/>
      <c r="AF139" s="3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spans="30:135" s="20" customFormat="1">
      <c r="AD140" s="43"/>
      <c r="AE140" s="43"/>
      <c r="AF140" s="3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spans="30:135" s="20" customFormat="1">
      <c r="AD141" s="43"/>
      <c r="AE141" s="43"/>
      <c r="AF141" s="3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spans="30:135" s="20" customFormat="1">
      <c r="AD142" s="43"/>
      <c r="AE142" s="43"/>
      <c r="AF142" s="3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spans="30:135" s="20" customFormat="1">
      <c r="AD143" s="43"/>
      <c r="AE143" s="43"/>
      <c r="AF143" s="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spans="30:135" s="20" customFormat="1">
      <c r="AD144" s="43"/>
      <c r="AE144" s="43"/>
      <c r="AF144" s="3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spans="30:135" s="20" customFormat="1">
      <c r="AD145" s="43"/>
      <c r="AE145" s="43"/>
      <c r="AF145" s="3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spans="30:135" s="20" customFormat="1">
      <c r="AD146" s="43"/>
      <c r="AE146" s="43"/>
      <c r="AF146" s="3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spans="30:135" s="20" customFormat="1">
      <c r="AD147" s="43"/>
      <c r="AE147" s="43"/>
      <c r="AF147" s="3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spans="30:135" s="20" customFormat="1">
      <c r="AD148" s="43"/>
      <c r="AE148" s="43"/>
      <c r="AF148" s="3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spans="30:135" s="20" customFormat="1">
      <c r="AD149" s="43"/>
      <c r="AE149" s="43"/>
      <c r="AF149" s="3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spans="30:135" s="20" customFormat="1">
      <c r="AD150" s="43"/>
      <c r="AE150" s="43"/>
      <c r="AF150" s="3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spans="30:135" s="20" customFormat="1">
      <c r="AD151" s="43"/>
      <c r="AE151" s="43"/>
      <c r="AF151" s="3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spans="30:135" s="20" customFormat="1">
      <c r="AD152" s="43"/>
      <c r="AE152" s="43"/>
      <c r="AF152" s="3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spans="30:135" s="20" customFormat="1">
      <c r="AD153" s="43"/>
      <c r="AE153" s="43"/>
      <c r="AF153" s="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spans="30:135" s="20" customFormat="1">
      <c r="AD154" s="43"/>
      <c r="AE154" s="43"/>
      <c r="AF154" s="3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spans="30:135" s="20" customFormat="1">
      <c r="AD155" s="43"/>
      <c r="AE155" s="43"/>
      <c r="AF155" s="3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spans="30:135" s="20" customFormat="1">
      <c r="AD156" s="43"/>
      <c r="AE156" s="43"/>
      <c r="AF156" s="3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spans="30:135" s="20" customFormat="1">
      <c r="AD157" s="43"/>
      <c r="AE157" s="43"/>
      <c r="AF157" s="3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spans="30:135" s="20" customFormat="1">
      <c r="AD158" s="43"/>
      <c r="AE158" s="43"/>
      <c r="AF158" s="3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spans="30:135" s="20" customFormat="1">
      <c r="AD159" s="43"/>
      <c r="AE159" s="43"/>
      <c r="AF159" s="3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spans="30:135" s="20" customFormat="1">
      <c r="AD160" s="43"/>
      <c r="AE160" s="43"/>
      <c r="AF160" s="3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spans="30:135" s="20" customFormat="1">
      <c r="AD161" s="43"/>
      <c r="AE161" s="43"/>
      <c r="AF161" s="3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spans="30:135" s="20" customFormat="1">
      <c r="AD162" s="43"/>
      <c r="AE162" s="43"/>
      <c r="AF162" s="3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spans="30:135" s="20" customFormat="1">
      <c r="AD163" s="43"/>
      <c r="AE163" s="43"/>
      <c r="AF163" s="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spans="30:135" s="20" customFormat="1">
      <c r="AD164" s="43"/>
      <c r="AE164" s="43"/>
      <c r="AF164" s="3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spans="30:135" s="20" customFormat="1">
      <c r="AD165" s="43"/>
      <c r="AE165" s="43"/>
      <c r="AF165" s="3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spans="30:135" s="20" customFormat="1">
      <c r="AD166" s="43"/>
      <c r="AE166" s="43"/>
      <c r="AF166" s="3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spans="30:135" s="20" customFormat="1">
      <c r="AD167" s="43"/>
      <c r="AE167" s="43"/>
      <c r="AF167" s="3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spans="30:135" s="20" customFormat="1">
      <c r="AD168" s="43"/>
      <c r="AE168" s="43"/>
      <c r="AF168" s="3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spans="30:135" s="20" customFormat="1">
      <c r="AD169" s="43"/>
      <c r="AE169" s="43"/>
      <c r="AF169" s="3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spans="30:135" s="20" customFormat="1">
      <c r="AD170" s="43"/>
      <c r="AE170" s="43"/>
      <c r="AF170" s="3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spans="30:135" s="20" customFormat="1">
      <c r="AD171" s="43"/>
      <c r="AE171" s="43"/>
      <c r="AF171" s="3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spans="30:135" s="20" customFormat="1">
      <c r="AD172" s="43"/>
      <c r="AE172" s="43"/>
      <c r="AF172" s="3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spans="30:135" s="20" customFormat="1">
      <c r="AD173" s="43"/>
      <c r="AE173" s="43"/>
      <c r="AF173" s="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spans="30:135" s="20" customFormat="1">
      <c r="AD174" s="43"/>
      <c r="AE174" s="43"/>
      <c r="AF174" s="3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spans="30:135" s="20" customFormat="1">
      <c r="AD175" s="43"/>
      <c r="AE175" s="43"/>
      <c r="AF175" s="3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spans="30:135" s="20" customFormat="1">
      <c r="AD176" s="43"/>
      <c r="AE176" s="43"/>
      <c r="AF176" s="3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spans="30:135" s="20" customFormat="1">
      <c r="AD177" s="43"/>
      <c r="AE177" s="43"/>
      <c r="AF177" s="3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spans="30:135" s="20" customFormat="1">
      <c r="AD178" s="43"/>
      <c r="AE178" s="43"/>
      <c r="AF178" s="3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spans="30:135" s="20" customFormat="1">
      <c r="AD179" s="43"/>
      <c r="AE179" s="43"/>
      <c r="AF179" s="3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spans="30:135" s="20" customFormat="1">
      <c r="AD180" s="43"/>
      <c r="AE180" s="43"/>
      <c r="AF180" s="3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spans="30:135" s="20" customFormat="1">
      <c r="AD181" s="43"/>
      <c r="AE181" s="43"/>
      <c r="AF181" s="3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spans="30:135" s="20" customFormat="1">
      <c r="AD182" s="43"/>
      <c r="AE182" s="43"/>
      <c r="AF182" s="3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spans="30:135" s="20" customFormat="1">
      <c r="AD183" s="43"/>
      <c r="AE183" s="43"/>
      <c r="AF183" s="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spans="30:135" s="20" customFormat="1">
      <c r="AD184" s="43"/>
      <c r="AE184" s="43"/>
      <c r="AF184" s="3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spans="30:135" s="20" customFormat="1">
      <c r="AD185" s="43"/>
      <c r="AE185" s="43"/>
      <c r="AF185" s="3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spans="30:135" s="20" customFormat="1">
      <c r="AD186" s="43"/>
      <c r="AE186" s="43"/>
      <c r="AF186" s="3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spans="30:135" s="20" customFormat="1">
      <c r="AD187" s="43"/>
      <c r="AE187" s="43"/>
      <c r="AF187" s="3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spans="30:135" s="20" customFormat="1">
      <c r="AD188" s="43"/>
      <c r="AE188" s="43"/>
      <c r="AF188" s="3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spans="30:135" s="20" customFormat="1">
      <c r="AD189" s="43"/>
      <c r="AE189" s="43"/>
      <c r="AF189" s="3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spans="30:135" s="20" customFormat="1">
      <c r="AD190" s="43"/>
      <c r="AE190" s="43"/>
      <c r="AF190" s="3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spans="30:135" s="20" customFormat="1">
      <c r="AD191" s="43"/>
      <c r="AE191" s="43"/>
      <c r="AF191" s="3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spans="30:135" s="20" customFormat="1">
      <c r="AD192" s="43"/>
      <c r="AE192" s="43"/>
      <c r="AF192" s="3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spans="30:135" s="20" customFormat="1">
      <c r="AD193" s="43"/>
      <c r="AE193" s="43"/>
      <c r="AF193" s="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</row>
    <row r="194" spans="30:135" s="20" customFormat="1">
      <c r="AD194" s="43"/>
      <c r="AE194" s="43"/>
      <c r="AF194" s="3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</row>
    <row r="195" spans="30:135" s="20" customFormat="1">
      <c r="AD195" s="43"/>
      <c r="AE195" s="43"/>
      <c r="AF195" s="3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spans="30:135" s="20" customFormat="1">
      <c r="AD196" s="43"/>
      <c r="AE196" s="43"/>
      <c r="AF196" s="3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spans="30:135" s="20" customFormat="1">
      <c r="AD197" s="43"/>
      <c r="AE197" s="43"/>
      <c r="AF197" s="3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spans="30:135" s="20" customFormat="1">
      <c r="AD198" s="43"/>
      <c r="AE198" s="43"/>
      <c r="AF198" s="3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spans="30:135" s="20" customFormat="1">
      <c r="AD199" s="43"/>
      <c r="AE199" s="43"/>
      <c r="AF199" s="3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spans="30:135" s="20" customFormat="1">
      <c r="AD200" s="43"/>
      <c r="AE200" s="43"/>
      <c r="AF200" s="3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spans="30:135" s="20" customFormat="1">
      <c r="AD201" s="43"/>
      <c r="AE201" s="43"/>
      <c r="AF201" s="3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spans="30:135" s="20" customFormat="1">
      <c r="AD202" s="43"/>
      <c r="AE202" s="43"/>
      <c r="AF202" s="3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spans="30:135" s="20" customFormat="1">
      <c r="AD203" s="43"/>
      <c r="AE203" s="43"/>
      <c r="AF203" s="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spans="30:135" s="20" customFormat="1">
      <c r="AD204" s="43"/>
      <c r="AE204" s="43"/>
      <c r="AF204" s="3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spans="30:135" s="20" customFormat="1">
      <c r="AD205" s="43"/>
      <c r="AE205" s="43"/>
      <c r="AF205" s="3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spans="30:135" s="20" customFormat="1">
      <c r="AD206" s="43"/>
      <c r="AE206" s="43"/>
      <c r="AF206" s="3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spans="30:135" s="20" customFormat="1">
      <c r="AD207" s="43"/>
      <c r="AE207" s="43"/>
      <c r="AF207" s="3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spans="30:135" s="20" customFormat="1">
      <c r="AD208" s="43"/>
      <c r="AE208" s="43"/>
      <c r="AF208" s="3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spans="30:135" s="20" customFormat="1">
      <c r="AD209" s="43"/>
      <c r="AE209" s="43"/>
      <c r="AF209" s="3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spans="30:135" s="20" customFormat="1">
      <c r="AD210" s="43"/>
      <c r="AE210" s="43"/>
      <c r="AF210" s="3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spans="30:135" s="20" customFormat="1">
      <c r="AD211" s="43"/>
      <c r="AE211" s="43"/>
      <c r="AF211" s="3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spans="30:135" s="20" customFormat="1">
      <c r="AD212" s="43"/>
      <c r="AE212" s="43"/>
      <c r="AF212" s="3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spans="30:135" s="20" customFormat="1">
      <c r="AD213" s="43"/>
      <c r="AE213" s="43"/>
      <c r="AF213" s="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spans="30:135" s="20" customFormat="1">
      <c r="AD214" s="43"/>
      <c r="AE214" s="43"/>
      <c r="AF214" s="3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spans="30:135" s="20" customFormat="1">
      <c r="AD215" s="43"/>
      <c r="AE215" s="43"/>
      <c r="AF215" s="3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spans="30:135" s="20" customFormat="1">
      <c r="AD216" s="43"/>
      <c r="AE216" s="43"/>
      <c r="AF216" s="3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spans="30:135" s="20" customFormat="1">
      <c r="AD217" s="43"/>
      <c r="AE217" s="43"/>
      <c r="AF217" s="3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spans="30:135" s="20" customFormat="1">
      <c r="AD218" s="43"/>
      <c r="AE218" s="43"/>
      <c r="AF218" s="3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spans="30:135" s="20" customFormat="1">
      <c r="AD219" s="43"/>
      <c r="AE219" s="43"/>
      <c r="AF219" s="3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spans="30:135" s="20" customFormat="1">
      <c r="AD220" s="43"/>
      <c r="AE220" s="43"/>
      <c r="AF220" s="3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spans="30:135" s="20" customFormat="1">
      <c r="AD221" s="43"/>
      <c r="AE221" s="43"/>
      <c r="AF221" s="3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spans="30:135" s="20" customFormat="1">
      <c r="AD222" s="43"/>
      <c r="AE222" s="43"/>
      <c r="AF222" s="3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spans="30:135" s="20" customFormat="1">
      <c r="AD223" s="43"/>
      <c r="AE223" s="43"/>
      <c r="AF223" s="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spans="30:135" s="20" customFormat="1">
      <c r="AD224" s="43"/>
      <c r="AE224" s="43"/>
      <c r="AF224" s="3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spans="30:135" s="20" customFormat="1">
      <c r="AD225" s="43"/>
      <c r="AE225" s="43"/>
      <c r="AF225" s="3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spans="30:135" s="20" customFormat="1">
      <c r="AD226" s="43"/>
      <c r="AE226" s="43"/>
      <c r="AF226" s="3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spans="30:135" s="20" customFormat="1">
      <c r="AD227" s="43"/>
      <c r="AE227" s="43"/>
      <c r="AF227" s="3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spans="30:135" s="20" customFormat="1">
      <c r="AD228" s="43"/>
      <c r="AE228" s="43"/>
      <c r="AF228" s="3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spans="30:135" s="20" customFormat="1">
      <c r="AD229" s="43"/>
      <c r="AE229" s="43"/>
      <c r="AF229" s="3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spans="30:135" s="20" customFormat="1">
      <c r="AD230" s="43"/>
      <c r="AE230" s="43"/>
      <c r="AF230" s="3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spans="30:135" s="20" customFormat="1">
      <c r="AD231" s="43"/>
      <c r="AE231" s="43"/>
      <c r="AF231" s="3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spans="30:135" s="20" customFormat="1">
      <c r="AD232" s="43"/>
      <c r="AE232" s="43"/>
      <c r="AF232" s="3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spans="30:135" s="20" customFormat="1">
      <c r="AD233" s="43"/>
      <c r="AE233" s="43"/>
      <c r="AF233" s="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spans="30:135" s="20" customFormat="1">
      <c r="AD234" s="43"/>
      <c r="AE234" s="43"/>
      <c r="AF234" s="3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spans="30:135" s="20" customFormat="1">
      <c r="AD235" s="43"/>
      <c r="AE235" s="43"/>
      <c r="AF235" s="3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spans="30:135" s="20" customFormat="1">
      <c r="AD236" s="43"/>
      <c r="AE236" s="43"/>
      <c r="AF236" s="3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spans="30:135" s="20" customFormat="1">
      <c r="AD237" s="43"/>
      <c r="AE237" s="43"/>
      <c r="AF237" s="3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spans="30:135" s="20" customFormat="1">
      <c r="AD238" s="43"/>
      <c r="AE238" s="43"/>
      <c r="AF238" s="3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spans="30:135" s="20" customFormat="1">
      <c r="AD239" s="43"/>
      <c r="AE239" s="43"/>
      <c r="AF239" s="3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spans="30:135" s="20" customFormat="1">
      <c r="AD240" s="43"/>
      <c r="AE240" s="43"/>
      <c r="AF240" s="3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spans="30:135" s="20" customFormat="1">
      <c r="AD241" s="43"/>
      <c r="AE241" s="43"/>
      <c r="AF241" s="3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spans="30:135" s="20" customFormat="1">
      <c r="AD242" s="43"/>
      <c r="AE242" s="43"/>
      <c r="AF242" s="3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spans="30:135" s="20" customFormat="1">
      <c r="AD243" s="43"/>
      <c r="AE243" s="43"/>
      <c r="AF243" s="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spans="30:135" s="20" customFormat="1">
      <c r="AD244" s="43"/>
      <c r="AE244" s="43"/>
      <c r="AF244" s="3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spans="30:135" s="20" customFormat="1">
      <c r="AD245" s="43"/>
      <c r="AE245" s="43"/>
      <c r="AF245" s="3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spans="30:135" s="20" customFormat="1">
      <c r="AD246" s="43"/>
      <c r="AE246" s="43"/>
      <c r="AF246" s="3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spans="30:135" s="20" customFormat="1">
      <c r="AD247" s="43"/>
      <c r="AE247" s="43"/>
      <c r="AF247" s="3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spans="30:135" s="20" customFormat="1">
      <c r="AD248" s="43"/>
      <c r="AE248" s="43"/>
      <c r="AF248" s="3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spans="30:135" s="20" customFormat="1">
      <c r="AD249" s="43"/>
      <c r="AE249" s="43"/>
      <c r="AF249" s="3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spans="30:135" s="20" customFormat="1">
      <c r="AD250" s="43"/>
      <c r="AE250" s="43"/>
      <c r="AF250" s="3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spans="30:135" s="20" customFormat="1">
      <c r="AD251" s="43"/>
      <c r="AE251" s="43"/>
      <c r="AF251" s="3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spans="30:135" s="20" customFormat="1">
      <c r="AD252" s="43"/>
      <c r="AE252" s="43"/>
      <c r="AF252" s="3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spans="30:135" s="20" customFormat="1">
      <c r="AD253" s="43"/>
      <c r="AE253" s="43"/>
      <c r="AF253" s="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spans="30:135" s="20" customFormat="1">
      <c r="AD254" s="43"/>
      <c r="AE254" s="43"/>
      <c r="AF254" s="3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spans="30:135" s="20" customFormat="1">
      <c r="AD255" s="43"/>
      <c r="AE255" s="43"/>
      <c r="AF255" s="3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spans="30:135" s="20" customFormat="1">
      <c r="AD256" s="43"/>
      <c r="AE256" s="43"/>
      <c r="AF256" s="3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spans="30:135" s="20" customFormat="1">
      <c r="AD257" s="43"/>
      <c r="AE257" s="43"/>
      <c r="AF257" s="3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spans="30:135" s="20" customFormat="1">
      <c r="AD258" s="43"/>
      <c r="AE258" s="43"/>
      <c r="AF258" s="3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spans="30:135" s="20" customFormat="1">
      <c r="AD259" s="43"/>
      <c r="AE259" s="43"/>
      <c r="AF259" s="3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spans="30:135" s="20" customFormat="1">
      <c r="AD260" s="43"/>
      <c r="AE260" s="43"/>
      <c r="AF260" s="3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spans="30:135" s="20" customFormat="1">
      <c r="AD261" s="43"/>
      <c r="AE261" s="43"/>
      <c r="AF261" s="3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spans="30:135" s="20" customFormat="1">
      <c r="AD262" s="43"/>
      <c r="AE262" s="43"/>
      <c r="AF262" s="3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spans="30:135" s="20" customFormat="1">
      <c r="AD263" s="43"/>
      <c r="AE263" s="43"/>
      <c r="AF263" s="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spans="30:135" s="20" customFormat="1">
      <c r="AD264" s="43"/>
      <c r="AE264" s="43"/>
      <c r="AF264" s="3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spans="30:135" s="20" customFormat="1">
      <c r="AD265" s="43"/>
      <c r="AE265" s="43"/>
      <c r="AF265" s="3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spans="30:135" s="20" customFormat="1">
      <c r="AD266" s="43"/>
      <c r="AE266" s="43"/>
      <c r="AF266" s="3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spans="30:135" s="20" customFormat="1">
      <c r="AD267" s="43"/>
      <c r="AE267" s="43"/>
      <c r="AF267" s="3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spans="30:135" s="20" customFormat="1">
      <c r="AD268" s="43"/>
      <c r="AE268" s="43"/>
      <c r="AF268" s="3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spans="30:135" s="20" customFormat="1">
      <c r="AD269" s="43"/>
      <c r="AE269" s="43"/>
      <c r="AF269" s="3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spans="30:135" s="20" customFormat="1">
      <c r="AD270" s="43"/>
      <c r="AE270" s="43"/>
      <c r="AF270" s="3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spans="30:135" s="20" customFormat="1">
      <c r="AD271" s="43"/>
      <c r="AE271" s="43"/>
      <c r="AF271" s="3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spans="30:135" s="20" customFormat="1">
      <c r="AD272" s="43"/>
      <c r="AE272" s="43"/>
      <c r="AF272" s="3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spans="30:135" s="20" customFormat="1">
      <c r="AD273" s="43"/>
      <c r="AE273" s="43"/>
      <c r="AF273" s="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spans="30:135" s="20" customFormat="1">
      <c r="AD274" s="43"/>
      <c r="AE274" s="43"/>
      <c r="AF274" s="3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spans="30:135" s="20" customFormat="1">
      <c r="AD275" s="43"/>
      <c r="AE275" s="43"/>
      <c r="AF275" s="3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spans="30:135" s="20" customFormat="1">
      <c r="AD276" s="43"/>
      <c r="AE276" s="43"/>
      <c r="AF276" s="3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spans="30:135" s="20" customFormat="1">
      <c r="AD277" s="43"/>
      <c r="AE277" s="43"/>
      <c r="AF277" s="3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spans="30:135" s="20" customFormat="1">
      <c r="AD278" s="43"/>
      <c r="AE278" s="43"/>
      <c r="AF278" s="3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spans="30:135" s="20" customFormat="1">
      <c r="AD279" s="43"/>
      <c r="AE279" s="43"/>
      <c r="AF279" s="3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spans="30:135" s="20" customFormat="1">
      <c r="AD280" s="43"/>
      <c r="AE280" s="43"/>
      <c r="AF280" s="3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spans="30:135" s="20" customFormat="1">
      <c r="AD281" s="43"/>
      <c r="AE281" s="43"/>
      <c r="AF281" s="3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spans="30:135" s="20" customFormat="1">
      <c r="AD282" s="43"/>
      <c r="AE282" s="43"/>
      <c r="AF282" s="3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spans="30:135" s="20" customFormat="1">
      <c r="AD283" s="43"/>
      <c r="AE283" s="43"/>
      <c r="AF283" s="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spans="30:135" s="20" customFormat="1">
      <c r="AD284" s="43"/>
      <c r="AE284" s="43"/>
      <c r="AF284" s="3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spans="30:135" s="20" customFormat="1">
      <c r="AD285" s="43"/>
      <c r="AE285" s="43"/>
      <c r="AF285" s="3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spans="30:135" s="20" customFormat="1">
      <c r="AD286" s="43"/>
      <c r="AE286" s="43"/>
      <c r="AF286" s="3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spans="30:135" s="20" customFormat="1">
      <c r="AD287" s="43"/>
      <c r="AE287" s="43"/>
      <c r="AF287" s="3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spans="30:135" s="20" customFormat="1">
      <c r="AD288" s="43"/>
      <c r="AE288" s="43"/>
      <c r="AF288" s="3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spans="30:135" s="20" customFormat="1">
      <c r="AD289" s="43"/>
      <c r="AE289" s="43"/>
      <c r="AF289" s="3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spans="30:135" s="20" customFormat="1">
      <c r="AD290" s="43"/>
      <c r="AE290" s="43"/>
      <c r="AF290" s="3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spans="30:135" s="20" customFormat="1">
      <c r="AD291" s="43"/>
      <c r="AE291" s="43"/>
      <c r="AF291" s="3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spans="30:135" s="20" customFormat="1">
      <c r="AD292" s="43"/>
      <c r="AE292" s="43"/>
      <c r="AF292" s="3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spans="30:135" s="20" customFormat="1">
      <c r="AD293" s="43"/>
      <c r="AE293" s="43"/>
      <c r="AF293" s="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spans="30:135" s="20" customFormat="1">
      <c r="AD294" s="43"/>
      <c r="AE294" s="43"/>
      <c r="AF294" s="3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spans="30:135" s="20" customFormat="1">
      <c r="AD295" s="43"/>
      <c r="AE295" s="43"/>
      <c r="AF295" s="3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spans="30:135" s="20" customFormat="1">
      <c r="AD296" s="43"/>
      <c r="AE296" s="43"/>
      <c r="AF296" s="3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spans="30:135" s="20" customFormat="1">
      <c r="AD297" s="43"/>
      <c r="AE297" s="43"/>
      <c r="AF297" s="3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spans="30:135" s="20" customFormat="1">
      <c r="AD298" s="43"/>
      <c r="AE298" s="43"/>
      <c r="AF298" s="3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spans="30:135" s="20" customFormat="1">
      <c r="AD299" s="43"/>
      <c r="AE299" s="43"/>
      <c r="AF299" s="3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spans="30:135" s="20" customFormat="1">
      <c r="AD300" s="43"/>
      <c r="AE300" s="43"/>
      <c r="AF300" s="3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spans="30:135" s="20" customFormat="1">
      <c r="AD301" s="43"/>
      <c r="AE301" s="43"/>
      <c r="AF301" s="3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spans="30:135" s="20" customFormat="1">
      <c r="AD302" s="43"/>
      <c r="AE302" s="43"/>
      <c r="AF302" s="3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spans="30:135" s="20" customFormat="1">
      <c r="AD303" s="43"/>
      <c r="AE303" s="43"/>
      <c r="AF303" s="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spans="30:135" s="20" customFormat="1">
      <c r="AD304" s="43"/>
      <c r="AE304" s="43"/>
      <c r="AF304" s="3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spans="30:135" s="20" customFormat="1">
      <c r="AD305" s="43"/>
      <c r="AE305" s="43"/>
      <c r="AF305" s="3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spans="30:135" s="20" customFormat="1">
      <c r="AD306" s="43"/>
      <c r="AE306" s="43"/>
      <c r="AF306" s="3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spans="30:135" s="20" customFormat="1">
      <c r="AD307" s="43"/>
      <c r="AE307" s="43"/>
      <c r="AF307" s="3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spans="30:135" s="20" customFormat="1">
      <c r="AD308" s="43"/>
      <c r="AE308" s="43"/>
      <c r="AF308" s="3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spans="30:135" s="20" customFormat="1">
      <c r="AD309" s="43"/>
      <c r="AE309" s="43"/>
      <c r="AF309" s="3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spans="30:135" s="20" customFormat="1">
      <c r="AD310" s="43"/>
      <c r="AE310" s="43"/>
      <c r="AF310" s="3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spans="30:135" s="20" customFormat="1">
      <c r="AD311" s="43"/>
      <c r="AE311" s="43"/>
      <c r="AF311" s="3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spans="30:135" s="20" customFormat="1">
      <c r="AD312" s="43"/>
      <c r="AE312" s="43"/>
      <c r="AF312" s="3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spans="30:135" s="20" customFormat="1">
      <c r="AD313" s="43"/>
      <c r="AE313" s="43"/>
      <c r="AF313" s="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spans="30:135" s="20" customFormat="1">
      <c r="AD314" s="43"/>
      <c r="AE314" s="43"/>
      <c r="AF314" s="3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spans="30:135" s="20" customFormat="1">
      <c r="AD315" s="43"/>
      <c r="AE315" s="43"/>
      <c r="AF315" s="3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spans="30:135" s="20" customFormat="1">
      <c r="AD316" s="43"/>
      <c r="AE316" s="43"/>
      <c r="AF316" s="3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spans="30:135" s="20" customFormat="1">
      <c r="AD317" s="43"/>
      <c r="AE317" s="43"/>
      <c r="AF317" s="3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spans="30:135" s="20" customFormat="1">
      <c r="AD318" s="43"/>
      <c r="AE318" s="43"/>
      <c r="AF318" s="3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spans="30:135" s="20" customFormat="1">
      <c r="AD319" s="43"/>
      <c r="AE319" s="43"/>
      <c r="AF319" s="3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</row>
    <row r="320" spans="30:135" s="20" customFormat="1">
      <c r="AD320" s="43"/>
      <c r="AE320" s="43"/>
      <c r="AF320" s="3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</row>
    <row r="321" spans="30:135" s="20" customFormat="1">
      <c r="AD321" s="43"/>
      <c r="AE321" s="43"/>
      <c r="AF321" s="3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spans="30:135" s="20" customFormat="1">
      <c r="AD322" s="43"/>
      <c r="AE322" s="43"/>
      <c r="AF322" s="3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spans="30:135" s="20" customFormat="1">
      <c r="AD323" s="43"/>
      <c r="AE323" s="43"/>
      <c r="AF323" s="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spans="30:135" s="20" customFormat="1">
      <c r="AD324" s="43"/>
      <c r="AE324" s="43"/>
      <c r="AF324" s="3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spans="30:135" s="20" customFormat="1">
      <c r="AD325" s="43"/>
      <c r="AE325" s="43"/>
      <c r="AF325" s="3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spans="30:135" s="20" customFormat="1">
      <c r="AD326" s="43"/>
      <c r="AE326" s="43"/>
      <c r="AF326" s="3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spans="30:135" s="20" customFormat="1">
      <c r="AD327" s="43"/>
      <c r="AE327" s="43"/>
      <c r="AF327" s="3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spans="30:135" s="20" customFormat="1">
      <c r="AD328" s="43"/>
      <c r="AE328" s="43"/>
      <c r="AF328" s="3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spans="30:135" s="20" customFormat="1">
      <c r="AD329" s="43"/>
      <c r="AE329" s="43"/>
      <c r="AF329" s="3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spans="30:135" s="20" customFormat="1">
      <c r="AD330" s="43"/>
      <c r="AE330" s="43"/>
      <c r="AF330" s="3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spans="30:135" s="20" customFormat="1">
      <c r="AD331" s="43"/>
      <c r="AE331" s="43"/>
      <c r="AF331" s="3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spans="30:135" s="20" customFormat="1">
      <c r="AD332" s="43"/>
      <c r="AE332" s="43"/>
      <c r="AF332" s="3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spans="30:135" s="20" customFormat="1">
      <c r="AD333" s="43"/>
      <c r="AE333" s="43"/>
      <c r="AF333" s="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spans="30:135" s="20" customFormat="1">
      <c r="AD334" s="43"/>
      <c r="AE334" s="43"/>
      <c r="AF334" s="3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spans="30:135" s="20" customFormat="1">
      <c r="AD335" s="43"/>
      <c r="AE335" s="43"/>
      <c r="AF335" s="3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spans="30:135" s="20" customFormat="1">
      <c r="AD336" s="43"/>
      <c r="AE336" s="43"/>
      <c r="AF336" s="3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spans="30:135" s="20" customFormat="1">
      <c r="AD337" s="43"/>
      <c r="AE337" s="43"/>
      <c r="AF337" s="3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spans="30:135" s="20" customFormat="1">
      <c r="AD338" s="43"/>
      <c r="AE338" s="43"/>
      <c r="AF338" s="3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spans="30:135" s="20" customFormat="1">
      <c r="AD339" s="43"/>
      <c r="AE339" s="43"/>
      <c r="AF339" s="3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spans="30:135" s="20" customFormat="1">
      <c r="AD340" s="43"/>
      <c r="AE340" s="43"/>
      <c r="AF340" s="3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spans="30:135" s="20" customFormat="1">
      <c r="AD341" s="43"/>
      <c r="AE341" s="43"/>
      <c r="AF341" s="3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spans="30:135" s="20" customFormat="1">
      <c r="AD342" s="43"/>
      <c r="AE342" s="43"/>
      <c r="AF342" s="3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spans="30:135" s="20" customFormat="1">
      <c r="AD343" s="43"/>
      <c r="AE343" s="43"/>
      <c r="AF343" s="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spans="30:135" s="20" customFormat="1">
      <c r="AD344" s="43"/>
      <c r="AE344" s="43"/>
      <c r="AF344" s="3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spans="30:135" s="20" customFormat="1">
      <c r="AD345" s="43"/>
      <c r="AE345" s="43"/>
      <c r="AF345" s="3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spans="30:135" s="20" customFormat="1">
      <c r="AD346" s="43"/>
      <c r="AE346" s="43"/>
      <c r="AF346" s="3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spans="30:135" s="20" customFormat="1">
      <c r="AD347" s="43"/>
      <c r="AE347" s="43"/>
      <c r="AF347" s="3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spans="30:135" s="20" customFormat="1">
      <c r="AD348" s="43"/>
      <c r="AE348" s="43"/>
      <c r="AF348" s="3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spans="30:135" s="20" customFormat="1">
      <c r="AD349" s="43"/>
      <c r="AE349" s="43"/>
      <c r="AF349" s="3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spans="30:135" s="20" customFormat="1">
      <c r="AD350" s="43"/>
      <c r="AE350" s="43"/>
      <c r="AF350" s="3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spans="30:135" s="20" customFormat="1">
      <c r="AD351" s="43"/>
      <c r="AE351" s="43"/>
      <c r="AF351" s="3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spans="30:135" s="20" customFormat="1">
      <c r="AD352" s="43"/>
      <c r="AE352" s="43"/>
      <c r="AF352" s="3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spans="30:135" s="20" customFormat="1">
      <c r="AD353" s="43"/>
      <c r="AE353" s="43"/>
      <c r="AF353" s="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spans="30:135" s="20" customFormat="1">
      <c r="AD354" s="43"/>
      <c r="AE354" s="43"/>
      <c r="AF354" s="3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spans="30:135" s="20" customFormat="1">
      <c r="AD355" s="43"/>
      <c r="AE355" s="43"/>
      <c r="AF355" s="3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spans="30:135" s="20" customFormat="1">
      <c r="AD356" s="43"/>
      <c r="AE356" s="43"/>
      <c r="AF356" s="3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spans="30:135" s="20" customFormat="1">
      <c r="AD357" s="43"/>
      <c r="AE357" s="43"/>
      <c r="AF357" s="3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spans="30:135" s="20" customFormat="1">
      <c r="AD358" s="43"/>
      <c r="AE358" s="43"/>
      <c r="AF358" s="3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spans="30:135" s="20" customFormat="1">
      <c r="AD359" s="43"/>
      <c r="AE359" s="43"/>
      <c r="AF359" s="3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spans="30:135" s="20" customFormat="1">
      <c r="AD360" s="43"/>
      <c r="AE360" s="43"/>
      <c r="AF360" s="3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spans="30:135" s="20" customFormat="1">
      <c r="AD361" s="43"/>
      <c r="AE361" s="43"/>
      <c r="AF361" s="3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spans="30:135" s="20" customFormat="1">
      <c r="AD362" s="43"/>
      <c r="AE362" s="43"/>
      <c r="AF362" s="3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spans="30:135" s="20" customFormat="1">
      <c r="AD363" s="43"/>
      <c r="AE363" s="43"/>
      <c r="AF363" s="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spans="30:135" s="20" customFormat="1">
      <c r="AD364" s="43"/>
      <c r="AE364" s="43"/>
      <c r="AF364" s="3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spans="30:135" s="20" customFormat="1">
      <c r="AD365" s="43"/>
      <c r="AE365" s="43"/>
      <c r="AF365" s="3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spans="30:135" s="20" customFormat="1">
      <c r="AD366" s="43"/>
      <c r="AE366" s="43"/>
      <c r="AF366" s="3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spans="30:135" s="20" customFormat="1">
      <c r="AD367" s="43"/>
      <c r="AE367" s="43"/>
      <c r="AF367" s="3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spans="30:135" s="20" customFormat="1">
      <c r="AD368" s="43"/>
      <c r="AE368" s="43"/>
      <c r="AF368" s="3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spans="30:135" s="20" customFormat="1">
      <c r="AD369" s="43"/>
      <c r="AE369" s="43"/>
      <c r="AF369" s="3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spans="30:135" s="20" customFormat="1">
      <c r="AD370" s="43"/>
      <c r="AE370" s="43"/>
      <c r="AF370" s="3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spans="30:135" s="20" customFormat="1">
      <c r="AD371" s="43"/>
      <c r="AE371" s="43"/>
      <c r="AF371" s="3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spans="30:135" s="20" customFormat="1">
      <c r="AD372" s="43"/>
      <c r="AE372" s="43"/>
      <c r="AF372" s="3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spans="30:135" s="20" customFormat="1">
      <c r="AD373" s="43"/>
      <c r="AE373" s="43"/>
      <c r="AF373" s="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spans="30:135" s="20" customFormat="1">
      <c r="AD374" s="43"/>
      <c r="AE374" s="43"/>
      <c r="AF374" s="3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spans="30:135" s="20" customFormat="1">
      <c r="AD375" s="43"/>
      <c r="AE375" s="43"/>
      <c r="AF375" s="3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spans="30:135" s="20" customFormat="1">
      <c r="AD376" s="43"/>
      <c r="AE376" s="43"/>
      <c r="AF376" s="3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spans="30:135" s="20" customFormat="1">
      <c r="AD377" s="43"/>
      <c r="AE377" s="43"/>
      <c r="AF377" s="3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spans="30:135" s="20" customFormat="1">
      <c r="AD378" s="43"/>
      <c r="AE378" s="43"/>
      <c r="AF378" s="3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spans="30:135" s="20" customFormat="1">
      <c r="AD379" s="43"/>
      <c r="AE379" s="43"/>
      <c r="AF379" s="3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spans="30:135" s="20" customFormat="1">
      <c r="AD380" s="43"/>
      <c r="AE380" s="43"/>
      <c r="AF380" s="3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spans="30:135" s="20" customFormat="1">
      <c r="AD381" s="43"/>
      <c r="AE381" s="43"/>
      <c r="AF381" s="3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spans="30:135" s="20" customFormat="1">
      <c r="AD382" s="43"/>
      <c r="AE382" s="43"/>
      <c r="AF382" s="3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</row>
    <row r="383" spans="30:135" s="20" customFormat="1">
      <c r="AD383" s="43"/>
      <c r="AE383" s="43"/>
      <c r="AF383" s="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</row>
    <row r="384" spans="30:135" s="20" customFormat="1">
      <c r="AD384" s="43"/>
      <c r="AE384" s="43"/>
      <c r="AF384" s="3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spans="30:135" s="20" customFormat="1">
      <c r="AD385" s="43"/>
      <c r="AE385" s="43"/>
      <c r="AF385" s="3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spans="30:135" s="20" customFormat="1">
      <c r="AD386" s="43"/>
      <c r="AE386" s="43"/>
      <c r="AF386" s="3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spans="30:135" s="20" customFormat="1">
      <c r="AD387" s="43"/>
      <c r="AE387" s="43"/>
      <c r="AF387" s="3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spans="30:135" s="20" customFormat="1">
      <c r="AD388" s="43"/>
      <c r="AE388" s="43"/>
      <c r="AF388" s="3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spans="30:135" s="20" customFormat="1">
      <c r="AD389" s="43"/>
      <c r="AE389" s="43"/>
      <c r="AF389" s="3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spans="30:135" s="20" customFormat="1">
      <c r="AD390" s="43"/>
      <c r="AE390" s="43"/>
      <c r="AF390" s="3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spans="30:135" s="20" customFormat="1">
      <c r="AD391" s="43"/>
      <c r="AE391" s="43"/>
      <c r="AF391" s="3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spans="30:135" s="20" customFormat="1">
      <c r="AD392" s="43"/>
      <c r="AE392" s="43"/>
      <c r="AF392" s="3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spans="30:135" s="20" customFormat="1">
      <c r="AD393" s="43"/>
      <c r="AE393" s="43"/>
      <c r="AF393" s="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spans="30:135" s="20" customFormat="1">
      <c r="AD394" s="43"/>
      <c r="AE394" s="43"/>
      <c r="AF394" s="3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spans="30:135" s="20" customFormat="1">
      <c r="AD395" s="43"/>
      <c r="AE395" s="43"/>
      <c r="AF395" s="3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spans="30:135" s="20" customFormat="1">
      <c r="AD396" s="43"/>
      <c r="AE396" s="43"/>
      <c r="AF396" s="3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spans="30:135" s="20" customFormat="1">
      <c r="AD397" s="43"/>
      <c r="AE397" s="43"/>
      <c r="AF397" s="3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spans="30:135" s="20" customFormat="1">
      <c r="AD398" s="43"/>
      <c r="AE398" s="43"/>
      <c r="AF398" s="3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spans="30:135" s="20" customFormat="1">
      <c r="AD399" s="43"/>
      <c r="AE399" s="43"/>
      <c r="AF399" s="3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spans="30:135" s="20" customFormat="1">
      <c r="AD400" s="43"/>
      <c r="AE400" s="43"/>
      <c r="AF400" s="3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spans="30:135" s="20" customFormat="1">
      <c r="AD401" s="43"/>
      <c r="AE401" s="43"/>
      <c r="AF401" s="3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spans="30:135" s="20" customFormat="1">
      <c r="AD402" s="43"/>
      <c r="AE402" s="43"/>
      <c r="AF402" s="3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spans="30:135" s="20" customFormat="1">
      <c r="AD403" s="43"/>
      <c r="AE403" s="43"/>
      <c r="AF403" s="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spans="30:135" s="20" customFormat="1">
      <c r="AD404" s="43"/>
      <c r="AE404" s="43"/>
      <c r="AF404" s="3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spans="30:135" s="20" customFormat="1">
      <c r="AD405" s="43"/>
      <c r="AE405" s="43"/>
      <c r="AF405" s="3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spans="30:135" s="20" customFormat="1">
      <c r="AD406" s="43"/>
      <c r="AE406" s="43"/>
      <c r="AF406" s="3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spans="30:135" s="20" customFormat="1">
      <c r="AD407" s="43"/>
      <c r="AE407" s="43"/>
      <c r="AF407" s="3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spans="30:135" s="20" customFormat="1">
      <c r="AD408" s="43"/>
      <c r="AE408" s="43"/>
      <c r="AF408" s="3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spans="30:135" s="20" customFormat="1">
      <c r="AD409" s="43"/>
      <c r="AE409" s="43"/>
      <c r="AF409" s="3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spans="30:135" s="20" customFormat="1">
      <c r="AD410" s="43"/>
      <c r="AE410" s="43"/>
      <c r="AF410" s="3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spans="30:135" s="20" customFormat="1">
      <c r="AD411" s="43"/>
      <c r="AE411" s="43"/>
      <c r="AF411" s="3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spans="30:135" s="20" customFormat="1">
      <c r="AD412" s="43"/>
      <c r="AE412" s="43"/>
      <c r="AF412" s="3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spans="30:135" s="20" customFormat="1">
      <c r="AD413" s="43"/>
      <c r="AE413" s="43"/>
      <c r="AF413" s="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spans="30:135" s="20" customFormat="1">
      <c r="AD414" s="43"/>
      <c r="AE414" s="43"/>
      <c r="AF414" s="3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spans="30:135" s="20" customFormat="1">
      <c r="AD415" s="43"/>
      <c r="AE415" s="43"/>
      <c r="AF415" s="3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spans="30:135" s="20" customFormat="1">
      <c r="AD416" s="43"/>
      <c r="AE416" s="43"/>
      <c r="AF416" s="3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spans="30:135" s="20" customFormat="1">
      <c r="AD417" s="43"/>
      <c r="AE417" s="43"/>
      <c r="AF417" s="3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spans="30:135" s="20" customFormat="1">
      <c r="AD418" s="43"/>
      <c r="AE418" s="43"/>
      <c r="AF418" s="3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spans="30:135" s="20" customFormat="1">
      <c r="AD419" s="43"/>
      <c r="AE419" s="43"/>
      <c r="AF419" s="3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spans="30:135" s="20" customFormat="1">
      <c r="AD420" s="43"/>
      <c r="AE420" s="43"/>
      <c r="AF420" s="3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spans="30:135" s="20" customFormat="1">
      <c r="AD421" s="43"/>
      <c r="AE421" s="43"/>
      <c r="AF421" s="3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spans="30:135" s="20" customFormat="1">
      <c r="AD422" s="43"/>
      <c r="AE422" s="43"/>
      <c r="AF422" s="3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spans="30:135" s="20" customFormat="1">
      <c r="AD423" s="43"/>
      <c r="AE423" s="43"/>
      <c r="AF423" s="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spans="30:135" s="20" customFormat="1">
      <c r="AD424" s="43"/>
      <c r="AE424" s="43"/>
      <c r="AF424" s="3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spans="30:135" s="20" customFormat="1">
      <c r="AD425" s="43"/>
      <c r="AE425" s="43"/>
      <c r="AF425" s="3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spans="30:135" s="20" customFormat="1">
      <c r="AD426" s="43"/>
      <c r="AE426" s="43"/>
      <c r="AF426" s="3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spans="30:135" s="20" customFormat="1">
      <c r="AD427" s="43"/>
      <c r="AE427" s="43"/>
      <c r="AF427" s="3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spans="30:135" s="20" customFormat="1">
      <c r="AD428" s="43"/>
      <c r="AE428" s="43"/>
      <c r="AF428" s="3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spans="30:135" s="20" customFormat="1">
      <c r="AD429" s="43"/>
      <c r="AE429" s="43"/>
      <c r="AF429" s="3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spans="30:135" s="20" customFormat="1">
      <c r="AD430" s="43"/>
      <c r="AE430" s="43"/>
      <c r="AF430" s="3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spans="30:135" s="20" customFormat="1">
      <c r="AD431" s="43"/>
      <c r="AE431" s="43"/>
      <c r="AF431" s="3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spans="30:135" s="20" customFormat="1">
      <c r="AD432" s="43"/>
      <c r="AE432" s="43"/>
      <c r="AF432" s="3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spans="30:135" s="20" customFormat="1">
      <c r="AD433" s="43"/>
      <c r="AE433" s="43"/>
      <c r="AF433" s="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spans="30:135" s="20" customFormat="1">
      <c r="AD434" s="43"/>
      <c r="AE434" s="43"/>
      <c r="AF434" s="3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spans="30:135" s="20" customFormat="1">
      <c r="AD435" s="43"/>
      <c r="AE435" s="43"/>
      <c r="AF435" s="3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spans="30:135" s="20" customFormat="1">
      <c r="AD436" s="43"/>
      <c r="AE436" s="43"/>
      <c r="AF436" s="3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spans="30:135" s="20" customFormat="1">
      <c r="AD437" s="43"/>
      <c r="AE437" s="43"/>
      <c r="AF437" s="3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spans="30:135" s="20" customFormat="1">
      <c r="AD438" s="43"/>
      <c r="AE438" s="43"/>
      <c r="AF438" s="3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spans="30:135" s="20" customFormat="1">
      <c r="AD439" s="43"/>
      <c r="AE439" s="43"/>
      <c r="AF439" s="3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spans="30:135" s="20" customFormat="1">
      <c r="AD440" s="43"/>
      <c r="AE440" s="43"/>
      <c r="AF440" s="3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spans="30:135" s="20" customFormat="1">
      <c r="AD441" s="43"/>
      <c r="AE441" s="43"/>
      <c r="AF441" s="3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spans="30:135" s="20" customFormat="1">
      <c r="AD442" s="43"/>
      <c r="AE442" s="43"/>
      <c r="AF442" s="3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spans="30:135" s="20" customFormat="1">
      <c r="AD443" s="43"/>
      <c r="AE443" s="43"/>
      <c r="AF443" s="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spans="30:135" s="20" customFormat="1">
      <c r="AD444" s="43"/>
      <c r="AE444" s="43"/>
      <c r="AF444" s="3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spans="30:135" s="20" customFormat="1">
      <c r="AD445" s="43"/>
      <c r="AE445" s="43"/>
      <c r="AF445" s="3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</row>
    <row r="446" spans="30:135" s="20" customFormat="1">
      <c r="AD446" s="43"/>
      <c r="AE446" s="43"/>
      <c r="AF446" s="3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</row>
    <row r="447" spans="30:135" s="20" customFormat="1">
      <c r="AD447" s="43"/>
      <c r="AE447" s="43"/>
      <c r="AF447" s="3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spans="30:135" s="20" customFormat="1">
      <c r="AD448" s="43"/>
      <c r="AE448" s="43"/>
      <c r="AF448" s="3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spans="30:135" s="20" customFormat="1">
      <c r="AD449" s="43"/>
      <c r="AE449" s="43"/>
      <c r="AF449" s="3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spans="30:135" s="20" customFormat="1">
      <c r="AD450" s="43"/>
      <c r="AE450" s="43"/>
      <c r="AF450" s="3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spans="30:135" s="20" customFormat="1">
      <c r="AD451" s="43"/>
      <c r="AE451" s="43"/>
      <c r="AF451" s="3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spans="30:135" s="20" customFormat="1">
      <c r="AD452" s="43"/>
      <c r="AE452" s="43"/>
      <c r="AF452" s="3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spans="30:135" s="20" customFormat="1">
      <c r="AD453" s="43"/>
      <c r="AE453" s="43"/>
      <c r="AF453" s="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spans="30:135" s="20" customFormat="1">
      <c r="AD454" s="43"/>
      <c r="AE454" s="43"/>
      <c r="AF454" s="3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spans="30:135" s="20" customFormat="1">
      <c r="AD455" s="43"/>
      <c r="AE455" s="43"/>
      <c r="AF455" s="3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spans="30:135" s="20" customFormat="1">
      <c r="AD456" s="43"/>
      <c r="AE456" s="43"/>
      <c r="AF456" s="3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spans="30:135" s="20" customFormat="1">
      <c r="AD457" s="43"/>
      <c r="AE457" s="43"/>
      <c r="AF457" s="3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spans="30:135" s="20" customFormat="1">
      <c r="AD458" s="43"/>
      <c r="AE458" s="43"/>
      <c r="AF458" s="3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spans="30:135" s="20" customFormat="1">
      <c r="AD459" s="43"/>
      <c r="AE459" s="43"/>
      <c r="AF459" s="3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spans="30:135" s="20" customFormat="1">
      <c r="AD460" s="43"/>
      <c r="AE460" s="43"/>
      <c r="AF460" s="3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spans="30:135" s="20" customFormat="1">
      <c r="AD461" s="43"/>
      <c r="AE461" s="43"/>
      <c r="AF461" s="3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spans="30:135" s="20" customFormat="1">
      <c r="AD462" s="43"/>
      <c r="AE462" s="43"/>
      <c r="AF462" s="3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spans="30:135" s="20" customFormat="1">
      <c r="AD463" s="43"/>
      <c r="AE463" s="43"/>
      <c r="AF463" s="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spans="30:135" s="20" customFormat="1">
      <c r="AD464" s="43"/>
      <c r="AE464" s="43"/>
      <c r="AF464" s="3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spans="30:135" s="20" customFormat="1">
      <c r="AD465" s="43"/>
      <c r="AE465" s="43"/>
      <c r="AF465" s="3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spans="30:135" s="20" customFormat="1">
      <c r="AD466" s="43"/>
      <c r="AE466" s="43"/>
      <c r="AF466" s="3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spans="30:135" s="20" customFormat="1">
      <c r="AD467" s="43"/>
      <c r="AE467" s="43"/>
      <c r="AF467" s="3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spans="30:135" s="20" customFormat="1">
      <c r="AD468" s="43"/>
      <c r="AE468" s="43"/>
      <c r="AF468" s="3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spans="30:135" s="20" customFormat="1">
      <c r="AD469" s="43"/>
      <c r="AE469" s="43"/>
      <c r="AF469" s="3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spans="30:135" s="20" customFormat="1">
      <c r="AD470" s="43"/>
      <c r="AE470" s="43"/>
      <c r="AF470" s="3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spans="30:135" s="20" customFormat="1">
      <c r="AD471" s="43"/>
      <c r="AE471" s="43"/>
      <c r="AF471" s="3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spans="30:135" s="20" customFormat="1">
      <c r="AD472" s="43"/>
      <c r="AE472" s="43"/>
      <c r="AF472" s="3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spans="30:135" s="20" customFormat="1">
      <c r="AD473" s="43"/>
      <c r="AE473" s="43"/>
      <c r="AF473" s="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spans="30:135" s="20" customFormat="1">
      <c r="AD474" s="43"/>
      <c r="AE474" s="43"/>
      <c r="AF474" s="3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spans="30:135" s="20" customFormat="1">
      <c r="AD475" s="43"/>
      <c r="AE475" s="43"/>
      <c r="AF475" s="3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spans="30:135" s="20" customFormat="1">
      <c r="AD476" s="43"/>
      <c r="AE476" s="43"/>
      <c r="AF476" s="3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spans="30:135" s="20" customFormat="1">
      <c r="AD477" s="43"/>
      <c r="AE477" s="43"/>
      <c r="AF477" s="3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spans="30:135" s="20" customFormat="1">
      <c r="AD478" s="43"/>
      <c r="AE478" s="43"/>
      <c r="AF478" s="3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spans="30:135" s="20" customFormat="1">
      <c r="AD479" s="43"/>
      <c r="AE479" s="43"/>
      <c r="AF479" s="3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spans="30:135" s="20" customFormat="1">
      <c r="AD480" s="43"/>
      <c r="AE480" s="43"/>
      <c r="AF480" s="3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spans="30:135" s="20" customFormat="1">
      <c r="AD481" s="43"/>
      <c r="AE481" s="43"/>
      <c r="AF481" s="3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spans="30:135" s="20" customFormat="1">
      <c r="AD482" s="43"/>
      <c r="AE482" s="43"/>
      <c r="AF482" s="3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spans="30:135" s="20" customFormat="1">
      <c r="AD483" s="43"/>
      <c r="AE483" s="43"/>
      <c r="AF483" s="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spans="30:135" s="20" customFormat="1">
      <c r="AD484" s="43"/>
      <c r="AE484" s="43"/>
      <c r="AF484" s="3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spans="30:135" s="20" customFormat="1">
      <c r="AD485" s="43"/>
      <c r="AE485" s="43"/>
      <c r="AF485" s="3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spans="30:135" s="20" customFormat="1">
      <c r="AD486" s="43"/>
      <c r="AE486" s="43"/>
      <c r="AF486" s="3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spans="30:135" s="20" customFormat="1">
      <c r="AD487" s="43"/>
      <c r="AE487" s="43"/>
      <c r="AF487" s="3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spans="30:135" s="20" customFormat="1">
      <c r="AD488" s="43"/>
      <c r="AE488" s="43"/>
      <c r="AF488" s="3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spans="30:135" s="20" customFormat="1">
      <c r="AD489" s="43"/>
      <c r="AE489" s="43"/>
      <c r="AF489" s="3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spans="30:135" s="20" customFormat="1">
      <c r="AD490" s="43"/>
      <c r="AE490" s="43"/>
      <c r="AF490" s="3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spans="30:135" s="20" customFormat="1">
      <c r="AD491" s="43"/>
      <c r="AE491" s="43"/>
      <c r="AF491" s="3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spans="30:135" s="20" customFormat="1">
      <c r="AD492" s="43"/>
      <c r="AE492" s="43"/>
      <c r="AF492" s="3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spans="30:135" s="20" customFormat="1">
      <c r="AD493" s="43"/>
      <c r="AE493" s="43"/>
      <c r="AF493" s="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spans="30:135" s="20" customFormat="1">
      <c r="AD494" s="43"/>
      <c r="AE494" s="43"/>
      <c r="AF494" s="3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spans="30:135" s="20" customFormat="1">
      <c r="AD495" s="43"/>
      <c r="AE495" s="43"/>
      <c r="AF495" s="3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spans="30:135" s="20" customFormat="1">
      <c r="AD496" s="43"/>
      <c r="AE496" s="43"/>
      <c r="AF496" s="3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spans="30:135" s="20" customFormat="1">
      <c r="AD497" s="43"/>
      <c r="AE497" s="43"/>
      <c r="AF497" s="3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spans="30:135" s="20" customFormat="1">
      <c r="AD498" s="43"/>
      <c r="AE498" s="43"/>
      <c r="AF498" s="3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spans="30:135" s="20" customFormat="1">
      <c r="AD499" s="43"/>
      <c r="AE499" s="43"/>
      <c r="AF499" s="3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spans="30:135" s="20" customFormat="1">
      <c r="AD500" s="43"/>
      <c r="AE500" s="43"/>
      <c r="AF500" s="3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spans="30:135" s="20" customFormat="1">
      <c r="AD501" s="43"/>
      <c r="AE501" s="43"/>
      <c r="AF501" s="3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spans="30:135" s="20" customFormat="1">
      <c r="AD502" s="43"/>
      <c r="AE502" s="43"/>
      <c r="AF502" s="3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spans="30:135" s="20" customFormat="1">
      <c r="AD503" s="43"/>
      <c r="AE503" s="43"/>
      <c r="AF503" s="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spans="30:135" s="20" customFormat="1">
      <c r="AD504" s="43"/>
      <c r="AE504" s="43"/>
      <c r="AF504" s="3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spans="30:135" s="20" customFormat="1">
      <c r="AD505" s="43"/>
      <c r="AE505" s="43"/>
      <c r="AF505" s="3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spans="30:135" s="20" customFormat="1">
      <c r="AD506" s="43"/>
      <c r="AE506" s="43"/>
      <c r="AF506" s="3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spans="30:135" s="20" customFormat="1">
      <c r="AD507" s="43"/>
      <c r="AE507" s="43"/>
      <c r="AF507" s="3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spans="30:135" s="20" customFormat="1">
      <c r="AD508" s="43"/>
      <c r="AE508" s="43"/>
      <c r="AF508" s="3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</row>
    <row r="509" spans="30:135" s="20" customFormat="1">
      <c r="AD509" s="43"/>
      <c r="AE509" s="43"/>
      <c r="AF509" s="3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</row>
    <row r="510" spans="30:135" s="20" customFormat="1">
      <c r="AD510" s="43"/>
      <c r="AE510" s="43"/>
      <c r="AF510" s="3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</row>
    <row r="511" spans="30:135" s="20" customFormat="1">
      <c r="AD511" s="43"/>
      <c r="AE511" s="43"/>
      <c r="AF511" s="3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</row>
    <row r="512" spans="30:135" s="20" customFormat="1">
      <c r="AD512" s="43"/>
      <c r="AE512" s="43"/>
      <c r="AF512" s="3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</row>
    <row r="513" spans="30:135" s="20" customFormat="1">
      <c r="AD513" s="43"/>
      <c r="AE513" s="43"/>
      <c r="AF513" s="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</row>
    <row r="514" spans="30:135" s="20" customFormat="1">
      <c r="AD514" s="43"/>
      <c r="AE514" s="43"/>
      <c r="AF514" s="3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</row>
    <row r="515" spans="30:135" s="20" customFormat="1">
      <c r="AD515" s="43"/>
      <c r="AE515" s="43"/>
      <c r="AF515" s="3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</row>
    <row r="516" spans="30:135" s="20" customFormat="1">
      <c r="AD516" s="43"/>
      <c r="AE516" s="43"/>
      <c r="AF516" s="3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</row>
    <row r="517" spans="30:135" s="20" customFormat="1">
      <c r="AD517" s="43"/>
      <c r="AE517" s="43"/>
      <c r="AF517" s="3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</row>
    <row r="518" spans="30:135" s="20" customFormat="1">
      <c r="AD518" s="43"/>
      <c r="AE518" s="43"/>
      <c r="AF518" s="3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</row>
    <row r="519" spans="30:135" s="20" customFormat="1">
      <c r="AD519" s="43"/>
      <c r="AE519" s="43"/>
      <c r="AF519" s="3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</row>
    <row r="520" spans="30:135" s="20" customFormat="1">
      <c r="AD520" s="43"/>
      <c r="AE520" s="43"/>
      <c r="AF520" s="3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</row>
    <row r="521" spans="30:135" s="20" customFormat="1">
      <c r="AD521" s="43"/>
      <c r="AE521" s="43"/>
      <c r="AF521" s="3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</row>
    <row r="522" spans="30:135" s="20" customFormat="1">
      <c r="AD522" s="43"/>
      <c r="AE522" s="43"/>
      <c r="AF522" s="3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</row>
    <row r="523" spans="30:135" s="20" customFormat="1">
      <c r="AD523" s="43"/>
      <c r="AE523" s="43"/>
      <c r="AF523" s="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</row>
    <row r="524" spans="30:135" s="20" customFormat="1">
      <c r="AD524" s="43"/>
      <c r="AE524" s="43"/>
      <c r="AF524" s="3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</row>
    <row r="525" spans="30:135" s="20" customFormat="1">
      <c r="AD525" s="43"/>
      <c r="AE525" s="43"/>
      <c r="AF525" s="3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</row>
    <row r="526" spans="30:135" s="20" customFormat="1">
      <c r="AD526" s="43"/>
      <c r="AE526" s="43"/>
      <c r="AF526" s="3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</row>
    <row r="527" spans="30:135" s="20" customFormat="1">
      <c r="AD527" s="43"/>
      <c r="AE527" s="43"/>
      <c r="AF527" s="3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</row>
    <row r="528" spans="30:135" s="20" customFormat="1">
      <c r="AD528" s="43"/>
      <c r="AE528" s="43"/>
      <c r="AF528" s="3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</row>
    <row r="529" spans="30:135" s="20" customFormat="1">
      <c r="AD529" s="43"/>
      <c r="AE529" s="43"/>
      <c r="AF529" s="3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</row>
    <row r="530" spans="30:135" s="20" customFormat="1">
      <c r="AD530" s="43"/>
      <c r="AE530" s="43"/>
      <c r="AF530" s="3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</row>
    <row r="531" spans="30:135" s="20" customFormat="1">
      <c r="AD531" s="43"/>
      <c r="AE531" s="43"/>
      <c r="AF531" s="3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</row>
    <row r="532" spans="30:135" s="20" customFormat="1">
      <c r="AD532" s="43"/>
      <c r="AE532" s="43"/>
      <c r="AF532" s="3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</row>
    <row r="533" spans="30:135" s="20" customFormat="1">
      <c r="AD533" s="43"/>
      <c r="AE533" s="43"/>
      <c r="AF533" s="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</row>
    <row r="534" spans="30:135" s="20" customFormat="1">
      <c r="AD534" s="43"/>
      <c r="AE534" s="43"/>
      <c r="AF534" s="3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</row>
    <row r="535" spans="30:135" s="20" customFormat="1">
      <c r="AD535" s="43"/>
      <c r="AE535" s="43"/>
      <c r="AF535" s="3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</row>
    <row r="536" spans="30:135" s="20" customFormat="1">
      <c r="AD536" s="43"/>
      <c r="AE536" s="43"/>
      <c r="AF536" s="3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</row>
    <row r="537" spans="30:135" s="20" customFormat="1">
      <c r="AD537" s="43"/>
      <c r="AE537" s="43"/>
      <c r="AF537" s="3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</row>
    <row r="538" spans="30:135" s="20" customFormat="1">
      <c r="AD538" s="43"/>
      <c r="AE538" s="43"/>
      <c r="AF538" s="3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</row>
    <row r="539" spans="30:135" s="20" customFormat="1">
      <c r="AD539" s="43"/>
      <c r="AE539" s="43"/>
      <c r="AF539" s="3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</row>
    <row r="540" spans="30:135" s="20" customFormat="1">
      <c r="AD540" s="43"/>
      <c r="AE540" s="43"/>
      <c r="AF540" s="3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</row>
    <row r="541" spans="30:135" s="20" customFormat="1">
      <c r="AD541" s="43"/>
      <c r="AE541" s="43"/>
      <c r="AF541" s="3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</row>
    <row r="542" spans="30:135" s="20" customFormat="1">
      <c r="AD542" s="43"/>
      <c r="AE542" s="43"/>
      <c r="AF542" s="3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</row>
    <row r="543" spans="30:135" s="20" customFormat="1">
      <c r="AD543" s="43"/>
      <c r="AE543" s="43"/>
      <c r="AF543" s="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</row>
    <row r="544" spans="30:135" s="20" customFormat="1">
      <c r="AD544" s="43"/>
      <c r="AE544" s="43"/>
      <c r="AF544" s="3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</row>
    <row r="545" spans="30:135" s="20" customFormat="1">
      <c r="AD545" s="43"/>
      <c r="AE545" s="43"/>
      <c r="AF545" s="3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</row>
    <row r="546" spans="30:135" s="20" customFormat="1">
      <c r="AD546" s="43"/>
      <c r="AE546" s="43"/>
      <c r="AF546" s="3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</row>
    <row r="547" spans="30:135" s="20" customFormat="1">
      <c r="AD547" s="43"/>
      <c r="AE547" s="43"/>
      <c r="AF547" s="3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</row>
    <row r="548" spans="30:135" s="20" customFormat="1">
      <c r="AD548" s="43"/>
      <c r="AE548" s="43"/>
      <c r="AF548" s="3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</row>
    <row r="549" spans="30:135" s="20" customFormat="1">
      <c r="AD549" s="43"/>
      <c r="AE549" s="43"/>
      <c r="AF549" s="3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</row>
    <row r="550" spans="30:135" s="20" customFormat="1">
      <c r="AD550" s="43"/>
      <c r="AE550" s="43"/>
      <c r="AF550" s="3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</row>
    <row r="551" spans="30:135" s="20" customFormat="1">
      <c r="AD551" s="43"/>
      <c r="AE551" s="43"/>
      <c r="AF551" s="3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</row>
    <row r="552" spans="30:135" s="20" customFormat="1">
      <c r="AD552" s="43"/>
      <c r="AE552" s="43"/>
      <c r="AF552" s="3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</row>
    <row r="553" spans="30:135" s="20" customFormat="1">
      <c r="AD553" s="43"/>
      <c r="AE553" s="43"/>
      <c r="AF553" s="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</row>
    <row r="554" spans="30:135" s="20" customFormat="1">
      <c r="AD554" s="43"/>
      <c r="AE554" s="43"/>
      <c r="AF554" s="3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</row>
    <row r="555" spans="30:135" s="20" customFormat="1">
      <c r="AD555" s="43"/>
      <c r="AE555" s="43"/>
      <c r="AF555" s="3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</row>
    <row r="556" spans="30:135" s="20" customFormat="1">
      <c r="AD556" s="43"/>
      <c r="AE556" s="43"/>
      <c r="AF556" s="3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</row>
    <row r="557" spans="30:135" s="20" customFormat="1">
      <c r="AD557" s="43"/>
      <c r="AE557" s="43"/>
      <c r="AF557" s="3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</row>
    <row r="558" spans="30:135" s="20" customFormat="1">
      <c r="AD558" s="43"/>
      <c r="AE558" s="43"/>
      <c r="AF558" s="3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</row>
    <row r="559" spans="30:135" s="20" customFormat="1">
      <c r="AD559" s="43"/>
      <c r="AE559" s="43"/>
      <c r="AF559" s="3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</row>
    <row r="560" spans="30:135" s="20" customFormat="1">
      <c r="AD560" s="43"/>
      <c r="AE560" s="43"/>
      <c r="AF560" s="3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</row>
    <row r="561" spans="30:135" s="20" customFormat="1">
      <c r="AD561" s="43"/>
      <c r="AE561" s="43"/>
      <c r="AF561" s="3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</row>
    <row r="562" spans="30:135" s="20" customFormat="1">
      <c r="AD562" s="43"/>
      <c r="AE562" s="43"/>
      <c r="AF562" s="3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</row>
    <row r="563" spans="30:135" s="20" customFormat="1">
      <c r="AD563" s="43"/>
      <c r="AE563" s="43"/>
      <c r="AF563" s="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</row>
    <row r="564" spans="30:135" s="20" customFormat="1">
      <c r="AD564" s="43"/>
      <c r="AE564" s="43"/>
      <c r="AF564" s="3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</row>
    <row r="565" spans="30:135" s="20" customFormat="1">
      <c r="AD565" s="43"/>
      <c r="AE565" s="43"/>
      <c r="AF565" s="3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</row>
    <row r="566" spans="30:135" s="20" customFormat="1">
      <c r="AD566" s="43"/>
      <c r="AE566" s="43"/>
      <c r="AF566" s="3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</row>
    <row r="567" spans="30:135" s="20" customFormat="1">
      <c r="AD567" s="43"/>
      <c r="AE567" s="43"/>
      <c r="AF567" s="3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</row>
    <row r="568" spans="30:135" s="20" customFormat="1">
      <c r="AD568" s="43"/>
      <c r="AE568" s="43"/>
      <c r="AF568" s="3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</row>
    <row r="569" spans="30:135" s="20" customFormat="1">
      <c r="AD569" s="43"/>
      <c r="AE569" s="43"/>
      <c r="AF569" s="3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</row>
    <row r="570" spans="30:135" s="20" customFormat="1">
      <c r="AD570" s="43"/>
      <c r="AE570" s="43"/>
      <c r="AF570" s="3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</row>
    <row r="571" spans="30:135" s="20" customFormat="1">
      <c r="AD571" s="43"/>
      <c r="AE571" s="43"/>
      <c r="AF571" s="3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</row>
    <row r="572" spans="30:135" s="20" customFormat="1">
      <c r="AD572" s="43"/>
      <c r="AE572" s="43"/>
      <c r="AF572" s="3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</row>
    <row r="573" spans="30:135" s="20" customFormat="1">
      <c r="AD573" s="43"/>
      <c r="AE573" s="43"/>
      <c r="AF573" s="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</row>
    <row r="574" spans="30:135" s="20" customFormat="1">
      <c r="AD574" s="43"/>
      <c r="AE574" s="43"/>
      <c r="AF574" s="3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</row>
    <row r="575" spans="30:135" s="20" customFormat="1">
      <c r="AD575" s="43"/>
      <c r="AE575" s="43"/>
      <c r="AF575" s="3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</row>
    <row r="576" spans="30:135" s="20" customFormat="1">
      <c r="AD576" s="43"/>
      <c r="AE576" s="43"/>
      <c r="AF576" s="3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</row>
    <row r="577" spans="30:135" s="20" customFormat="1">
      <c r="AD577" s="43"/>
      <c r="AE577" s="43"/>
      <c r="AF577" s="3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</row>
    <row r="578" spans="30:135" s="20" customFormat="1">
      <c r="AD578" s="43"/>
      <c r="AE578" s="43"/>
      <c r="AF578" s="3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</row>
    <row r="579" spans="30:135" s="20" customFormat="1">
      <c r="AD579" s="43"/>
      <c r="AE579" s="43"/>
      <c r="AF579" s="3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</row>
    <row r="580" spans="30:135" s="20" customFormat="1">
      <c r="AD580" s="43"/>
      <c r="AE580" s="43"/>
      <c r="AF580" s="3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</row>
    <row r="581" spans="30:135" s="20" customFormat="1">
      <c r="AD581" s="43"/>
      <c r="AE581" s="43"/>
      <c r="AF581" s="3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</row>
    <row r="582" spans="30:135" s="20" customFormat="1">
      <c r="AD582" s="43"/>
      <c r="AE582" s="43"/>
      <c r="AF582" s="3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</row>
    <row r="583" spans="30:135" s="20" customFormat="1">
      <c r="AD583" s="43"/>
      <c r="AE583" s="43"/>
      <c r="AF583" s="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</row>
    <row r="584" spans="30:135" s="20" customFormat="1">
      <c r="AD584" s="43"/>
      <c r="AE584" s="43"/>
      <c r="AF584" s="3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</row>
    <row r="585" spans="30:135" s="20" customFormat="1">
      <c r="AD585" s="43"/>
      <c r="AE585" s="43"/>
      <c r="AF585" s="3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</row>
    <row r="586" spans="30:135" s="20" customFormat="1">
      <c r="AD586" s="43"/>
      <c r="AE586" s="43"/>
      <c r="AF586" s="3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</row>
    <row r="587" spans="30:135" s="20" customFormat="1">
      <c r="AD587" s="43"/>
      <c r="AE587" s="43"/>
      <c r="AF587" s="3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</row>
    <row r="588" spans="30:135" s="20" customFormat="1">
      <c r="AD588" s="43"/>
      <c r="AE588" s="43"/>
      <c r="AF588" s="3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</row>
    <row r="589" spans="30:135" s="20" customFormat="1">
      <c r="AD589" s="43"/>
      <c r="AE589" s="43"/>
      <c r="AF589" s="3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</row>
    <row r="590" spans="30:135" s="20" customFormat="1">
      <c r="AD590" s="43"/>
      <c r="AE590" s="43"/>
      <c r="AF590" s="3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</row>
    <row r="591" spans="30:135" s="20" customFormat="1">
      <c r="AD591" s="43"/>
      <c r="AE591" s="43"/>
      <c r="AF591" s="3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</row>
    <row r="592" spans="30:135" s="20" customFormat="1">
      <c r="AD592" s="43"/>
      <c r="AE592" s="43"/>
      <c r="AF592" s="3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</row>
    <row r="593" spans="30:135" s="20" customFormat="1">
      <c r="AD593" s="43"/>
      <c r="AE593" s="43"/>
      <c r="AF593" s="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</row>
    <row r="594" spans="30:135" s="20" customFormat="1">
      <c r="AD594" s="43"/>
      <c r="AE594" s="43"/>
      <c r="AF594" s="3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</row>
    <row r="595" spans="30:135" s="20" customFormat="1">
      <c r="AD595" s="43"/>
      <c r="AE595" s="43"/>
      <c r="AF595" s="3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</row>
    <row r="596" spans="30:135" s="20" customFormat="1">
      <c r="AD596" s="43"/>
      <c r="AE596" s="43"/>
      <c r="AF596" s="3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</row>
    <row r="597" spans="30:135" s="20" customFormat="1">
      <c r="AD597" s="43"/>
      <c r="AE597" s="43"/>
      <c r="AF597" s="3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</row>
    <row r="598" spans="30:135" s="20" customFormat="1">
      <c r="AD598" s="43"/>
      <c r="AE598" s="43"/>
      <c r="AF598" s="3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</row>
    <row r="599" spans="30:135" s="20" customFormat="1">
      <c r="AD599" s="43"/>
      <c r="AE599" s="43"/>
      <c r="AF599" s="3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</row>
    <row r="600" spans="30:135" s="20" customFormat="1">
      <c r="AD600" s="43"/>
      <c r="AE600" s="43"/>
      <c r="AF600" s="3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</row>
    <row r="601" spans="30:135" s="20" customFormat="1">
      <c r="AD601" s="43"/>
      <c r="AE601" s="43"/>
      <c r="AF601" s="3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</row>
    <row r="602" spans="30:135" s="20" customFormat="1">
      <c r="AD602" s="43"/>
      <c r="AE602" s="43"/>
      <c r="AF602" s="3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</row>
    <row r="603" spans="30:135" s="20" customFormat="1">
      <c r="AD603" s="43"/>
      <c r="AE603" s="43"/>
      <c r="AF603" s="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</row>
    <row r="604" spans="30:135" s="20" customFormat="1">
      <c r="AD604" s="43"/>
      <c r="AE604" s="43"/>
      <c r="AF604" s="3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</row>
    <row r="605" spans="30:135" s="20" customFormat="1">
      <c r="AD605" s="43"/>
      <c r="AE605" s="43"/>
      <c r="AF605" s="3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</row>
    <row r="606" spans="30:135" s="20" customFormat="1">
      <c r="AD606" s="43"/>
      <c r="AE606" s="43"/>
      <c r="AF606" s="3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</row>
    <row r="607" spans="30:135" s="20" customFormat="1">
      <c r="AD607" s="43"/>
      <c r="AE607" s="43"/>
      <c r="AF607" s="3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</row>
    <row r="608" spans="30:135" s="20" customFormat="1">
      <c r="AD608" s="43"/>
      <c r="AE608" s="43"/>
      <c r="AF608" s="3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</row>
    <row r="609" spans="30:135" s="20" customFormat="1">
      <c r="AD609" s="43"/>
      <c r="AE609" s="43"/>
      <c r="AF609" s="3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</row>
    <row r="610" spans="30:135" s="20" customFormat="1">
      <c r="AD610" s="43"/>
      <c r="AE610" s="43"/>
      <c r="AF610" s="3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</row>
    <row r="611" spans="30:135" s="20" customFormat="1">
      <c r="AD611" s="43"/>
      <c r="AE611" s="43"/>
      <c r="AF611" s="3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</row>
    <row r="612" spans="30:135" s="20" customFormat="1">
      <c r="AD612" s="43"/>
      <c r="AE612" s="43"/>
      <c r="AF612" s="3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</row>
    <row r="613" spans="30:135" s="20" customFormat="1">
      <c r="AD613" s="43"/>
      <c r="AE613" s="43"/>
      <c r="AF613" s="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</row>
    <row r="614" spans="30:135" s="20" customFormat="1">
      <c r="AD614" s="43"/>
      <c r="AE614" s="43"/>
      <c r="AF614" s="3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</row>
    <row r="615" spans="30:135" s="20" customFormat="1">
      <c r="AD615" s="43"/>
      <c r="AE615" s="43"/>
      <c r="AF615" s="3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</row>
    <row r="616" spans="30:135" s="20" customFormat="1">
      <c r="AD616" s="43"/>
      <c r="AE616" s="43"/>
      <c r="AF616" s="3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</row>
    <row r="617" spans="30:135" s="20" customFormat="1">
      <c r="AD617" s="43"/>
      <c r="AE617" s="43"/>
      <c r="AF617" s="3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</row>
    <row r="618" spans="30:135" s="20" customFormat="1">
      <c r="AD618" s="43"/>
      <c r="AE618" s="43"/>
      <c r="AF618" s="3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</row>
    <row r="619" spans="30:135" s="20" customFormat="1">
      <c r="AD619" s="43"/>
      <c r="AE619" s="43"/>
      <c r="AF619" s="3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</row>
    <row r="620" spans="30:135" s="20" customFormat="1">
      <c r="AD620" s="43"/>
      <c r="AE620" s="43"/>
      <c r="AF620" s="3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</row>
    <row r="621" spans="30:135" s="20" customFormat="1">
      <c r="AD621" s="43"/>
      <c r="AE621" s="43"/>
      <c r="AF621" s="3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</row>
    <row r="622" spans="30:135" s="20" customFormat="1">
      <c r="AD622" s="43"/>
      <c r="AE622" s="43"/>
      <c r="AF622" s="3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</row>
    <row r="623" spans="30:135" s="20" customFormat="1">
      <c r="AD623" s="43"/>
      <c r="AE623" s="43"/>
      <c r="AF623" s="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</row>
    <row r="624" spans="30:135" s="20" customFormat="1">
      <c r="AD624" s="43"/>
      <c r="AE624" s="43"/>
      <c r="AF624" s="3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</row>
    <row r="625" spans="30:135" s="20" customFormat="1">
      <c r="AD625" s="43"/>
      <c r="AE625" s="43"/>
      <c r="AF625" s="3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</row>
    <row r="626" spans="30:135" s="20" customFormat="1">
      <c r="AD626" s="43"/>
      <c r="AE626" s="43"/>
      <c r="AF626" s="3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</row>
    <row r="627" spans="30:135" s="20" customFormat="1">
      <c r="AD627" s="43"/>
      <c r="AE627" s="43"/>
      <c r="AF627" s="3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</row>
    <row r="628" spans="30:135" s="20" customFormat="1">
      <c r="AD628" s="43"/>
      <c r="AE628" s="43"/>
      <c r="AF628" s="3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</row>
    <row r="629" spans="30:135" s="20" customFormat="1">
      <c r="AD629" s="43"/>
      <c r="AE629" s="43"/>
      <c r="AF629" s="3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</row>
    <row r="630" spans="30:135" s="20" customFormat="1">
      <c r="AD630" s="43"/>
      <c r="AE630" s="43"/>
      <c r="AF630" s="3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</row>
    <row r="631" spans="30:135" s="20" customFormat="1">
      <c r="AD631" s="43"/>
      <c r="AE631" s="43"/>
      <c r="AF631" s="3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</row>
    <row r="632" spans="30:135" s="20" customFormat="1">
      <c r="AD632" s="43"/>
      <c r="AE632" s="43"/>
      <c r="AF632" s="3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</row>
    <row r="633" spans="30:135" s="20" customFormat="1">
      <c r="AD633" s="43"/>
      <c r="AE633" s="43"/>
      <c r="AF633" s="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</row>
    <row r="634" spans="30:135" s="20" customFormat="1">
      <c r="AD634" s="43"/>
      <c r="AE634" s="43"/>
      <c r="AF634" s="3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</row>
    <row r="635" spans="30:135" s="20" customFormat="1">
      <c r="AD635" s="43"/>
      <c r="AE635" s="43"/>
      <c r="AF635" s="3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</row>
    <row r="636" spans="30:135" s="20" customFormat="1">
      <c r="AD636" s="43"/>
      <c r="AE636" s="43"/>
      <c r="AF636" s="3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</row>
    <row r="637" spans="30:135" s="20" customFormat="1">
      <c r="AD637" s="43"/>
      <c r="AE637" s="43"/>
      <c r="AF637" s="3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</row>
    <row r="638" spans="30:135" s="20" customFormat="1">
      <c r="AD638" s="43"/>
      <c r="AE638" s="43"/>
      <c r="AF638" s="3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</row>
    <row r="639" spans="30:135" s="20" customFormat="1">
      <c r="AD639" s="43"/>
      <c r="AE639" s="43"/>
      <c r="AF639" s="3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</row>
    <row r="640" spans="30:135" s="20" customFormat="1">
      <c r="AD640" s="43"/>
      <c r="AE640" s="43"/>
      <c r="AF640" s="3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</row>
    <row r="641" spans="30:135" s="20" customFormat="1">
      <c r="AD641" s="43"/>
      <c r="AE641" s="43"/>
      <c r="AF641" s="3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</row>
    <row r="642" spans="30:135" s="20" customFormat="1">
      <c r="AD642" s="43"/>
      <c r="AE642" s="43"/>
      <c r="AF642" s="3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</row>
    <row r="643" spans="30:135" s="20" customFormat="1">
      <c r="AD643" s="43"/>
      <c r="AE643" s="43"/>
      <c r="AF643" s="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</row>
    <row r="644" spans="30:135" s="20" customFormat="1">
      <c r="AD644" s="43"/>
      <c r="AE644" s="43"/>
      <c r="AF644" s="3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</row>
    <row r="645" spans="30:135" s="20" customFormat="1">
      <c r="AD645" s="43"/>
      <c r="AE645" s="43"/>
      <c r="AF645" s="3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</row>
    <row r="646" spans="30:135" s="20" customFormat="1">
      <c r="AD646" s="43"/>
      <c r="AE646" s="43"/>
      <c r="AF646" s="3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</row>
    <row r="647" spans="30:135" s="20" customFormat="1">
      <c r="AD647" s="43"/>
      <c r="AE647" s="43"/>
      <c r="AF647" s="3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</row>
    <row r="648" spans="30:135" s="20" customFormat="1">
      <c r="AD648" s="43"/>
      <c r="AE648" s="43"/>
      <c r="AF648" s="3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</row>
    <row r="649" spans="30:135" s="20" customFormat="1">
      <c r="AD649" s="43"/>
      <c r="AE649" s="43"/>
      <c r="AF649" s="3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</row>
    <row r="650" spans="30:135" s="20" customFormat="1">
      <c r="AD650" s="43"/>
      <c r="AE650" s="43"/>
      <c r="AF650" s="3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</row>
    <row r="651" spans="30:135" s="20" customFormat="1">
      <c r="AD651" s="43"/>
      <c r="AE651" s="43"/>
      <c r="AF651" s="3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</row>
    <row r="652" spans="30:135" s="20" customFormat="1">
      <c r="AD652" s="43"/>
      <c r="AE652" s="43"/>
      <c r="AF652" s="3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</row>
    <row r="653" spans="30:135" s="20" customFormat="1">
      <c r="AD653" s="43"/>
      <c r="AE653" s="43"/>
      <c r="AF653" s="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</row>
    <row r="654" spans="30:135" s="20" customFormat="1">
      <c r="AD654" s="43"/>
      <c r="AE654" s="43"/>
      <c r="AF654" s="3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</row>
    <row r="655" spans="30:135" s="20" customFormat="1">
      <c r="AD655" s="43"/>
      <c r="AE655" s="43"/>
      <c r="AF655" s="3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</row>
    <row r="656" spans="30:135" s="20" customFormat="1">
      <c r="AD656" s="43"/>
      <c r="AE656" s="43"/>
      <c r="AF656" s="3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</row>
    <row r="657" spans="30:135" s="20" customFormat="1">
      <c r="AD657" s="43"/>
      <c r="AE657" s="43"/>
      <c r="AF657" s="3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</row>
    <row r="658" spans="30:135" s="20" customFormat="1">
      <c r="AD658" s="43"/>
      <c r="AE658" s="43"/>
      <c r="AF658" s="3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</row>
    <row r="659" spans="30:135" s="20" customFormat="1">
      <c r="AD659" s="43"/>
      <c r="AE659" s="43"/>
      <c r="AF659" s="3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</row>
    <row r="660" spans="30:135" s="20" customFormat="1">
      <c r="AD660" s="43"/>
      <c r="AE660" s="43"/>
      <c r="AF660" s="3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</row>
    <row r="661" spans="30:135" s="20" customFormat="1">
      <c r="AD661" s="43"/>
      <c r="AE661" s="43"/>
      <c r="AF661" s="3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</row>
    <row r="662" spans="30:135" s="20" customFormat="1">
      <c r="AD662" s="43"/>
      <c r="AE662" s="43"/>
      <c r="AF662" s="3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</row>
    <row r="663" spans="30:135" s="20" customFormat="1">
      <c r="AD663" s="43"/>
      <c r="AE663" s="43"/>
      <c r="AF663" s="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</row>
    <row r="664" spans="30:135" s="20" customFormat="1">
      <c r="AD664" s="43"/>
      <c r="AE664" s="43"/>
      <c r="AF664" s="3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</row>
    <row r="665" spans="30:135" s="20" customFormat="1">
      <c r="AD665" s="43"/>
      <c r="AE665" s="43"/>
      <c r="AF665" s="3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</row>
    <row r="666" spans="30:135" s="20" customFormat="1">
      <c r="AD666" s="43"/>
      <c r="AE666" s="43"/>
      <c r="AF666" s="3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</row>
    <row r="667" spans="30:135" s="20" customFormat="1">
      <c r="AD667" s="43"/>
      <c r="AE667" s="43"/>
      <c r="AF667" s="3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</row>
    <row r="668" spans="30:135" s="20" customFormat="1">
      <c r="AD668" s="43"/>
      <c r="AE668" s="43"/>
      <c r="AF668" s="3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</row>
    <row r="669" spans="30:135" s="20" customFormat="1">
      <c r="AD669" s="43"/>
      <c r="AE669" s="43"/>
      <c r="AF669" s="3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</row>
    <row r="670" spans="30:135" s="20" customFormat="1">
      <c r="AD670" s="43"/>
      <c r="AE670" s="43"/>
      <c r="AF670" s="3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</row>
    <row r="671" spans="30:135" s="20" customFormat="1">
      <c r="AD671" s="43"/>
      <c r="AE671" s="43"/>
      <c r="AF671" s="3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</row>
    <row r="672" spans="30:135" s="20" customFormat="1">
      <c r="AD672" s="43"/>
      <c r="AE672" s="43"/>
      <c r="AF672" s="3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</row>
    <row r="673" spans="30:135" s="20" customFormat="1">
      <c r="AD673" s="43"/>
      <c r="AE673" s="43"/>
      <c r="AF673" s="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</row>
    <row r="674" spans="30:135" s="20" customFormat="1">
      <c r="AD674" s="43"/>
      <c r="AE674" s="43"/>
      <c r="AF674" s="3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</row>
    <row r="675" spans="30:135" s="20" customFormat="1">
      <c r="AD675" s="43"/>
      <c r="AE675" s="43"/>
      <c r="AF675" s="3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</row>
    <row r="676" spans="30:135" s="20" customFormat="1">
      <c r="AD676" s="43"/>
      <c r="AE676" s="43"/>
      <c r="AF676" s="3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</row>
    <row r="677" spans="30:135" s="20" customFormat="1">
      <c r="AD677" s="43"/>
      <c r="AE677" s="43"/>
      <c r="AF677" s="3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</row>
    <row r="678" spans="30:135" s="20" customFormat="1">
      <c r="AD678" s="43"/>
      <c r="AE678" s="43"/>
      <c r="AF678" s="3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</row>
    <row r="679" spans="30:135" s="20" customFormat="1">
      <c r="AD679" s="43"/>
      <c r="AE679" s="43"/>
      <c r="AF679" s="3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</row>
    <row r="680" spans="30:135" s="20" customFormat="1">
      <c r="AD680" s="43"/>
      <c r="AE680" s="43"/>
      <c r="AF680" s="3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</row>
    <row r="681" spans="30:135" s="20" customFormat="1">
      <c r="AD681" s="43"/>
      <c r="AE681" s="43"/>
      <c r="AF681" s="3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</row>
    <row r="682" spans="30:135" s="20" customFormat="1">
      <c r="AD682" s="43"/>
      <c r="AE682" s="43"/>
      <c r="AF682" s="3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</row>
    <row r="683" spans="30:135" s="20" customFormat="1">
      <c r="AD683" s="43"/>
      <c r="AE683" s="43"/>
      <c r="AF683" s="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</row>
    <row r="684" spans="30:135" s="20" customFormat="1">
      <c r="AD684" s="43"/>
      <c r="AE684" s="43"/>
      <c r="AF684" s="3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</row>
    <row r="685" spans="30:135" s="20" customFormat="1">
      <c r="AD685" s="43"/>
      <c r="AE685" s="43"/>
      <c r="AF685" s="3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</row>
    <row r="686" spans="30:135" s="20" customFormat="1">
      <c r="AD686" s="43"/>
      <c r="AE686" s="43"/>
      <c r="AF686" s="3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</row>
    <row r="687" spans="30:135" s="20" customFormat="1">
      <c r="AD687" s="43"/>
      <c r="AE687" s="43"/>
      <c r="AF687" s="3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</row>
    <row r="688" spans="30:135" s="20" customFormat="1">
      <c r="AD688" s="43"/>
      <c r="AE688" s="43"/>
      <c r="AF688" s="3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</row>
    <row r="689" spans="30:135" s="20" customFormat="1">
      <c r="AD689" s="43"/>
      <c r="AE689" s="43"/>
      <c r="AF689" s="3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</row>
    <row r="690" spans="30:135" s="20" customFormat="1">
      <c r="AD690" s="43"/>
      <c r="AE690" s="43"/>
      <c r="AF690" s="3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</row>
    <row r="691" spans="30:135" s="20" customFormat="1">
      <c r="AD691" s="43"/>
      <c r="AE691" s="43"/>
      <c r="AF691" s="3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</row>
    <row r="692" spans="30:135" s="20" customFormat="1">
      <c r="AD692" s="43"/>
      <c r="AE692" s="43"/>
      <c r="AF692" s="3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</row>
    <row r="693" spans="30:135" s="20" customFormat="1">
      <c r="AD693" s="43"/>
      <c r="AE693" s="43"/>
      <c r="AF693" s="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</row>
    <row r="694" spans="30:135" s="20" customFormat="1">
      <c r="AD694" s="43"/>
      <c r="AE694" s="43"/>
      <c r="AF694" s="3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</row>
    <row r="695" spans="30:135" s="20" customFormat="1">
      <c r="AD695" s="43"/>
      <c r="AE695" s="43"/>
      <c r="AF695" s="3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</row>
    <row r="696" spans="30:135" s="20" customFormat="1">
      <c r="AD696" s="43"/>
      <c r="AE696" s="43"/>
      <c r="AF696" s="3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</row>
    <row r="697" spans="30:135" s="20" customFormat="1">
      <c r="AD697" s="43"/>
      <c r="AE697" s="43"/>
      <c r="AF697" s="3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</row>
    <row r="698" spans="30:135" s="20" customFormat="1">
      <c r="AD698" s="43"/>
      <c r="AE698" s="43"/>
      <c r="AF698" s="3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</row>
    <row r="699" spans="30:135" s="20" customFormat="1">
      <c r="AD699" s="43"/>
      <c r="AE699" s="43"/>
      <c r="AF699" s="3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</row>
    <row r="700" spans="30:135" s="20" customFormat="1">
      <c r="AD700" s="43"/>
      <c r="AE700" s="43"/>
      <c r="AF700" s="3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</row>
    <row r="701" spans="30:135" s="20" customFormat="1">
      <c r="AD701" s="43"/>
      <c r="AE701" s="43"/>
      <c r="AF701" s="3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</row>
    <row r="702" spans="30:135" s="20" customFormat="1">
      <c r="AD702" s="43"/>
      <c r="AE702" s="43"/>
      <c r="AF702" s="3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</row>
    <row r="703" spans="30:135" s="20" customFormat="1">
      <c r="AD703" s="43"/>
      <c r="AE703" s="43"/>
      <c r="AF703" s="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</row>
    <row r="704" spans="30:135" s="20" customFormat="1">
      <c r="AD704" s="43"/>
      <c r="AE704" s="43"/>
      <c r="AF704" s="3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</row>
    <row r="705" spans="30:135" s="20" customFormat="1">
      <c r="AD705" s="43"/>
      <c r="AE705" s="43"/>
      <c r="AF705" s="3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</row>
    <row r="706" spans="30:135" s="20" customFormat="1">
      <c r="AD706" s="43"/>
      <c r="AE706" s="43"/>
      <c r="AF706" s="3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</row>
    <row r="707" spans="30:135" s="20" customFormat="1">
      <c r="AD707" s="43"/>
      <c r="AE707" s="43"/>
      <c r="AF707" s="3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</row>
    <row r="708" spans="30:135" s="20" customFormat="1">
      <c r="AD708" s="43"/>
      <c r="AE708" s="43"/>
      <c r="AF708" s="3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</row>
    <row r="709" spans="30:135" s="20" customFormat="1">
      <c r="AD709" s="43"/>
      <c r="AE709" s="43"/>
      <c r="AF709" s="3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</row>
    <row r="710" spans="30:135" s="20" customFormat="1">
      <c r="AD710" s="43"/>
      <c r="AE710" s="43"/>
      <c r="AF710" s="3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</row>
    <row r="711" spans="30:135" s="20" customFormat="1">
      <c r="AD711" s="43"/>
      <c r="AE711" s="43"/>
      <c r="AF711" s="3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</row>
    <row r="712" spans="30:135" s="20" customFormat="1">
      <c r="AD712" s="43"/>
      <c r="AE712" s="43"/>
      <c r="AF712" s="3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</row>
    <row r="713" spans="30:135" s="20" customFormat="1">
      <c r="AD713" s="43"/>
      <c r="AE713" s="43"/>
      <c r="AF713" s="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</row>
    <row r="714" spans="30:135" s="20" customFormat="1">
      <c r="AD714" s="43"/>
      <c r="AE714" s="43"/>
      <c r="AF714" s="3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</row>
    <row r="715" spans="30:135" s="20" customFormat="1">
      <c r="AD715" s="43"/>
      <c r="AE715" s="43"/>
      <c r="AF715" s="3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</row>
    <row r="716" spans="30:135" s="20" customFormat="1">
      <c r="AD716" s="43"/>
      <c r="AE716" s="43"/>
      <c r="AF716" s="3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</row>
    <row r="717" spans="30:135" s="20" customFormat="1">
      <c r="AD717" s="43"/>
      <c r="AE717" s="43"/>
      <c r="AF717" s="3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</row>
    <row r="718" spans="30:135" s="20" customFormat="1">
      <c r="AD718" s="43"/>
      <c r="AE718" s="43"/>
      <c r="AF718" s="3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</row>
    <row r="719" spans="30:135" s="20" customFormat="1">
      <c r="AD719" s="43"/>
      <c r="AE719" s="43"/>
      <c r="AF719" s="3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</row>
    <row r="720" spans="30:135" s="20" customFormat="1">
      <c r="AD720" s="43"/>
      <c r="AE720" s="43"/>
      <c r="AF720" s="3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</row>
    <row r="721" spans="30:135" s="20" customFormat="1">
      <c r="AD721" s="43"/>
      <c r="AE721" s="43"/>
      <c r="AF721" s="3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</row>
    <row r="722" spans="30:135" s="20" customFormat="1">
      <c r="AD722" s="43"/>
      <c r="AE722" s="43"/>
      <c r="AF722" s="3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</row>
    <row r="723" spans="30:135" s="20" customFormat="1">
      <c r="AD723" s="43"/>
      <c r="AE723" s="43"/>
      <c r="AF723" s="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</row>
    <row r="724" spans="30:135" s="20" customFormat="1">
      <c r="AD724" s="43"/>
      <c r="AE724" s="43"/>
      <c r="AF724" s="3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</row>
    <row r="725" spans="30:135" s="20" customFormat="1">
      <c r="AD725" s="43"/>
      <c r="AE725" s="43"/>
      <c r="AF725" s="3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</row>
    <row r="726" spans="30:135" s="20" customFormat="1">
      <c r="AD726" s="43"/>
      <c r="AE726" s="43"/>
      <c r="AF726" s="3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</row>
    <row r="727" spans="30:135" s="20" customFormat="1">
      <c r="AD727" s="43"/>
      <c r="AE727" s="43"/>
      <c r="AF727" s="3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</row>
    <row r="728" spans="30:135" s="20" customFormat="1">
      <c r="AD728" s="43"/>
      <c r="AE728" s="43"/>
      <c r="AF728" s="3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</row>
    <row r="729" spans="30:135" s="20" customFormat="1">
      <c r="AD729" s="43"/>
      <c r="AE729" s="43"/>
      <c r="AF729" s="3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</row>
    <row r="730" spans="30:135" s="20" customFormat="1">
      <c r="AD730" s="43"/>
      <c r="AE730" s="43"/>
      <c r="AF730" s="3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</row>
    <row r="731" spans="30:135" s="20" customFormat="1">
      <c r="AD731" s="43"/>
      <c r="AE731" s="43"/>
      <c r="AF731" s="3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</row>
    <row r="732" spans="30:135" s="20" customFormat="1">
      <c r="AD732" s="43"/>
      <c r="AE732" s="43"/>
      <c r="AF732" s="3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</row>
    <row r="733" spans="30:135" s="20" customFormat="1">
      <c r="AD733" s="43"/>
      <c r="AE733" s="43"/>
      <c r="AF733" s="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</row>
    <row r="734" spans="30:135" s="20" customFormat="1">
      <c r="AD734" s="43"/>
      <c r="AE734" s="43"/>
      <c r="AF734" s="3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</row>
    <row r="735" spans="30:135" s="20" customFormat="1">
      <c r="AD735" s="43"/>
      <c r="AE735" s="43"/>
      <c r="AF735" s="3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</row>
    <row r="736" spans="30:135" s="20" customFormat="1">
      <c r="AD736" s="43"/>
      <c r="AE736" s="43"/>
      <c r="AF736" s="3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</row>
    <row r="737" spans="30:135" s="20" customFormat="1">
      <c r="AD737" s="43"/>
      <c r="AE737" s="43"/>
      <c r="AF737" s="3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</row>
    <row r="738" spans="30:135" s="20" customFormat="1">
      <c r="AD738" s="43"/>
      <c r="AE738" s="43"/>
      <c r="AF738" s="3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</row>
    <row r="739" spans="30:135" s="20" customFormat="1">
      <c r="AD739" s="43"/>
      <c r="AE739" s="43"/>
      <c r="AF739" s="3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</row>
    <row r="740" spans="30:135" s="20" customFormat="1">
      <c r="AD740" s="43"/>
      <c r="AE740" s="43"/>
      <c r="AF740" s="3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</row>
    <row r="741" spans="30:135" s="20" customFormat="1">
      <c r="AD741" s="43"/>
      <c r="AE741" s="43"/>
      <c r="AF741" s="3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</row>
    <row r="742" spans="30:135" s="20" customFormat="1">
      <c r="AD742" s="43"/>
      <c r="AE742" s="43"/>
      <c r="AF742" s="3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</row>
    <row r="743" spans="30:135" s="20" customFormat="1">
      <c r="AD743" s="43"/>
      <c r="AE743" s="43"/>
      <c r="AF743" s="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</row>
    <row r="744" spans="30:135" s="20" customFormat="1">
      <c r="AD744" s="43"/>
      <c r="AE744" s="43"/>
      <c r="AF744" s="3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</row>
    <row r="745" spans="30:135" s="20" customFormat="1">
      <c r="AD745" s="43"/>
      <c r="AE745" s="43"/>
      <c r="AF745" s="3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</row>
    <row r="746" spans="30:135" s="20" customFormat="1">
      <c r="AD746" s="43"/>
      <c r="AE746" s="43"/>
      <c r="AF746" s="3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</row>
    <row r="747" spans="30:135" s="20" customFormat="1">
      <c r="AD747" s="43"/>
      <c r="AE747" s="43"/>
      <c r="AF747" s="3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</row>
    <row r="748" spans="30:135" s="20" customFormat="1">
      <c r="AD748" s="43"/>
      <c r="AE748" s="43"/>
      <c r="AF748" s="3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</row>
    <row r="749" spans="30:135" s="20" customFormat="1">
      <c r="AD749" s="43"/>
      <c r="AE749" s="43"/>
      <c r="AF749" s="3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</row>
    <row r="750" spans="30:135" s="20" customFormat="1">
      <c r="AD750" s="43"/>
      <c r="AE750" s="43"/>
      <c r="AF750" s="3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</row>
    <row r="751" spans="30:135" s="20" customFormat="1">
      <c r="AD751" s="43"/>
      <c r="AE751" s="43"/>
      <c r="AF751" s="3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</row>
    <row r="752" spans="30:135" s="20" customFormat="1">
      <c r="AD752" s="43"/>
      <c r="AE752" s="43"/>
      <c r="AF752" s="3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</row>
    <row r="753" spans="30:135" s="20" customFormat="1">
      <c r="AD753" s="43"/>
      <c r="AE753" s="43"/>
      <c r="AF753" s="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</row>
    <row r="754" spans="30:135" s="20" customFormat="1">
      <c r="AD754" s="43"/>
      <c r="AE754" s="43"/>
      <c r="AF754" s="3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</row>
    <row r="755" spans="30:135" s="20" customFormat="1">
      <c r="AD755" s="43"/>
      <c r="AE755" s="43"/>
      <c r="AF755" s="3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</row>
    <row r="756" spans="30:135" s="20" customFormat="1">
      <c r="AD756" s="43"/>
      <c r="AE756" s="43"/>
      <c r="AF756" s="3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</row>
    <row r="757" spans="30:135" s="20" customFormat="1">
      <c r="AD757" s="43"/>
      <c r="AE757" s="43"/>
      <c r="AF757" s="3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</row>
    <row r="758" spans="30:135" s="20" customFormat="1">
      <c r="AD758" s="43"/>
      <c r="AE758" s="43"/>
      <c r="AF758" s="3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</row>
    <row r="759" spans="30:135" s="20" customFormat="1">
      <c r="AD759" s="43"/>
      <c r="AE759" s="43"/>
      <c r="AF759" s="3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</row>
    <row r="760" spans="30:135" s="20" customFormat="1">
      <c r="AD760" s="43"/>
      <c r="AE760" s="43"/>
      <c r="AF760" s="3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</row>
    <row r="761" spans="30:135" s="20" customFormat="1">
      <c r="AD761" s="43"/>
      <c r="AE761" s="43"/>
      <c r="AF761" s="3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</row>
    <row r="762" spans="30:135" s="20" customFormat="1">
      <c r="AD762" s="43"/>
      <c r="AE762" s="43"/>
      <c r="AF762" s="3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</row>
    <row r="763" spans="30:135" s="20" customFormat="1">
      <c r="AD763" s="43"/>
      <c r="AE763" s="43"/>
      <c r="AF763" s="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</row>
    <row r="764" spans="30:135" s="20" customFormat="1">
      <c r="AD764" s="43"/>
      <c r="AE764" s="43"/>
      <c r="AF764" s="3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</row>
    <row r="765" spans="30:135" s="20" customFormat="1">
      <c r="AD765" s="43"/>
      <c r="AE765" s="43"/>
      <c r="AF765" s="3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</row>
    <row r="766" spans="30:135" s="20" customFormat="1">
      <c r="AD766" s="43"/>
      <c r="AE766" s="43"/>
      <c r="AF766" s="3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</row>
    <row r="767" spans="30:135" s="20" customFormat="1">
      <c r="AD767" s="43"/>
      <c r="AE767" s="43"/>
      <c r="AF767" s="3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</row>
    <row r="768" spans="30:135" s="20" customFormat="1">
      <c r="AD768" s="43"/>
      <c r="AE768" s="43"/>
      <c r="AF768" s="3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</row>
    <row r="769" spans="30:135" s="20" customFormat="1">
      <c r="AD769" s="43"/>
      <c r="AE769" s="43"/>
      <c r="AF769" s="3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</row>
    <row r="770" spans="30:135" s="20" customFormat="1">
      <c r="AD770" s="43"/>
      <c r="AE770" s="43"/>
      <c r="AF770" s="3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</row>
    <row r="771" spans="30:135" s="20" customFormat="1">
      <c r="AD771" s="43"/>
      <c r="AE771" s="43"/>
      <c r="AF771" s="3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</row>
    <row r="772" spans="30:135" s="20" customFormat="1">
      <c r="AD772" s="43"/>
      <c r="AE772" s="43"/>
      <c r="AF772" s="3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</row>
    <row r="773" spans="30:135" s="20" customFormat="1">
      <c r="AD773" s="43"/>
      <c r="AE773" s="43"/>
      <c r="AF773" s="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</row>
    <row r="774" spans="30:135" s="20" customFormat="1">
      <c r="AD774" s="43"/>
      <c r="AE774" s="43"/>
      <c r="AF774" s="3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</row>
    <row r="775" spans="30:135" s="20" customFormat="1">
      <c r="AD775" s="43"/>
      <c r="AE775" s="43"/>
      <c r="AF775" s="3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</row>
    <row r="776" spans="30:135" s="20" customFormat="1">
      <c r="AD776" s="43"/>
      <c r="AE776" s="43"/>
      <c r="AF776" s="3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</row>
    <row r="777" spans="30:135" s="20" customFormat="1">
      <c r="AD777" s="43"/>
      <c r="AE777" s="43"/>
      <c r="AF777" s="3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</row>
    <row r="778" spans="30:135" s="20" customFormat="1">
      <c r="AD778" s="43"/>
      <c r="AE778" s="43"/>
      <c r="AF778" s="3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</row>
    <row r="779" spans="30:135" s="20" customFormat="1">
      <c r="AD779" s="43"/>
      <c r="AE779" s="43"/>
      <c r="AF779" s="3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</row>
    <row r="780" spans="30:135" s="20" customFormat="1">
      <c r="AD780" s="43"/>
      <c r="AE780" s="43"/>
      <c r="AF780" s="3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</row>
    <row r="781" spans="30:135" s="20" customFormat="1">
      <c r="AD781" s="43"/>
      <c r="AE781" s="43"/>
      <c r="AF781" s="3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</row>
    <row r="782" spans="30:135" s="20" customFormat="1">
      <c r="AD782" s="43"/>
      <c r="AE782" s="43"/>
      <c r="AF782" s="3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</row>
    <row r="783" spans="30:135" s="20" customFormat="1">
      <c r="AD783" s="43"/>
      <c r="AE783" s="43"/>
      <c r="AF783" s="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</row>
    <row r="784" spans="30:135" s="20" customFormat="1">
      <c r="AD784" s="43"/>
      <c r="AE784" s="43"/>
      <c r="AF784" s="3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</row>
    <row r="785" spans="30:135" s="20" customFormat="1">
      <c r="AD785" s="43"/>
      <c r="AE785" s="43"/>
      <c r="AF785" s="3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</row>
    <row r="786" spans="30:135" s="20" customFormat="1">
      <c r="AD786" s="43"/>
      <c r="AE786" s="43"/>
      <c r="AF786" s="3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</row>
    <row r="787" spans="30:135" s="20" customFormat="1">
      <c r="AD787" s="43"/>
      <c r="AE787" s="43"/>
      <c r="AF787" s="3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</row>
    <row r="788" spans="30:135" s="20" customFormat="1">
      <c r="AD788" s="43"/>
      <c r="AE788" s="43"/>
      <c r="AF788" s="3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</row>
    <row r="789" spans="30:135" s="20" customFormat="1">
      <c r="AD789" s="43"/>
      <c r="AE789" s="43"/>
      <c r="AF789" s="3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</row>
    <row r="790" spans="30:135" s="20" customFormat="1">
      <c r="AD790" s="43"/>
      <c r="AE790" s="43"/>
      <c r="AF790" s="3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</row>
    <row r="791" spans="30:135" s="20" customFormat="1">
      <c r="AD791" s="43"/>
      <c r="AE791" s="43"/>
      <c r="AF791" s="3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</row>
    <row r="792" spans="30:135" s="20" customFormat="1">
      <c r="AD792" s="43"/>
      <c r="AE792" s="43"/>
      <c r="AF792" s="3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</row>
    <row r="793" spans="30:135" s="20" customFormat="1">
      <c r="AD793" s="43"/>
      <c r="AE793" s="43"/>
      <c r="AF793" s="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</row>
    <row r="794" spans="30:135" s="20" customFormat="1">
      <c r="AD794" s="43"/>
      <c r="AE794" s="43"/>
      <c r="AF794" s="3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</row>
    <row r="795" spans="30:135" s="20" customFormat="1">
      <c r="AD795" s="43"/>
      <c r="AE795" s="43"/>
      <c r="AF795" s="3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</row>
    <row r="796" spans="30:135" s="20" customFormat="1">
      <c r="AD796" s="43"/>
      <c r="AE796" s="43"/>
      <c r="AF796" s="3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</row>
    <row r="797" spans="30:135" s="20" customFormat="1">
      <c r="AD797" s="43"/>
      <c r="AE797" s="43"/>
      <c r="AF797" s="3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</row>
    <row r="798" spans="30:135" s="20" customFormat="1">
      <c r="AD798" s="43"/>
      <c r="AE798" s="43"/>
      <c r="AF798" s="3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</row>
    <row r="799" spans="30:135" s="20" customFormat="1">
      <c r="AD799" s="43"/>
      <c r="AE799" s="43"/>
      <c r="AF799" s="3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</row>
    <row r="800" spans="30:135" s="20" customFormat="1">
      <c r="AD800" s="43"/>
      <c r="AE800" s="43"/>
      <c r="AF800" s="3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</row>
    <row r="801" spans="30:135" s="20" customFormat="1">
      <c r="AD801" s="43"/>
      <c r="AE801" s="43"/>
      <c r="AF801" s="3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</row>
    <row r="802" spans="30:135" s="20" customFormat="1">
      <c r="AD802" s="43"/>
      <c r="AE802" s="43"/>
      <c r="AF802" s="3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</row>
    <row r="803" spans="30:135" s="20" customFormat="1">
      <c r="AD803" s="43"/>
      <c r="AE803" s="43"/>
      <c r="AF803" s="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</row>
    <row r="804" spans="30:135" s="20" customFormat="1">
      <c r="AD804" s="43"/>
      <c r="AE804" s="43"/>
      <c r="AF804" s="3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</row>
    <row r="805" spans="30:135" s="20" customFormat="1">
      <c r="AD805" s="43"/>
      <c r="AE805" s="43"/>
      <c r="AF805" s="3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</row>
    <row r="806" spans="30:135" s="20" customFormat="1">
      <c r="AD806" s="43"/>
      <c r="AE806" s="43"/>
      <c r="AF806" s="3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</row>
    <row r="807" spans="30:135" s="20" customFormat="1">
      <c r="AD807" s="43"/>
      <c r="AE807" s="43"/>
      <c r="AF807" s="3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</row>
    <row r="808" spans="30:135" s="20" customFormat="1">
      <c r="AD808" s="43"/>
      <c r="AE808" s="43"/>
      <c r="AF808" s="3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</row>
    <row r="809" spans="30:135" s="20" customFormat="1">
      <c r="AD809" s="43"/>
      <c r="AE809" s="43"/>
      <c r="AF809" s="3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</row>
    <row r="810" spans="30:135" s="20" customFormat="1">
      <c r="AD810" s="43"/>
      <c r="AE810" s="43"/>
      <c r="AF810" s="3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</row>
    <row r="811" spans="30:135" s="20" customFormat="1">
      <c r="AD811" s="43"/>
      <c r="AE811" s="43"/>
      <c r="AF811" s="3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</row>
    <row r="812" spans="30:135" s="20" customFormat="1">
      <c r="AD812" s="43"/>
      <c r="AE812" s="43"/>
      <c r="AF812" s="3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</row>
    <row r="813" spans="30:135" s="20" customFormat="1">
      <c r="AD813" s="43"/>
      <c r="AE813" s="43"/>
      <c r="AF813" s="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</row>
    <row r="814" spans="30:135" s="20" customFormat="1">
      <c r="AD814" s="43"/>
      <c r="AE814" s="43"/>
      <c r="AF814" s="3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</row>
    <row r="815" spans="30:135" s="20" customFormat="1">
      <c r="AD815" s="43"/>
      <c r="AE815" s="43"/>
      <c r="AF815" s="3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</row>
    <row r="816" spans="30:135" s="20" customFormat="1">
      <c r="AD816" s="43"/>
      <c r="AE816" s="43"/>
      <c r="AF816" s="3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</row>
    <row r="817" spans="30:135" s="20" customFormat="1">
      <c r="AD817" s="43"/>
      <c r="AE817" s="43"/>
      <c r="AF817" s="3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</row>
    <row r="818" spans="30:135" s="20" customFormat="1">
      <c r="AD818" s="43"/>
      <c r="AE818" s="43"/>
      <c r="AF818" s="3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</row>
    <row r="819" spans="30:135" s="20" customFormat="1">
      <c r="AD819" s="43"/>
      <c r="AE819" s="43"/>
      <c r="AF819" s="3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</row>
    <row r="820" spans="30:135" s="20" customFormat="1">
      <c r="AD820" s="43"/>
      <c r="AE820" s="43"/>
      <c r="AF820" s="3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</row>
    <row r="821" spans="30:135" s="20" customFormat="1">
      <c r="AD821" s="43"/>
      <c r="AE821" s="43"/>
      <c r="AF821" s="3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</row>
    <row r="822" spans="30:135" s="20" customFormat="1">
      <c r="AD822" s="43"/>
      <c r="AE822" s="43"/>
      <c r="AF822" s="3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</row>
    <row r="823" spans="30:135" s="20" customFormat="1">
      <c r="AD823" s="43"/>
      <c r="AE823" s="43"/>
      <c r="AF823" s="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</row>
    <row r="824" spans="30:135" s="20" customFormat="1">
      <c r="AD824" s="43"/>
      <c r="AE824" s="43"/>
      <c r="AF824" s="3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</row>
    <row r="825" spans="30:135" s="20" customFormat="1">
      <c r="AD825" s="43"/>
      <c r="AE825" s="43"/>
      <c r="AF825" s="3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</row>
    <row r="826" spans="30:135" s="20" customFormat="1">
      <c r="AD826" s="43"/>
      <c r="AE826" s="43"/>
      <c r="AF826" s="3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</row>
    <row r="827" spans="30:135" s="20" customFormat="1">
      <c r="AD827" s="43"/>
      <c r="AE827" s="43"/>
      <c r="AF827" s="3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</row>
    <row r="828" spans="30:135" s="20" customFormat="1">
      <c r="AD828" s="43"/>
      <c r="AE828" s="43"/>
      <c r="AF828" s="3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</row>
    <row r="829" spans="30:135" s="20" customFormat="1">
      <c r="AD829" s="43"/>
      <c r="AE829" s="43"/>
      <c r="AF829" s="3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</row>
    <row r="830" spans="30:135" s="20" customFormat="1">
      <c r="AD830" s="43"/>
      <c r="AE830" s="43"/>
      <c r="AF830" s="3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</row>
    <row r="831" spans="30:135" s="20" customFormat="1">
      <c r="AD831" s="43"/>
      <c r="AE831" s="43"/>
      <c r="AF831" s="3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</row>
    <row r="832" spans="30:135" s="20" customFormat="1">
      <c r="AD832" s="43"/>
      <c r="AE832" s="43"/>
      <c r="AF832" s="3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</row>
    <row r="833" spans="30:135" s="20" customFormat="1">
      <c r="AD833" s="43"/>
      <c r="AE833" s="43"/>
      <c r="AF833" s="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</row>
    <row r="834" spans="30:135" s="20" customFormat="1">
      <c r="AD834" s="43"/>
      <c r="AE834" s="43"/>
      <c r="AF834" s="3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</row>
    <row r="835" spans="30:135" s="20" customFormat="1">
      <c r="AD835" s="43"/>
      <c r="AE835" s="43"/>
      <c r="AF835" s="3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</row>
    <row r="836" spans="30:135" s="20" customFormat="1">
      <c r="AD836" s="43"/>
      <c r="AE836" s="43"/>
      <c r="AF836" s="3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</row>
    <row r="837" spans="30:135" s="20" customFormat="1">
      <c r="AD837" s="43"/>
      <c r="AE837" s="43"/>
      <c r="AF837" s="3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</row>
    <row r="838" spans="30:135" s="20" customFormat="1">
      <c r="AD838" s="43"/>
      <c r="AE838" s="43"/>
      <c r="AF838" s="3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</row>
    <row r="839" spans="30:135" s="20" customFormat="1">
      <c r="AD839" s="43"/>
      <c r="AE839" s="43"/>
      <c r="AF839" s="3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</row>
    <row r="840" spans="30:135" s="20" customFormat="1">
      <c r="AD840" s="43"/>
      <c r="AE840" s="43"/>
      <c r="AF840" s="3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</row>
    <row r="841" spans="30:135" s="20" customFormat="1">
      <c r="AD841" s="43"/>
      <c r="AE841" s="43"/>
      <c r="AF841" s="3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</row>
    <row r="842" spans="30:135" s="20" customFormat="1">
      <c r="AD842" s="43"/>
      <c r="AE842" s="43"/>
      <c r="AF842" s="3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</row>
    <row r="843" spans="30:135" s="20" customFormat="1">
      <c r="AD843" s="43"/>
      <c r="AE843" s="43"/>
      <c r="AF843" s="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</row>
    <row r="844" spans="30:135" s="20" customFormat="1">
      <c r="AD844" s="43"/>
      <c r="AE844" s="43"/>
      <c r="AF844" s="3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</row>
    <row r="845" spans="30:135" s="20" customFormat="1">
      <c r="AD845" s="43"/>
      <c r="AE845" s="43"/>
      <c r="AF845" s="3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</row>
    <row r="846" spans="30:135" s="20" customFormat="1">
      <c r="AD846" s="43"/>
      <c r="AE846" s="43"/>
      <c r="AF846" s="3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</row>
    <row r="847" spans="30:135" s="20" customFormat="1">
      <c r="AD847" s="43"/>
      <c r="AE847" s="43"/>
      <c r="AF847" s="3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</row>
    <row r="848" spans="30:135" s="20" customFormat="1">
      <c r="AD848" s="43"/>
      <c r="AE848" s="43"/>
      <c r="AF848" s="3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</row>
    <row r="849" spans="30:135" s="20" customFormat="1">
      <c r="AD849" s="43"/>
      <c r="AE849" s="43"/>
      <c r="AF849" s="3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</row>
    <row r="850" spans="30:135" s="20" customFormat="1">
      <c r="AD850" s="43"/>
      <c r="AE850" s="43"/>
      <c r="AF850" s="3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</row>
    <row r="851" spans="30:135" s="20" customFormat="1">
      <c r="AD851" s="43"/>
      <c r="AE851" s="43"/>
      <c r="AF851" s="3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</row>
    <row r="852" spans="30:135" s="20" customFormat="1">
      <c r="AD852" s="43"/>
      <c r="AE852" s="43"/>
      <c r="AF852" s="3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</row>
    <row r="853" spans="30:135" s="20" customFormat="1">
      <c r="AD853" s="43"/>
      <c r="AE853" s="43"/>
      <c r="AF853" s="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</row>
    <row r="854" spans="30:135" s="20" customFormat="1">
      <c r="AD854" s="43"/>
      <c r="AE854" s="43"/>
      <c r="AF854" s="3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</row>
    <row r="855" spans="30:135" s="20" customFormat="1">
      <c r="AD855" s="43"/>
      <c r="AE855" s="43"/>
      <c r="AF855" s="3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</row>
    <row r="856" spans="30:135" s="20" customFormat="1">
      <c r="AD856" s="43"/>
      <c r="AE856" s="43"/>
      <c r="AF856" s="3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</row>
    <row r="857" spans="30:135" s="20" customFormat="1">
      <c r="AD857" s="43"/>
      <c r="AE857" s="43"/>
      <c r="AF857" s="3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</row>
    <row r="858" spans="30:135" s="20" customFormat="1">
      <c r="AD858" s="43"/>
      <c r="AE858" s="43"/>
      <c r="AF858" s="3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</row>
    <row r="859" spans="30:135" s="20" customFormat="1">
      <c r="AD859" s="43"/>
      <c r="AE859" s="43"/>
      <c r="AF859" s="3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</row>
    <row r="860" spans="30:135" s="20" customFormat="1">
      <c r="AD860" s="43"/>
      <c r="AE860" s="43"/>
      <c r="AF860" s="3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</row>
    <row r="861" spans="30:135" s="20" customFormat="1">
      <c r="AD861" s="43"/>
      <c r="AE861" s="43"/>
      <c r="AF861" s="3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</row>
    <row r="862" spans="30:135" s="20" customFormat="1">
      <c r="AD862" s="43"/>
      <c r="AE862" s="43"/>
      <c r="AF862" s="3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</row>
  </sheetData>
  <autoFilter ref="B5:AF125">
    <sortState ref="B6:AF125">
      <sortCondition descending="1" ref="AF6:AF125"/>
      <sortCondition descending="1" ref="AC6:AC125"/>
      <sortCondition descending="1" ref="AE6:AE125"/>
    </sortState>
  </autoFilter>
  <sortState ref="A6:AF125">
    <sortCondition descending="1" ref="AF6:AF125"/>
    <sortCondition descending="1" ref="AC6:AC125"/>
    <sortCondition descending="1" ref="AE6:AE125"/>
  </sortState>
  <pageMargins left="0.19685039370078741" right="0.19685039370078741" top="0.19685039370078741" bottom="0.19685039370078741" header="0.31496062992125984" footer="0.31496062992125984"/>
  <pageSetup paperSize="9" scale="4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sortState ref="B5:T18">
    <sortCondition descending="1" ref="C5:C18"/>
    <sortCondition descending="1" ref="D5:D1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opLeftCell="A40" workbookViewId="0">
      <selection activeCell="A49" sqref="A49:X80"/>
    </sheetView>
  </sheetViews>
  <sheetFormatPr defaultRowHeight="15"/>
  <sheetData>
    <row r="1" spans="1:24" ht="23.25">
      <c r="A1" s="268" t="s">
        <v>424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4" ht="18">
      <c r="A2" s="269" t="s">
        <v>425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8.75" thickBot="1">
      <c r="A3" s="90"/>
      <c r="B3" s="90"/>
      <c r="C3" s="1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185"/>
      <c r="X3" s="92"/>
    </row>
    <row r="4" spans="1:24" ht="20.25">
      <c r="A4" s="93" t="s">
        <v>188</v>
      </c>
      <c r="B4" s="94" t="s">
        <v>189</v>
      </c>
      <c r="C4" s="192" t="s">
        <v>3</v>
      </c>
      <c r="D4" s="96" t="s">
        <v>191</v>
      </c>
      <c r="E4" s="274" t="s">
        <v>192</v>
      </c>
      <c r="F4" s="274"/>
      <c r="G4" s="275"/>
      <c r="H4" s="276" t="s">
        <v>193</v>
      </c>
      <c r="I4" s="274"/>
      <c r="J4" s="275"/>
      <c r="K4" s="276" t="s">
        <v>194</v>
      </c>
      <c r="L4" s="274"/>
      <c r="M4" s="275"/>
      <c r="N4" s="276" t="s">
        <v>195</v>
      </c>
      <c r="O4" s="274"/>
      <c r="P4" s="275"/>
      <c r="Q4" s="276" t="s">
        <v>196</v>
      </c>
      <c r="R4" s="274"/>
      <c r="S4" s="275"/>
      <c r="T4" s="270" t="s">
        <v>197</v>
      </c>
      <c r="U4" s="271"/>
      <c r="V4" s="97" t="s">
        <v>198</v>
      </c>
      <c r="W4" s="272" t="s">
        <v>199</v>
      </c>
      <c r="X4" s="273"/>
    </row>
    <row r="5" spans="1:24" ht="15.75" thickBot="1">
      <c r="A5" s="98"/>
      <c r="B5" s="99"/>
      <c r="C5" s="193"/>
      <c r="D5" s="101"/>
      <c r="E5" s="102" t="s">
        <v>200</v>
      </c>
      <c r="F5" s="103" t="s">
        <v>201</v>
      </c>
      <c r="G5" s="102" t="s">
        <v>197</v>
      </c>
      <c r="H5" s="104" t="s">
        <v>200</v>
      </c>
      <c r="I5" s="103" t="s">
        <v>201</v>
      </c>
      <c r="J5" s="102" t="s">
        <v>197</v>
      </c>
      <c r="K5" s="104" t="s">
        <v>200</v>
      </c>
      <c r="L5" s="103" t="s">
        <v>201</v>
      </c>
      <c r="M5" s="102" t="s">
        <v>197</v>
      </c>
      <c r="N5" s="104" t="s">
        <v>200</v>
      </c>
      <c r="O5" s="103" t="s">
        <v>201</v>
      </c>
      <c r="P5" s="102" t="s">
        <v>197</v>
      </c>
      <c r="Q5" s="104" t="s">
        <v>200</v>
      </c>
      <c r="R5" s="103" t="s">
        <v>201</v>
      </c>
      <c r="S5" s="102" t="s">
        <v>197</v>
      </c>
      <c r="T5" s="105" t="s">
        <v>225</v>
      </c>
      <c r="U5" s="105" t="s">
        <v>204</v>
      </c>
      <c r="V5" s="106" t="s">
        <v>202</v>
      </c>
      <c r="W5" s="184" t="s">
        <v>203</v>
      </c>
      <c r="X5" s="108" t="s">
        <v>204</v>
      </c>
    </row>
    <row r="6" spans="1:24" ht="15.75">
      <c r="A6" s="109"/>
      <c r="B6" s="110"/>
      <c r="C6" s="194"/>
      <c r="D6" s="111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</row>
    <row r="7" spans="1:24" ht="15.75">
      <c r="A7" s="115">
        <v>2</v>
      </c>
      <c r="B7" s="116">
        <v>18</v>
      </c>
      <c r="C7" s="195" t="s">
        <v>212</v>
      </c>
      <c r="D7" s="119" t="s">
        <v>204</v>
      </c>
      <c r="E7" s="120">
        <v>50</v>
      </c>
      <c r="F7" s="121">
        <v>9</v>
      </c>
      <c r="G7" s="122">
        <v>59</v>
      </c>
      <c r="H7" s="120">
        <v>45</v>
      </c>
      <c r="I7" s="121">
        <v>8</v>
      </c>
      <c r="J7" s="122">
        <v>53</v>
      </c>
      <c r="K7" s="120">
        <v>47</v>
      </c>
      <c r="L7" s="121">
        <v>8</v>
      </c>
      <c r="M7" s="122">
        <v>55</v>
      </c>
      <c r="N7" s="120">
        <v>46.01</v>
      </c>
      <c r="O7" s="121">
        <v>8</v>
      </c>
      <c r="P7" s="122">
        <v>54.01</v>
      </c>
      <c r="Q7" s="120">
        <v>47.01</v>
      </c>
      <c r="R7" s="121">
        <v>8</v>
      </c>
      <c r="S7" s="122">
        <v>55.01</v>
      </c>
      <c r="T7" s="147">
        <v>0</v>
      </c>
      <c r="U7" s="123">
        <v>276.02</v>
      </c>
      <c r="V7" s="124">
        <v>2</v>
      </c>
      <c r="W7" s="125">
        <v>1</v>
      </c>
      <c r="X7" s="126">
        <v>1</v>
      </c>
    </row>
    <row r="8" spans="1:24" ht="15.75">
      <c r="A8" s="115">
        <v>1</v>
      </c>
      <c r="B8" s="116">
        <v>12</v>
      </c>
      <c r="C8" s="195" t="s">
        <v>205</v>
      </c>
      <c r="D8" s="119" t="s">
        <v>204</v>
      </c>
      <c r="E8" s="120">
        <v>38.01</v>
      </c>
      <c r="F8" s="121">
        <v>7</v>
      </c>
      <c r="G8" s="122">
        <v>45.01</v>
      </c>
      <c r="H8" s="120">
        <v>44</v>
      </c>
      <c r="I8" s="121">
        <v>8</v>
      </c>
      <c r="J8" s="122">
        <v>52</v>
      </c>
      <c r="K8" s="120">
        <v>47</v>
      </c>
      <c r="L8" s="121">
        <v>9</v>
      </c>
      <c r="M8" s="122">
        <v>56</v>
      </c>
      <c r="N8" s="120">
        <v>45.01</v>
      </c>
      <c r="O8" s="121">
        <v>8</v>
      </c>
      <c r="P8" s="122">
        <v>53.01</v>
      </c>
      <c r="Q8" s="120">
        <v>42</v>
      </c>
      <c r="R8" s="121">
        <v>7</v>
      </c>
      <c r="S8" s="122">
        <v>49</v>
      </c>
      <c r="T8" s="148">
        <v>0</v>
      </c>
      <c r="U8" s="123">
        <v>255.01999999999998</v>
      </c>
      <c r="V8" s="124">
        <v>2</v>
      </c>
      <c r="W8" s="125">
        <v>3</v>
      </c>
      <c r="X8" s="126">
        <v>2</v>
      </c>
    </row>
    <row r="9" spans="1:24" ht="15.75">
      <c r="A9" s="115">
        <v>4</v>
      </c>
      <c r="B9" s="116">
        <v>6</v>
      </c>
      <c r="C9" s="195" t="s">
        <v>208</v>
      </c>
      <c r="D9" s="119" t="s">
        <v>204</v>
      </c>
      <c r="E9" s="120">
        <v>46.03</v>
      </c>
      <c r="F9" s="121">
        <v>8</v>
      </c>
      <c r="G9" s="122">
        <v>54.03</v>
      </c>
      <c r="H9" s="120">
        <v>40</v>
      </c>
      <c r="I9" s="121">
        <v>7</v>
      </c>
      <c r="J9" s="122">
        <v>47</v>
      </c>
      <c r="K9" s="120">
        <v>44.02</v>
      </c>
      <c r="L9" s="121">
        <v>7</v>
      </c>
      <c r="M9" s="122">
        <v>51.02</v>
      </c>
      <c r="N9" s="120">
        <v>38</v>
      </c>
      <c r="O9" s="121">
        <v>7</v>
      </c>
      <c r="P9" s="122">
        <v>45</v>
      </c>
      <c r="Q9" s="120">
        <v>45.01</v>
      </c>
      <c r="R9" s="121">
        <v>8</v>
      </c>
      <c r="S9" s="122">
        <v>53.01</v>
      </c>
      <c r="T9" s="148">
        <v>0</v>
      </c>
      <c r="U9" s="123">
        <v>250.06</v>
      </c>
      <c r="V9" s="124">
        <v>6</v>
      </c>
      <c r="W9" s="125">
        <v>5</v>
      </c>
      <c r="X9" s="126">
        <v>3</v>
      </c>
    </row>
    <row r="10" spans="1:24" ht="15.75">
      <c r="A10" s="115">
        <v>1</v>
      </c>
      <c r="B10" s="116">
        <v>20</v>
      </c>
      <c r="C10" s="195" t="s">
        <v>318</v>
      </c>
      <c r="D10" s="119" t="s">
        <v>204</v>
      </c>
      <c r="E10" s="120">
        <v>32</v>
      </c>
      <c r="F10" s="121">
        <v>7</v>
      </c>
      <c r="G10" s="122">
        <v>39</v>
      </c>
      <c r="H10" s="120">
        <v>45</v>
      </c>
      <c r="I10" s="121">
        <v>9</v>
      </c>
      <c r="J10" s="122">
        <v>54</v>
      </c>
      <c r="K10" s="120">
        <v>48.02</v>
      </c>
      <c r="L10" s="121">
        <v>9</v>
      </c>
      <c r="M10" s="122">
        <v>57.02</v>
      </c>
      <c r="N10" s="120">
        <v>45.02</v>
      </c>
      <c r="O10" s="121">
        <v>8</v>
      </c>
      <c r="P10" s="122">
        <v>53.02</v>
      </c>
      <c r="Q10" s="120">
        <v>38.01</v>
      </c>
      <c r="R10" s="121">
        <v>9</v>
      </c>
      <c r="S10" s="122">
        <v>47.01</v>
      </c>
      <c r="T10" s="148">
        <v>0</v>
      </c>
      <c r="U10" s="123">
        <v>250.05</v>
      </c>
      <c r="V10" s="124">
        <v>5</v>
      </c>
      <c r="W10" s="125">
        <v>6</v>
      </c>
      <c r="X10" s="126">
        <v>4</v>
      </c>
    </row>
    <row r="11" spans="1:24" ht="15.75">
      <c r="A11" s="115">
        <v>4</v>
      </c>
      <c r="B11" s="116">
        <v>9</v>
      </c>
      <c r="C11" s="195" t="s">
        <v>452</v>
      </c>
      <c r="D11" s="119" t="s">
        <v>204</v>
      </c>
      <c r="E11" s="120">
        <v>40.020000000000003</v>
      </c>
      <c r="F11" s="121">
        <v>6</v>
      </c>
      <c r="G11" s="122">
        <v>46.02</v>
      </c>
      <c r="H11" s="120">
        <v>45</v>
      </c>
      <c r="I11" s="121">
        <v>8</v>
      </c>
      <c r="J11" s="122">
        <v>53</v>
      </c>
      <c r="K11" s="120">
        <v>43</v>
      </c>
      <c r="L11" s="121">
        <v>7</v>
      </c>
      <c r="M11" s="122">
        <v>50</v>
      </c>
      <c r="N11" s="120">
        <v>40.01</v>
      </c>
      <c r="O11" s="121">
        <v>9</v>
      </c>
      <c r="P11" s="122">
        <v>49.01</v>
      </c>
      <c r="Q11" s="120">
        <v>43.01</v>
      </c>
      <c r="R11" s="121">
        <v>8</v>
      </c>
      <c r="S11" s="122">
        <v>51.01</v>
      </c>
      <c r="T11" s="148">
        <v>0</v>
      </c>
      <c r="U11" s="123">
        <v>249.04</v>
      </c>
      <c r="V11" s="124">
        <v>4</v>
      </c>
      <c r="W11" s="125">
        <v>7</v>
      </c>
      <c r="X11" s="126">
        <v>5</v>
      </c>
    </row>
    <row r="12" spans="1:24" ht="15.75">
      <c r="A12" s="115">
        <v>2</v>
      </c>
      <c r="B12" s="116">
        <v>16</v>
      </c>
      <c r="C12" s="195" t="s">
        <v>238</v>
      </c>
      <c r="D12" s="119" t="s">
        <v>204</v>
      </c>
      <c r="E12" s="120">
        <v>48</v>
      </c>
      <c r="F12" s="121">
        <v>8</v>
      </c>
      <c r="G12" s="122">
        <v>56</v>
      </c>
      <c r="H12" s="120">
        <v>34</v>
      </c>
      <c r="I12" s="121">
        <v>7</v>
      </c>
      <c r="J12" s="122">
        <v>41</v>
      </c>
      <c r="K12" s="120">
        <v>41</v>
      </c>
      <c r="L12" s="121">
        <v>6</v>
      </c>
      <c r="M12" s="122">
        <v>47</v>
      </c>
      <c r="N12" s="120">
        <v>44</v>
      </c>
      <c r="O12" s="121">
        <v>7</v>
      </c>
      <c r="P12" s="122">
        <v>51</v>
      </c>
      <c r="Q12" s="120">
        <v>42.01</v>
      </c>
      <c r="R12" s="121">
        <v>8</v>
      </c>
      <c r="S12" s="122">
        <v>50.01</v>
      </c>
      <c r="T12" s="148">
        <v>0</v>
      </c>
      <c r="U12" s="123">
        <v>245.01</v>
      </c>
      <c r="V12" s="124">
        <v>1</v>
      </c>
      <c r="W12" s="125">
        <v>10</v>
      </c>
      <c r="X12" s="126">
        <v>6</v>
      </c>
    </row>
    <row r="13" spans="1:24" ht="15.75">
      <c r="A13" s="115">
        <v>1</v>
      </c>
      <c r="B13" s="116">
        <v>13</v>
      </c>
      <c r="C13" s="195" t="s">
        <v>216</v>
      </c>
      <c r="D13" s="119" t="s">
        <v>204</v>
      </c>
      <c r="E13" s="120">
        <v>40.01</v>
      </c>
      <c r="F13" s="121">
        <v>7</v>
      </c>
      <c r="G13" s="122">
        <v>47.01</v>
      </c>
      <c r="H13" s="120">
        <v>43.01</v>
      </c>
      <c r="I13" s="121">
        <v>7</v>
      </c>
      <c r="J13" s="122">
        <v>50.01</v>
      </c>
      <c r="K13" s="120">
        <v>37</v>
      </c>
      <c r="L13" s="121">
        <v>7</v>
      </c>
      <c r="M13" s="122">
        <v>44</v>
      </c>
      <c r="N13" s="120">
        <v>42.01</v>
      </c>
      <c r="O13" s="121">
        <v>7</v>
      </c>
      <c r="P13" s="122">
        <v>49.01</v>
      </c>
      <c r="Q13" s="120">
        <v>41.01</v>
      </c>
      <c r="R13" s="121">
        <v>7</v>
      </c>
      <c r="S13" s="122">
        <v>48.01</v>
      </c>
      <c r="T13" s="148">
        <v>0</v>
      </c>
      <c r="U13" s="123">
        <v>238.03999999999996</v>
      </c>
      <c r="V13" s="124">
        <v>4</v>
      </c>
      <c r="W13" s="125">
        <v>13</v>
      </c>
      <c r="X13" s="126">
        <v>7</v>
      </c>
    </row>
    <row r="14" spans="1:24" ht="15.75">
      <c r="A14" s="115">
        <v>1</v>
      </c>
      <c r="B14" s="116">
        <v>18</v>
      </c>
      <c r="C14" s="195" t="s">
        <v>206</v>
      </c>
      <c r="D14" s="119" t="s">
        <v>204</v>
      </c>
      <c r="E14" s="120">
        <v>43.01</v>
      </c>
      <c r="F14" s="121">
        <v>8</v>
      </c>
      <c r="G14" s="122">
        <v>51.01</v>
      </c>
      <c r="H14" s="120">
        <v>42.01</v>
      </c>
      <c r="I14" s="121">
        <v>7</v>
      </c>
      <c r="J14" s="122">
        <v>49.01</v>
      </c>
      <c r="K14" s="120">
        <v>39.01</v>
      </c>
      <c r="L14" s="121">
        <v>7</v>
      </c>
      <c r="M14" s="122">
        <v>46.01</v>
      </c>
      <c r="N14" s="120">
        <v>31</v>
      </c>
      <c r="O14" s="121">
        <v>6</v>
      </c>
      <c r="P14" s="122">
        <v>37</v>
      </c>
      <c r="Q14" s="120">
        <v>45.01</v>
      </c>
      <c r="R14" s="121">
        <v>8</v>
      </c>
      <c r="S14" s="122">
        <v>53.01</v>
      </c>
      <c r="T14" s="148">
        <v>0</v>
      </c>
      <c r="U14" s="123">
        <v>236.04</v>
      </c>
      <c r="V14" s="124">
        <v>4</v>
      </c>
      <c r="W14" s="125">
        <v>14</v>
      </c>
      <c r="X14" s="126">
        <v>8</v>
      </c>
    </row>
    <row r="15" spans="1:24" ht="15.75">
      <c r="A15" s="115">
        <v>4</v>
      </c>
      <c r="B15" s="116">
        <v>17</v>
      </c>
      <c r="C15" s="195" t="s">
        <v>473</v>
      </c>
      <c r="D15" s="119" t="s">
        <v>204</v>
      </c>
      <c r="E15" s="120">
        <v>43.02</v>
      </c>
      <c r="F15" s="121">
        <v>8</v>
      </c>
      <c r="G15" s="122">
        <v>51.02</v>
      </c>
      <c r="H15" s="120">
        <v>41</v>
      </c>
      <c r="I15" s="121">
        <v>7</v>
      </c>
      <c r="J15" s="122">
        <v>48</v>
      </c>
      <c r="K15" s="120">
        <v>27</v>
      </c>
      <c r="L15" s="121">
        <v>8</v>
      </c>
      <c r="M15" s="122">
        <v>35</v>
      </c>
      <c r="N15" s="120">
        <v>41.01</v>
      </c>
      <c r="O15" s="121">
        <v>7</v>
      </c>
      <c r="P15" s="122">
        <v>48.01</v>
      </c>
      <c r="Q15" s="120">
        <v>42.02</v>
      </c>
      <c r="R15" s="121">
        <v>7</v>
      </c>
      <c r="S15" s="122">
        <v>49.02</v>
      </c>
      <c r="T15" s="148">
        <v>0</v>
      </c>
      <c r="U15" s="123">
        <v>231.05</v>
      </c>
      <c r="V15" s="124">
        <v>5</v>
      </c>
      <c r="W15" s="125">
        <v>16</v>
      </c>
      <c r="X15" s="126">
        <v>9</v>
      </c>
    </row>
    <row r="16" spans="1:24" ht="15.75">
      <c r="A16" s="115">
        <v>1</v>
      </c>
      <c r="B16" s="116">
        <v>11</v>
      </c>
      <c r="C16" s="195" t="s">
        <v>474</v>
      </c>
      <c r="D16" s="119" t="s">
        <v>204</v>
      </c>
      <c r="E16" s="120">
        <v>40.01</v>
      </c>
      <c r="F16" s="121">
        <v>4</v>
      </c>
      <c r="G16" s="122">
        <v>44.01</v>
      </c>
      <c r="H16" s="120">
        <v>43.01</v>
      </c>
      <c r="I16" s="121">
        <v>7</v>
      </c>
      <c r="J16" s="122">
        <v>50.01</v>
      </c>
      <c r="K16" s="120">
        <v>42</v>
      </c>
      <c r="L16" s="121">
        <v>8</v>
      </c>
      <c r="M16" s="122">
        <v>50</v>
      </c>
      <c r="N16" s="120">
        <v>38</v>
      </c>
      <c r="O16" s="121">
        <v>6</v>
      </c>
      <c r="P16" s="122">
        <v>44</v>
      </c>
      <c r="Q16" s="120">
        <v>35.01</v>
      </c>
      <c r="R16" s="121">
        <v>7</v>
      </c>
      <c r="S16" s="122">
        <v>42.01</v>
      </c>
      <c r="T16" s="148">
        <v>0</v>
      </c>
      <c r="U16" s="123">
        <v>230.02999999999997</v>
      </c>
      <c r="V16" s="124">
        <v>3</v>
      </c>
      <c r="W16" s="125">
        <v>17</v>
      </c>
      <c r="X16" s="126">
        <v>10</v>
      </c>
    </row>
    <row r="17" spans="1:24" ht="15.75">
      <c r="A17" s="115">
        <v>2</v>
      </c>
      <c r="B17" s="116">
        <v>11</v>
      </c>
      <c r="C17" s="195" t="s">
        <v>475</v>
      </c>
      <c r="D17" s="119" t="s">
        <v>204</v>
      </c>
      <c r="E17" s="120">
        <v>30</v>
      </c>
      <c r="F17" s="121">
        <v>5</v>
      </c>
      <c r="G17" s="122">
        <v>35</v>
      </c>
      <c r="H17" s="120">
        <v>39</v>
      </c>
      <c r="I17" s="121">
        <v>9</v>
      </c>
      <c r="J17" s="122">
        <v>48</v>
      </c>
      <c r="K17" s="120">
        <v>42</v>
      </c>
      <c r="L17" s="121">
        <v>8</v>
      </c>
      <c r="M17" s="122">
        <v>50</v>
      </c>
      <c r="N17" s="120">
        <v>42.01</v>
      </c>
      <c r="O17" s="121">
        <v>7</v>
      </c>
      <c r="P17" s="122">
        <v>49.01</v>
      </c>
      <c r="Q17" s="120">
        <v>40.01</v>
      </c>
      <c r="R17" s="121">
        <v>7</v>
      </c>
      <c r="S17" s="122">
        <v>47.01</v>
      </c>
      <c r="T17" s="148">
        <v>0</v>
      </c>
      <c r="U17" s="123">
        <v>229.01999999999998</v>
      </c>
      <c r="V17" s="124">
        <v>2</v>
      </c>
      <c r="W17" s="125">
        <v>18</v>
      </c>
      <c r="X17" s="126">
        <v>11</v>
      </c>
    </row>
    <row r="18" spans="1:24" ht="15.75">
      <c r="A18" s="115">
        <v>4</v>
      </c>
      <c r="B18" s="116">
        <v>4</v>
      </c>
      <c r="C18" s="195" t="s">
        <v>439</v>
      </c>
      <c r="D18" s="119" t="s">
        <v>204</v>
      </c>
      <c r="E18" s="120">
        <v>26</v>
      </c>
      <c r="F18" s="121">
        <v>4</v>
      </c>
      <c r="G18" s="122">
        <v>30</v>
      </c>
      <c r="H18" s="120">
        <v>44.01</v>
      </c>
      <c r="I18" s="121">
        <v>6</v>
      </c>
      <c r="J18" s="122">
        <v>50.01</v>
      </c>
      <c r="K18" s="120">
        <v>37</v>
      </c>
      <c r="L18" s="121">
        <v>5</v>
      </c>
      <c r="M18" s="122">
        <v>42</v>
      </c>
      <c r="N18" s="120">
        <v>42.01</v>
      </c>
      <c r="O18" s="121">
        <v>9</v>
      </c>
      <c r="P18" s="122">
        <v>51.01</v>
      </c>
      <c r="Q18" s="120">
        <v>46</v>
      </c>
      <c r="R18" s="121">
        <v>8</v>
      </c>
      <c r="S18" s="122">
        <v>54</v>
      </c>
      <c r="T18" s="148">
        <v>0</v>
      </c>
      <c r="U18" s="123">
        <v>227.01999999999998</v>
      </c>
      <c r="V18" s="124">
        <v>2</v>
      </c>
      <c r="W18" s="125">
        <v>19</v>
      </c>
      <c r="X18" s="126">
        <v>12</v>
      </c>
    </row>
    <row r="19" spans="1:24" ht="15.75">
      <c r="A19" s="115">
        <v>2</v>
      </c>
      <c r="B19" s="116">
        <v>2</v>
      </c>
      <c r="C19" s="195" t="s">
        <v>476</v>
      </c>
      <c r="D19" s="119" t="s">
        <v>204</v>
      </c>
      <c r="E19" s="120">
        <v>22</v>
      </c>
      <c r="F19" s="121">
        <v>0</v>
      </c>
      <c r="G19" s="122">
        <v>22</v>
      </c>
      <c r="H19" s="120">
        <v>39</v>
      </c>
      <c r="I19" s="121">
        <v>6</v>
      </c>
      <c r="J19" s="122">
        <v>45</v>
      </c>
      <c r="K19" s="120">
        <v>43</v>
      </c>
      <c r="L19" s="121">
        <v>8</v>
      </c>
      <c r="M19" s="122">
        <v>51</v>
      </c>
      <c r="N19" s="120">
        <v>41.01</v>
      </c>
      <c r="O19" s="121">
        <v>7</v>
      </c>
      <c r="P19" s="122">
        <v>48.01</v>
      </c>
      <c r="Q19" s="120">
        <v>48.01</v>
      </c>
      <c r="R19" s="121">
        <v>9</v>
      </c>
      <c r="S19" s="122">
        <v>57.01</v>
      </c>
      <c r="T19" s="148">
        <v>0</v>
      </c>
      <c r="U19" s="123">
        <v>223.01999999999998</v>
      </c>
      <c r="V19" s="124">
        <v>2</v>
      </c>
      <c r="W19" s="125">
        <v>22</v>
      </c>
      <c r="X19" s="126">
        <v>13</v>
      </c>
    </row>
    <row r="20" spans="1:24" ht="15.75">
      <c r="A20" s="115">
        <v>2</v>
      </c>
      <c r="B20" s="116">
        <v>13</v>
      </c>
      <c r="C20" s="195" t="s">
        <v>432</v>
      </c>
      <c r="D20" s="119" t="s">
        <v>204</v>
      </c>
      <c r="E20" s="120">
        <v>39.020000000000003</v>
      </c>
      <c r="F20" s="121">
        <v>7</v>
      </c>
      <c r="G20" s="122">
        <v>46.02</v>
      </c>
      <c r="H20" s="120">
        <v>26</v>
      </c>
      <c r="I20" s="121">
        <v>6</v>
      </c>
      <c r="J20" s="122">
        <v>32</v>
      </c>
      <c r="K20" s="120">
        <v>43.01</v>
      </c>
      <c r="L20" s="121">
        <v>7</v>
      </c>
      <c r="M20" s="122">
        <v>50.01</v>
      </c>
      <c r="N20" s="120">
        <v>45</v>
      </c>
      <c r="O20" s="121">
        <v>7</v>
      </c>
      <c r="P20" s="122">
        <v>52</v>
      </c>
      <c r="Q20" s="120">
        <v>36.01</v>
      </c>
      <c r="R20" s="121">
        <v>6</v>
      </c>
      <c r="S20" s="122">
        <v>42.01</v>
      </c>
      <c r="T20" s="148">
        <v>0</v>
      </c>
      <c r="U20" s="123">
        <v>222.04</v>
      </c>
      <c r="V20" s="124">
        <v>4</v>
      </c>
      <c r="W20" s="125">
        <v>24</v>
      </c>
      <c r="X20" s="126">
        <v>14</v>
      </c>
    </row>
    <row r="21" spans="1:24" ht="15.75">
      <c r="A21" s="115">
        <v>1</v>
      </c>
      <c r="B21" s="116">
        <v>15</v>
      </c>
      <c r="C21" s="195" t="s">
        <v>477</v>
      </c>
      <c r="D21" s="119" t="s">
        <v>204</v>
      </c>
      <c r="E21" s="120">
        <v>43</v>
      </c>
      <c r="F21" s="121">
        <v>7</v>
      </c>
      <c r="G21" s="122">
        <v>50</v>
      </c>
      <c r="H21" s="120">
        <v>22</v>
      </c>
      <c r="I21" s="121">
        <v>7</v>
      </c>
      <c r="J21" s="122">
        <v>29</v>
      </c>
      <c r="K21" s="120">
        <v>44.01</v>
      </c>
      <c r="L21" s="121">
        <v>8</v>
      </c>
      <c r="M21" s="122">
        <v>52.01</v>
      </c>
      <c r="N21" s="120">
        <v>34</v>
      </c>
      <c r="O21" s="121">
        <v>5</v>
      </c>
      <c r="P21" s="122">
        <v>39</v>
      </c>
      <c r="Q21" s="120">
        <v>44.02</v>
      </c>
      <c r="R21" s="121">
        <v>7</v>
      </c>
      <c r="S21" s="122">
        <v>51.02</v>
      </c>
      <c r="T21" s="148">
        <v>0</v>
      </c>
      <c r="U21" s="123">
        <v>221.03</v>
      </c>
      <c r="V21" s="124">
        <v>3</v>
      </c>
      <c r="W21" s="125">
        <v>25</v>
      </c>
      <c r="X21" s="126">
        <v>15</v>
      </c>
    </row>
    <row r="22" spans="1:24" ht="15.75">
      <c r="A22" s="115">
        <v>1</v>
      </c>
      <c r="B22" s="116">
        <v>14</v>
      </c>
      <c r="C22" s="195" t="s">
        <v>210</v>
      </c>
      <c r="D22" s="119" t="s">
        <v>204</v>
      </c>
      <c r="E22" s="120">
        <v>43.01</v>
      </c>
      <c r="F22" s="121">
        <v>8</v>
      </c>
      <c r="G22" s="122">
        <v>51.01</v>
      </c>
      <c r="H22" s="120">
        <v>38</v>
      </c>
      <c r="I22" s="121">
        <v>7</v>
      </c>
      <c r="J22" s="122">
        <v>45</v>
      </c>
      <c r="K22" s="120">
        <v>36</v>
      </c>
      <c r="L22" s="121">
        <v>6</v>
      </c>
      <c r="M22" s="122">
        <v>42</v>
      </c>
      <c r="N22" s="120">
        <v>41.01</v>
      </c>
      <c r="O22" s="121">
        <v>7</v>
      </c>
      <c r="P22" s="122">
        <v>48.01</v>
      </c>
      <c r="Q22" s="120">
        <v>29.01</v>
      </c>
      <c r="R22" s="121">
        <v>5</v>
      </c>
      <c r="S22" s="122">
        <v>34.010000000000005</v>
      </c>
      <c r="T22" s="148">
        <v>0</v>
      </c>
      <c r="U22" s="123">
        <v>220.02999999999997</v>
      </c>
      <c r="V22" s="124">
        <v>3</v>
      </c>
      <c r="W22" s="125">
        <v>26</v>
      </c>
      <c r="X22" s="126">
        <v>16</v>
      </c>
    </row>
    <row r="23" spans="1:24" ht="15.75">
      <c r="A23" s="115">
        <v>2</v>
      </c>
      <c r="B23" s="116">
        <v>12</v>
      </c>
      <c r="C23" s="195" t="s">
        <v>426</v>
      </c>
      <c r="D23" s="119" t="s">
        <v>204</v>
      </c>
      <c r="E23" s="120">
        <v>39.01</v>
      </c>
      <c r="F23" s="121">
        <v>7</v>
      </c>
      <c r="G23" s="122">
        <v>46.01</v>
      </c>
      <c r="H23" s="120">
        <v>40</v>
      </c>
      <c r="I23" s="121">
        <v>7</v>
      </c>
      <c r="J23" s="122">
        <v>47</v>
      </c>
      <c r="K23" s="120">
        <v>22</v>
      </c>
      <c r="L23" s="121">
        <v>8</v>
      </c>
      <c r="M23" s="122">
        <v>30</v>
      </c>
      <c r="N23" s="120">
        <v>38</v>
      </c>
      <c r="O23" s="121">
        <v>6</v>
      </c>
      <c r="P23" s="122">
        <v>44</v>
      </c>
      <c r="Q23" s="120">
        <v>44</v>
      </c>
      <c r="R23" s="121">
        <v>9</v>
      </c>
      <c r="S23" s="122">
        <v>53</v>
      </c>
      <c r="T23" s="148">
        <v>0</v>
      </c>
      <c r="U23" s="123">
        <v>220.01</v>
      </c>
      <c r="V23" s="124">
        <v>1</v>
      </c>
      <c r="W23" s="125">
        <v>27</v>
      </c>
      <c r="X23" s="126">
        <v>17</v>
      </c>
    </row>
    <row r="24" spans="1:24" ht="15.75">
      <c r="A24" s="115">
        <v>1</v>
      </c>
      <c r="B24" s="116">
        <v>6</v>
      </c>
      <c r="C24" s="195" t="s">
        <v>319</v>
      </c>
      <c r="D24" s="119" t="s">
        <v>204</v>
      </c>
      <c r="E24" s="120">
        <v>25</v>
      </c>
      <c r="F24" s="121">
        <v>6</v>
      </c>
      <c r="G24" s="122">
        <v>31</v>
      </c>
      <c r="H24" s="120">
        <v>43.01</v>
      </c>
      <c r="I24" s="121">
        <v>8</v>
      </c>
      <c r="J24" s="122">
        <v>51.01</v>
      </c>
      <c r="K24" s="120">
        <v>36</v>
      </c>
      <c r="L24" s="121">
        <v>6</v>
      </c>
      <c r="M24" s="122">
        <v>42</v>
      </c>
      <c r="N24" s="120">
        <v>40.01</v>
      </c>
      <c r="O24" s="121">
        <v>6</v>
      </c>
      <c r="P24" s="122">
        <v>46.01</v>
      </c>
      <c r="Q24" s="120">
        <v>41.01</v>
      </c>
      <c r="R24" s="121">
        <v>6</v>
      </c>
      <c r="S24" s="122">
        <v>47.01</v>
      </c>
      <c r="T24" s="148">
        <v>0</v>
      </c>
      <c r="U24" s="123">
        <v>217.02999999999997</v>
      </c>
      <c r="V24" s="124">
        <v>3</v>
      </c>
      <c r="W24" s="125">
        <v>28</v>
      </c>
      <c r="X24" s="126">
        <v>18</v>
      </c>
    </row>
    <row r="25" spans="1:24" ht="15.75">
      <c r="A25" s="115">
        <v>1</v>
      </c>
      <c r="B25" s="116">
        <v>16</v>
      </c>
      <c r="C25" s="195" t="s">
        <v>209</v>
      </c>
      <c r="D25" s="119" t="s">
        <v>204</v>
      </c>
      <c r="E25" s="120">
        <v>42</v>
      </c>
      <c r="F25" s="121">
        <v>7</v>
      </c>
      <c r="G25" s="122">
        <v>49</v>
      </c>
      <c r="H25" s="120">
        <v>41</v>
      </c>
      <c r="I25" s="121">
        <v>7</v>
      </c>
      <c r="J25" s="122">
        <v>48</v>
      </c>
      <c r="K25" s="120">
        <v>44</v>
      </c>
      <c r="L25" s="121">
        <v>8</v>
      </c>
      <c r="M25" s="122">
        <v>52</v>
      </c>
      <c r="N25" s="120">
        <v>19</v>
      </c>
      <c r="O25" s="121">
        <v>0</v>
      </c>
      <c r="P25" s="122">
        <v>19</v>
      </c>
      <c r="Q25" s="120">
        <v>39</v>
      </c>
      <c r="R25" s="121">
        <v>7</v>
      </c>
      <c r="S25" s="122">
        <v>46</v>
      </c>
      <c r="T25" s="148">
        <v>0</v>
      </c>
      <c r="U25" s="123">
        <v>214</v>
      </c>
      <c r="V25" s="124">
        <v>0</v>
      </c>
      <c r="W25" s="125">
        <v>30</v>
      </c>
      <c r="X25" s="126">
        <v>19</v>
      </c>
    </row>
    <row r="26" spans="1:24" ht="15.75">
      <c r="A26" s="115">
        <v>2</v>
      </c>
      <c r="B26" s="116">
        <v>20</v>
      </c>
      <c r="C26" s="195" t="s">
        <v>442</v>
      </c>
      <c r="D26" s="119" t="s">
        <v>204</v>
      </c>
      <c r="E26" s="120">
        <v>35</v>
      </c>
      <c r="F26" s="121">
        <v>4</v>
      </c>
      <c r="G26" s="122">
        <v>39</v>
      </c>
      <c r="H26" s="120">
        <v>37</v>
      </c>
      <c r="I26" s="121">
        <v>5</v>
      </c>
      <c r="J26" s="122">
        <v>42</v>
      </c>
      <c r="K26" s="120">
        <v>36.01</v>
      </c>
      <c r="L26" s="121">
        <v>6</v>
      </c>
      <c r="M26" s="122">
        <v>42.01</v>
      </c>
      <c r="N26" s="120">
        <v>34</v>
      </c>
      <c r="O26" s="121">
        <v>6</v>
      </c>
      <c r="P26" s="122">
        <v>40</v>
      </c>
      <c r="Q26" s="120">
        <v>36</v>
      </c>
      <c r="R26" s="121">
        <v>7</v>
      </c>
      <c r="S26" s="122">
        <v>43</v>
      </c>
      <c r="T26" s="148">
        <v>0</v>
      </c>
      <c r="U26" s="123">
        <v>206.01</v>
      </c>
      <c r="V26" s="124">
        <v>1</v>
      </c>
      <c r="W26" s="125">
        <v>32</v>
      </c>
      <c r="X26" s="126">
        <v>20</v>
      </c>
    </row>
    <row r="27" spans="1:24" ht="15.75">
      <c r="A27" s="115">
        <v>3</v>
      </c>
      <c r="B27" s="116">
        <v>4</v>
      </c>
      <c r="C27" s="195" t="s">
        <v>478</v>
      </c>
      <c r="D27" s="119" t="s">
        <v>204</v>
      </c>
      <c r="E27" s="120">
        <v>25</v>
      </c>
      <c r="F27" s="121">
        <v>7</v>
      </c>
      <c r="G27" s="122">
        <v>32</v>
      </c>
      <c r="H27" s="120">
        <v>41.01</v>
      </c>
      <c r="I27" s="121">
        <v>8</v>
      </c>
      <c r="J27" s="122">
        <v>49.01</v>
      </c>
      <c r="K27" s="120">
        <v>34</v>
      </c>
      <c r="L27" s="121">
        <v>7</v>
      </c>
      <c r="M27" s="122">
        <v>41</v>
      </c>
      <c r="N27" s="120">
        <v>31</v>
      </c>
      <c r="O27" s="121">
        <v>4</v>
      </c>
      <c r="P27" s="122">
        <v>35</v>
      </c>
      <c r="Q27" s="120">
        <v>38.01</v>
      </c>
      <c r="R27" s="121">
        <v>8</v>
      </c>
      <c r="S27" s="122">
        <v>46.01</v>
      </c>
      <c r="T27" s="148">
        <v>0</v>
      </c>
      <c r="U27" s="123">
        <v>203.01999999999998</v>
      </c>
      <c r="V27" s="124">
        <v>2</v>
      </c>
      <c r="W27" s="125">
        <v>34</v>
      </c>
      <c r="X27" s="126">
        <v>21</v>
      </c>
    </row>
    <row r="28" spans="1:24" ht="15.75">
      <c r="A28" s="115">
        <v>1</v>
      </c>
      <c r="B28" s="116">
        <v>4</v>
      </c>
      <c r="C28" s="195" t="s">
        <v>479</v>
      </c>
      <c r="D28" s="119" t="s">
        <v>204</v>
      </c>
      <c r="E28" s="120">
        <v>29</v>
      </c>
      <c r="F28" s="121">
        <v>5</v>
      </c>
      <c r="G28" s="122">
        <v>34</v>
      </c>
      <c r="H28" s="120">
        <v>32</v>
      </c>
      <c r="I28" s="121">
        <v>9</v>
      </c>
      <c r="J28" s="122">
        <v>41</v>
      </c>
      <c r="K28" s="120">
        <v>40</v>
      </c>
      <c r="L28" s="121">
        <v>6</v>
      </c>
      <c r="M28" s="122">
        <v>46</v>
      </c>
      <c r="N28" s="120">
        <v>31</v>
      </c>
      <c r="O28" s="121">
        <v>5</v>
      </c>
      <c r="P28" s="122">
        <v>36</v>
      </c>
      <c r="Q28" s="120">
        <v>39.01</v>
      </c>
      <c r="R28" s="121">
        <v>7</v>
      </c>
      <c r="S28" s="122">
        <v>46.01</v>
      </c>
      <c r="T28" s="148">
        <v>0</v>
      </c>
      <c r="U28" s="123">
        <v>203.01</v>
      </c>
      <c r="V28" s="124">
        <v>1</v>
      </c>
      <c r="W28" s="125">
        <v>35</v>
      </c>
      <c r="X28" s="126">
        <v>22</v>
      </c>
    </row>
    <row r="29" spans="1:24" ht="15.75">
      <c r="A29" s="115">
        <v>3</v>
      </c>
      <c r="B29" s="116">
        <v>11</v>
      </c>
      <c r="C29" s="195" t="s">
        <v>480</v>
      </c>
      <c r="D29" s="119" t="s">
        <v>204</v>
      </c>
      <c r="E29" s="120">
        <v>23.01</v>
      </c>
      <c r="F29" s="121">
        <v>7</v>
      </c>
      <c r="G29" s="122">
        <v>30.01</v>
      </c>
      <c r="H29" s="120">
        <v>44</v>
      </c>
      <c r="I29" s="121">
        <v>9</v>
      </c>
      <c r="J29" s="122">
        <v>53</v>
      </c>
      <c r="K29" s="120">
        <v>38</v>
      </c>
      <c r="L29" s="121">
        <v>7</v>
      </c>
      <c r="M29" s="122">
        <v>45</v>
      </c>
      <c r="N29" s="120">
        <v>33</v>
      </c>
      <c r="O29" s="121">
        <v>5</v>
      </c>
      <c r="P29" s="122">
        <v>38</v>
      </c>
      <c r="Q29" s="120">
        <v>32.020000000000003</v>
      </c>
      <c r="R29" s="121">
        <v>4</v>
      </c>
      <c r="S29" s="122">
        <v>36.020000000000003</v>
      </c>
      <c r="T29" s="148">
        <v>0</v>
      </c>
      <c r="U29" s="123">
        <v>202.03</v>
      </c>
      <c r="V29" s="124">
        <v>3</v>
      </c>
      <c r="W29" s="125">
        <v>36</v>
      </c>
      <c r="X29" s="126">
        <v>23</v>
      </c>
    </row>
    <row r="30" spans="1:24" ht="15.75">
      <c r="A30" s="115">
        <v>2</v>
      </c>
      <c r="B30" s="116">
        <v>19</v>
      </c>
      <c r="C30" s="195" t="s">
        <v>245</v>
      </c>
      <c r="D30" s="119" t="s">
        <v>204</v>
      </c>
      <c r="E30" s="120">
        <v>18</v>
      </c>
      <c r="F30" s="121">
        <v>0</v>
      </c>
      <c r="G30" s="122">
        <v>18</v>
      </c>
      <c r="H30" s="120">
        <v>41</v>
      </c>
      <c r="I30" s="121">
        <v>8</v>
      </c>
      <c r="J30" s="122">
        <v>49</v>
      </c>
      <c r="K30" s="120">
        <v>31</v>
      </c>
      <c r="L30" s="121">
        <v>7</v>
      </c>
      <c r="M30" s="122">
        <v>38</v>
      </c>
      <c r="N30" s="120">
        <v>37.01</v>
      </c>
      <c r="O30" s="121">
        <v>7</v>
      </c>
      <c r="P30" s="122">
        <v>44.01</v>
      </c>
      <c r="Q30" s="120">
        <v>41.01</v>
      </c>
      <c r="R30" s="121">
        <v>7</v>
      </c>
      <c r="S30" s="122">
        <v>48.01</v>
      </c>
      <c r="T30" s="148">
        <v>0</v>
      </c>
      <c r="U30" s="123">
        <v>197.01999999999998</v>
      </c>
      <c r="V30" s="124">
        <v>2</v>
      </c>
      <c r="W30" s="125">
        <v>40</v>
      </c>
      <c r="X30" s="126">
        <v>24</v>
      </c>
    </row>
    <row r="31" spans="1:24" ht="15.75">
      <c r="A31" s="115">
        <v>2</v>
      </c>
      <c r="B31" s="116">
        <v>3</v>
      </c>
      <c r="C31" s="195" t="s">
        <v>218</v>
      </c>
      <c r="D31" s="119" t="s">
        <v>204</v>
      </c>
      <c r="E31" s="120">
        <v>38</v>
      </c>
      <c r="F31" s="121">
        <v>6</v>
      </c>
      <c r="G31" s="122">
        <v>44</v>
      </c>
      <c r="H31" s="120">
        <v>34</v>
      </c>
      <c r="I31" s="121">
        <v>7</v>
      </c>
      <c r="J31" s="122">
        <v>41</v>
      </c>
      <c r="K31" s="120">
        <v>14</v>
      </c>
      <c r="L31" s="121">
        <v>2</v>
      </c>
      <c r="M31" s="122">
        <v>16</v>
      </c>
      <c r="N31" s="120">
        <v>35</v>
      </c>
      <c r="O31" s="121">
        <v>5</v>
      </c>
      <c r="P31" s="122">
        <v>40</v>
      </c>
      <c r="Q31" s="120">
        <v>47.01</v>
      </c>
      <c r="R31" s="121">
        <v>8</v>
      </c>
      <c r="S31" s="122">
        <v>55.01</v>
      </c>
      <c r="T31" s="148">
        <v>0</v>
      </c>
      <c r="U31" s="123">
        <v>196.01</v>
      </c>
      <c r="V31" s="124">
        <v>1</v>
      </c>
      <c r="W31" s="125">
        <v>41</v>
      </c>
      <c r="X31" s="126">
        <v>25</v>
      </c>
    </row>
    <row r="32" spans="1:24" ht="15.75">
      <c r="A32" s="115">
        <v>1</v>
      </c>
      <c r="B32" s="116">
        <v>8</v>
      </c>
      <c r="C32" s="195" t="s">
        <v>451</v>
      </c>
      <c r="D32" s="119" t="s">
        <v>204</v>
      </c>
      <c r="E32" s="120">
        <v>28</v>
      </c>
      <c r="F32" s="121">
        <v>3</v>
      </c>
      <c r="G32" s="122">
        <v>31</v>
      </c>
      <c r="H32" s="120">
        <v>24</v>
      </c>
      <c r="I32" s="121">
        <v>5</v>
      </c>
      <c r="J32" s="122">
        <v>29</v>
      </c>
      <c r="K32" s="120">
        <v>35</v>
      </c>
      <c r="L32" s="121">
        <v>7</v>
      </c>
      <c r="M32" s="122">
        <v>42</v>
      </c>
      <c r="N32" s="120">
        <v>33</v>
      </c>
      <c r="O32" s="121">
        <v>2</v>
      </c>
      <c r="P32" s="122">
        <v>35</v>
      </c>
      <c r="Q32" s="120">
        <v>35</v>
      </c>
      <c r="R32" s="121">
        <v>6</v>
      </c>
      <c r="S32" s="122">
        <v>41</v>
      </c>
      <c r="T32" s="148">
        <v>0</v>
      </c>
      <c r="U32" s="123">
        <v>178</v>
      </c>
      <c r="V32" s="124">
        <v>0</v>
      </c>
      <c r="W32" s="125">
        <v>43</v>
      </c>
      <c r="X32" s="126">
        <v>26</v>
      </c>
    </row>
    <row r="33" spans="1:24" ht="15.75">
      <c r="A33" s="115">
        <v>2</v>
      </c>
      <c r="B33" s="116">
        <v>15</v>
      </c>
      <c r="C33" s="195" t="s">
        <v>481</v>
      </c>
      <c r="D33" s="119" t="s">
        <v>204</v>
      </c>
      <c r="E33" s="120">
        <v>30</v>
      </c>
      <c r="F33" s="121">
        <v>5</v>
      </c>
      <c r="G33" s="122">
        <v>35</v>
      </c>
      <c r="H33" s="120">
        <v>28</v>
      </c>
      <c r="I33" s="121">
        <v>6</v>
      </c>
      <c r="J33" s="122">
        <v>34</v>
      </c>
      <c r="K33" s="120">
        <v>34</v>
      </c>
      <c r="L33" s="121">
        <v>6</v>
      </c>
      <c r="M33" s="122">
        <v>40</v>
      </c>
      <c r="N33" s="120">
        <v>30</v>
      </c>
      <c r="O33" s="121">
        <v>5</v>
      </c>
      <c r="P33" s="122">
        <v>35</v>
      </c>
      <c r="Q33" s="120">
        <v>29</v>
      </c>
      <c r="R33" s="121">
        <v>5</v>
      </c>
      <c r="S33" s="122">
        <v>34</v>
      </c>
      <c r="T33" s="148">
        <v>0</v>
      </c>
      <c r="U33" s="123">
        <v>178</v>
      </c>
      <c r="V33" s="124">
        <v>0</v>
      </c>
      <c r="W33" s="125">
        <v>43</v>
      </c>
      <c r="X33" s="126">
        <v>26</v>
      </c>
    </row>
    <row r="34" spans="1:24" ht="15.75">
      <c r="A34" s="115">
        <v>2</v>
      </c>
      <c r="B34" s="116">
        <v>17</v>
      </c>
      <c r="C34" s="195" t="s">
        <v>482</v>
      </c>
      <c r="D34" s="119" t="s">
        <v>204</v>
      </c>
      <c r="E34" s="120">
        <v>29</v>
      </c>
      <c r="F34" s="121">
        <v>4</v>
      </c>
      <c r="G34" s="122">
        <v>33</v>
      </c>
      <c r="H34" s="120">
        <v>10</v>
      </c>
      <c r="I34" s="121">
        <v>5</v>
      </c>
      <c r="J34" s="122">
        <v>15</v>
      </c>
      <c r="K34" s="120">
        <v>27</v>
      </c>
      <c r="L34" s="121">
        <v>4</v>
      </c>
      <c r="M34" s="122">
        <v>31</v>
      </c>
      <c r="N34" s="120">
        <v>35</v>
      </c>
      <c r="O34" s="121">
        <v>6</v>
      </c>
      <c r="P34" s="122">
        <v>41</v>
      </c>
      <c r="Q34" s="120">
        <v>46</v>
      </c>
      <c r="R34" s="121">
        <v>10</v>
      </c>
      <c r="S34" s="122">
        <v>56</v>
      </c>
      <c r="T34" s="148">
        <v>0</v>
      </c>
      <c r="U34" s="123">
        <v>176</v>
      </c>
      <c r="V34" s="124">
        <v>0</v>
      </c>
      <c r="W34" s="125">
        <v>46</v>
      </c>
      <c r="X34" s="126">
        <v>28</v>
      </c>
    </row>
    <row r="35" spans="1:24" ht="15.75">
      <c r="A35" s="115">
        <v>3</v>
      </c>
      <c r="B35" s="116">
        <v>3</v>
      </c>
      <c r="C35" s="195" t="s">
        <v>217</v>
      </c>
      <c r="D35" s="119" t="s">
        <v>204</v>
      </c>
      <c r="E35" s="120">
        <v>24</v>
      </c>
      <c r="F35" s="121">
        <v>8</v>
      </c>
      <c r="G35" s="122">
        <v>32</v>
      </c>
      <c r="H35" s="120">
        <v>9</v>
      </c>
      <c r="I35" s="121">
        <v>8</v>
      </c>
      <c r="J35" s="122">
        <v>17</v>
      </c>
      <c r="K35" s="120">
        <v>37</v>
      </c>
      <c r="L35" s="121">
        <v>6</v>
      </c>
      <c r="M35" s="122">
        <v>43</v>
      </c>
      <c r="N35" s="120">
        <v>33</v>
      </c>
      <c r="O35" s="121">
        <v>6</v>
      </c>
      <c r="P35" s="122">
        <v>39</v>
      </c>
      <c r="Q35" s="120">
        <v>27</v>
      </c>
      <c r="R35" s="121">
        <v>3</v>
      </c>
      <c r="S35" s="122">
        <v>30</v>
      </c>
      <c r="T35" s="148">
        <v>0</v>
      </c>
      <c r="U35" s="123">
        <v>161</v>
      </c>
      <c r="V35" s="124">
        <v>0</v>
      </c>
      <c r="W35" s="125">
        <v>47</v>
      </c>
      <c r="X35" s="126">
        <v>29</v>
      </c>
    </row>
    <row r="36" spans="1:24" ht="15.75">
      <c r="A36" s="115">
        <v>2</v>
      </c>
      <c r="B36" s="116">
        <v>6</v>
      </c>
      <c r="C36" s="195" t="s">
        <v>483</v>
      </c>
      <c r="D36" s="119" t="s">
        <v>204</v>
      </c>
      <c r="E36" s="120">
        <v>34</v>
      </c>
      <c r="F36" s="121">
        <v>5</v>
      </c>
      <c r="G36" s="122">
        <v>39</v>
      </c>
      <c r="H36" s="120">
        <v>31.01</v>
      </c>
      <c r="I36" s="121">
        <v>6</v>
      </c>
      <c r="J36" s="122">
        <v>37.010000000000005</v>
      </c>
      <c r="K36" s="120">
        <v>28</v>
      </c>
      <c r="L36" s="121">
        <v>6</v>
      </c>
      <c r="M36" s="122">
        <v>34</v>
      </c>
      <c r="N36" s="120">
        <v>12</v>
      </c>
      <c r="O36" s="121">
        <v>2</v>
      </c>
      <c r="P36" s="122">
        <v>14</v>
      </c>
      <c r="Q36" s="120">
        <v>33</v>
      </c>
      <c r="R36" s="121">
        <v>2</v>
      </c>
      <c r="S36" s="122">
        <v>35</v>
      </c>
      <c r="T36" s="148">
        <v>0</v>
      </c>
      <c r="U36" s="123">
        <v>159.01</v>
      </c>
      <c r="V36" s="124">
        <v>1</v>
      </c>
      <c r="W36" s="125">
        <v>48</v>
      </c>
      <c r="X36" s="126">
        <v>30</v>
      </c>
    </row>
    <row r="37" spans="1:24" ht="15.75">
      <c r="A37" s="115">
        <v>2</v>
      </c>
      <c r="B37" s="116">
        <v>5</v>
      </c>
      <c r="C37" s="195" t="s">
        <v>431</v>
      </c>
      <c r="D37" s="119" t="s">
        <v>204</v>
      </c>
      <c r="E37" s="120">
        <v>23</v>
      </c>
      <c r="F37" s="121">
        <v>4</v>
      </c>
      <c r="G37" s="122">
        <v>27</v>
      </c>
      <c r="H37" s="120">
        <v>24</v>
      </c>
      <c r="I37" s="121">
        <v>5</v>
      </c>
      <c r="J37" s="122">
        <v>29</v>
      </c>
      <c r="K37" s="120">
        <v>32</v>
      </c>
      <c r="L37" s="121">
        <v>2</v>
      </c>
      <c r="M37" s="122">
        <v>34</v>
      </c>
      <c r="N37" s="120">
        <v>20</v>
      </c>
      <c r="O37" s="121">
        <v>3</v>
      </c>
      <c r="P37" s="122">
        <v>23</v>
      </c>
      <c r="Q37" s="120">
        <v>33</v>
      </c>
      <c r="R37" s="121">
        <v>7</v>
      </c>
      <c r="S37" s="122">
        <v>40</v>
      </c>
      <c r="T37" s="148">
        <v>0</v>
      </c>
      <c r="U37" s="123">
        <v>153</v>
      </c>
      <c r="V37" s="124">
        <v>0</v>
      </c>
      <c r="W37" s="125">
        <v>50</v>
      </c>
      <c r="X37" s="126">
        <v>31</v>
      </c>
    </row>
    <row r="38" spans="1:24" ht="15.75">
      <c r="A38" s="115">
        <v>2</v>
      </c>
      <c r="B38" s="116">
        <v>4</v>
      </c>
      <c r="C38" s="195" t="s">
        <v>484</v>
      </c>
      <c r="D38" s="119" t="s">
        <v>204</v>
      </c>
      <c r="E38" s="120">
        <v>2</v>
      </c>
      <c r="F38" s="121">
        <v>0</v>
      </c>
      <c r="G38" s="122">
        <v>2</v>
      </c>
      <c r="H38" s="120">
        <v>24</v>
      </c>
      <c r="I38" s="121">
        <v>3</v>
      </c>
      <c r="J38" s="122">
        <v>27</v>
      </c>
      <c r="K38" s="120">
        <v>39</v>
      </c>
      <c r="L38" s="121">
        <v>6</v>
      </c>
      <c r="M38" s="122">
        <v>45</v>
      </c>
      <c r="N38" s="120">
        <v>37</v>
      </c>
      <c r="O38" s="121">
        <v>7</v>
      </c>
      <c r="P38" s="122">
        <v>44</v>
      </c>
      <c r="Q38" s="120">
        <v>29</v>
      </c>
      <c r="R38" s="121">
        <v>3</v>
      </c>
      <c r="S38" s="122">
        <v>32</v>
      </c>
      <c r="T38" s="148">
        <v>0</v>
      </c>
      <c r="U38" s="123">
        <v>150</v>
      </c>
      <c r="V38" s="124">
        <v>0</v>
      </c>
      <c r="W38" s="125">
        <v>51</v>
      </c>
      <c r="X38" s="126">
        <v>32</v>
      </c>
    </row>
    <row r="39" spans="1:24" ht="15.75">
      <c r="A39" s="115">
        <v>2</v>
      </c>
      <c r="B39" s="116">
        <v>14</v>
      </c>
      <c r="C39" s="195" t="s">
        <v>240</v>
      </c>
      <c r="D39" s="119" t="s">
        <v>204</v>
      </c>
      <c r="E39" s="120">
        <v>19</v>
      </c>
      <c r="F39" s="121">
        <v>0</v>
      </c>
      <c r="G39" s="122">
        <v>19</v>
      </c>
      <c r="H39" s="120">
        <v>25</v>
      </c>
      <c r="I39" s="121">
        <v>2</v>
      </c>
      <c r="J39" s="122">
        <v>27</v>
      </c>
      <c r="K39" s="120">
        <v>23</v>
      </c>
      <c r="L39" s="121">
        <v>3</v>
      </c>
      <c r="M39" s="122">
        <v>26</v>
      </c>
      <c r="N39" s="120">
        <v>30</v>
      </c>
      <c r="O39" s="121">
        <v>5</v>
      </c>
      <c r="P39" s="122">
        <v>35</v>
      </c>
      <c r="Q39" s="120">
        <v>35</v>
      </c>
      <c r="R39" s="121">
        <v>6</v>
      </c>
      <c r="S39" s="122">
        <v>41</v>
      </c>
      <c r="T39" s="148">
        <v>0</v>
      </c>
      <c r="U39" s="123">
        <v>148</v>
      </c>
      <c r="V39" s="124">
        <v>0</v>
      </c>
      <c r="W39" s="125">
        <v>53</v>
      </c>
      <c r="X39" s="126">
        <v>33</v>
      </c>
    </row>
    <row r="40" spans="1:24" ht="15.75">
      <c r="A40" s="115">
        <v>1</v>
      </c>
      <c r="B40" s="116">
        <v>10</v>
      </c>
      <c r="C40" s="195" t="s">
        <v>485</v>
      </c>
      <c r="D40" s="119" t="s">
        <v>204</v>
      </c>
      <c r="E40" s="120">
        <v>5</v>
      </c>
      <c r="F40" s="121">
        <v>1</v>
      </c>
      <c r="G40" s="122">
        <v>6</v>
      </c>
      <c r="H40" s="120">
        <v>40</v>
      </c>
      <c r="I40" s="121">
        <v>6</v>
      </c>
      <c r="J40" s="122">
        <v>46</v>
      </c>
      <c r="K40" s="120">
        <v>20</v>
      </c>
      <c r="L40" s="121">
        <v>0</v>
      </c>
      <c r="M40" s="122">
        <v>20</v>
      </c>
      <c r="N40" s="120">
        <v>30</v>
      </c>
      <c r="O40" s="121">
        <v>5</v>
      </c>
      <c r="P40" s="122">
        <v>35</v>
      </c>
      <c r="Q40" s="120">
        <v>28</v>
      </c>
      <c r="R40" s="121">
        <v>4</v>
      </c>
      <c r="S40" s="122">
        <v>32</v>
      </c>
      <c r="T40" s="148">
        <v>0</v>
      </c>
      <c r="U40" s="123">
        <v>139</v>
      </c>
      <c r="V40" s="124">
        <v>0</v>
      </c>
      <c r="W40" s="125">
        <v>55</v>
      </c>
      <c r="X40" s="126">
        <v>34</v>
      </c>
    </row>
    <row r="41" spans="1:24" ht="15.75">
      <c r="A41" s="115">
        <v>3</v>
      </c>
      <c r="B41" s="116">
        <v>7</v>
      </c>
      <c r="C41" s="195" t="s">
        <v>438</v>
      </c>
      <c r="D41" s="119" t="s">
        <v>204</v>
      </c>
      <c r="E41" s="120">
        <v>13</v>
      </c>
      <c r="F41" s="121">
        <v>5</v>
      </c>
      <c r="G41" s="122">
        <v>18</v>
      </c>
      <c r="H41" s="120">
        <v>19</v>
      </c>
      <c r="I41" s="121">
        <v>3</v>
      </c>
      <c r="J41" s="122">
        <v>22</v>
      </c>
      <c r="K41" s="120">
        <v>12</v>
      </c>
      <c r="L41" s="121">
        <v>0</v>
      </c>
      <c r="M41" s="122">
        <v>12</v>
      </c>
      <c r="N41" s="120">
        <v>10</v>
      </c>
      <c r="O41" s="121">
        <v>0</v>
      </c>
      <c r="P41" s="122">
        <v>10</v>
      </c>
      <c r="Q41" s="120">
        <v>7</v>
      </c>
      <c r="R41" s="121">
        <v>3</v>
      </c>
      <c r="S41" s="122">
        <v>10</v>
      </c>
      <c r="T41" s="148">
        <v>0</v>
      </c>
      <c r="U41" s="123">
        <v>72</v>
      </c>
      <c r="V41" s="124">
        <v>0</v>
      </c>
      <c r="W41" s="125">
        <v>56</v>
      </c>
      <c r="X41" s="126">
        <v>35</v>
      </c>
    </row>
    <row r="42" spans="1:24" ht="15.75">
      <c r="A42" s="115">
        <v>1</v>
      </c>
      <c r="B42" s="116">
        <v>5</v>
      </c>
      <c r="C42" s="195" t="s">
        <v>486</v>
      </c>
      <c r="D42" s="119" t="s">
        <v>204</v>
      </c>
      <c r="E42" s="120">
        <v>11</v>
      </c>
      <c r="F42" s="121">
        <v>1</v>
      </c>
      <c r="G42" s="122">
        <v>12</v>
      </c>
      <c r="H42" s="120">
        <v>5</v>
      </c>
      <c r="I42" s="121">
        <v>0</v>
      </c>
      <c r="J42" s="122">
        <v>5</v>
      </c>
      <c r="K42" s="120">
        <v>22</v>
      </c>
      <c r="L42" s="121">
        <v>0</v>
      </c>
      <c r="M42" s="122">
        <v>22</v>
      </c>
      <c r="N42" s="120">
        <v>18</v>
      </c>
      <c r="O42" s="121">
        <v>4</v>
      </c>
      <c r="P42" s="122">
        <v>22</v>
      </c>
      <c r="Q42" s="120">
        <v>9</v>
      </c>
      <c r="R42" s="121">
        <v>0</v>
      </c>
      <c r="S42" s="122">
        <v>9</v>
      </c>
      <c r="T42" s="148">
        <v>0</v>
      </c>
      <c r="U42" s="123">
        <v>70</v>
      </c>
      <c r="V42" s="124">
        <v>0</v>
      </c>
      <c r="W42" s="125">
        <v>57</v>
      </c>
      <c r="X42" s="126">
        <v>36</v>
      </c>
    </row>
    <row r="43" spans="1:24" ht="16.5" thickBot="1">
      <c r="A43" s="128"/>
      <c r="B43" s="129"/>
      <c r="C43" s="196"/>
      <c r="D43" s="132"/>
      <c r="E43" s="133"/>
      <c r="F43" s="134"/>
      <c r="G43" s="135"/>
      <c r="H43" s="133"/>
      <c r="I43" s="134"/>
      <c r="J43" s="135"/>
      <c r="K43" s="133"/>
      <c r="L43" s="134"/>
      <c r="M43" s="135"/>
      <c r="N43" s="133"/>
      <c r="O43" s="134"/>
      <c r="P43" s="135"/>
      <c r="Q43" s="133"/>
      <c r="R43" s="134"/>
      <c r="S43" s="135"/>
      <c r="T43" s="149"/>
      <c r="U43" s="136"/>
      <c r="V43" s="137"/>
      <c r="W43" s="138"/>
      <c r="X43" s="139"/>
    </row>
    <row r="44" spans="1:24" ht="15.75" thickBot="1">
      <c r="A44" s="140"/>
      <c r="B44" s="140"/>
      <c r="C44" s="197"/>
      <c r="D44" s="141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1"/>
      <c r="W44" s="141"/>
      <c r="X44" s="140"/>
    </row>
    <row r="45" spans="1:24">
      <c r="A45" s="290" t="s">
        <v>222</v>
      </c>
      <c r="B45" s="291"/>
      <c r="C45" s="158" t="s">
        <v>482</v>
      </c>
      <c r="D45" s="160" t="s">
        <v>487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1"/>
      <c r="V45" s="141"/>
      <c r="W45" s="140"/>
      <c r="X45" s="140"/>
    </row>
    <row r="46" spans="1:24" ht="15.75" thickBot="1">
      <c r="A46" s="292" t="s">
        <v>459</v>
      </c>
      <c r="B46" s="293"/>
      <c r="C46" s="145" t="s">
        <v>212</v>
      </c>
      <c r="D46" s="146">
        <v>59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V46" s="141"/>
      <c r="W46" s="140"/>
      <c r="X46" s="140"/>
    </row>
    <row r="47" spans="1:24">
      <c r="A47" s="140"/>
      <c r="B47" s="140"/>
      <c r="C47" s="197"/>
      <c r="D47" s="141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41"/>
      <c r="X47" s="140"/>
    </row>
    <row r="49" spans="1:24" ht="23.25">
      <c r="A49" s="268" t="s">
        <v>424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</row>
    <row r="50" spans="1:24" ht="18">
      <c r="A50" s="269" t="s">
        <v>425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</row>
    <row r="51" spans="1:24" ht="18.75" thickBot="1">
      <c r="A51" s="90"/>
      <c r="B51" s="90"/>
      <c r="C51" s="191"/>
      <c r="D51" s="91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1"/>
      <c r="W51" s="185"/>
      <c r="X51" s="92"/>
    </row>
    <row r="52" spans="1:24" ht="20.25">
      <c r="A52" s="93" t="s">
        <v>188</v>
      </c>
      <c r="B52" s="94" t="s">
        <v>189</v>
      </c>
      <c r="C52" s="192" t="s">
        <v>3</v>
      </c>
      <c r="D52" s="96" t="s">
        <v>191</v>
      </c>
      <c r="E52" s="274" t="s">
        <v>192</v>
      </c>
      <c r="F52" s="274"/>
      <c r="G52" s="275"/>
      <c r="H52" s="276" t="s">
        <v>193</v>
      </c>
      <c r="I52" s="274"/>
      <c r="J52" s="275"/>
      <c r="K52" s="276" t="s">
        <v>194</v>
      </c>
      <c r="L52" s="274"/>
      <c r="M52" s="275"/>
      <c r="N52" s="276" t="s">
        <v>195</v>
      </c>
      <c r="O52" s="274"/>
      <c r="P52" s="275"/>
      <c r="Q52" s="276" t="s">
        <v>196</v>
      </c>
      <c r="R52" s="274"/>
      <c r="S52" s="275"/>
      <c r="T52" s="270" t="s">
        <v>197</v>
      </c>
      <c r="U52" s="271"/>
      <c r="V52" s="97" t="s">
        <v>198</v>
      </c>
      <c r="W52" s="272" t="s">
        <v>199</v>
      </c>
      <c r="X52" s="273"/>
    </row>
    <row r="53" spans="1:24" ht="15.75" thickBot="1">
      <c r="A53" s="98"/>
      <c r="B53" s="99"/>
      <c r="C53" s="193"/>
      <c r="D53" s="101"/>
      <c r="E53" s="102" t="s">
        <v>200</v>
      </c>
      <c r="F53" s="103" t="s">
        <v>201</v>
      </c>
      <c r="G53" s="102" t="s">
        <v>197</v>
      </c>
      <c r="H53" s="104" t="s">
        <v>200</v>
      </c>
      <c r="I53" s="103" t="s">
        <v>201</v>
      </c>
      <c r="J53" s="102" t="s">
        <v>197</v>
      </c>
      <c r="K53" s="104" t="s">
        <v>200</v>
      </c>
      <c r="L53" s="103" t="s">
        <v>201</v>
      </c>
      <c r="M53" s="102" t="s">
        <v>197</v>
      </c>
      <c r="N53" s="104" t="s">
        <v>200</v>
      </c>
      <c r="O53" s="103" t="s">
        <v>201</v>
      </c>
      <c r="P53" s="102" t="s">
        <v>197</v>
      </c>
      <c r="Q53" s="104" t="s">
        <v>200</v>
      </c>
      <c r="R53" s="103" t="s">
        <v>201</v>
      </c>
      <c r="S53" s="102" t="s">
        <v>197</v>
      </c>
      <c r="T53" s="105" t="s">
        <v>225</v>
      </c>
      <c r="U53" s="105" t="s">
        <v>204</v>
      </c>
      <c r="V53" s="106" t="s">
        <v>202</v>
      </c>
      <c r="W53" s="184" t="s">
        <v>203</v>
      </c>
      <c r="X53" s="108" t="s">
        <v>225</v>
      </c>
    </row>
    <row r="54" spans="1:24" ht="15.75">
      <c r="A54" s="109"/>
      <c r="B54" s="110"/>
      <c r="C54" s="194"/>
      <c r="D54" s="111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4"/>
    </row>
    <row r="55" spans="1:24" ht="15.75">
      <c r="A55" s="115">
        <v>4</v>
      </c>
      <c r="B55" s="116">
        <v>20</v>
      </c>
      <c r="C55" s="195" t="s">
        <v>442</v>
      </c>
      <c r="D55" s="119" t="s">
        <v>225</v>
      </c>
      <c r="E55" s="120">
        <v>43</v>
      </c>
      <c r="F55" s="121">
        <v>7</v>
      </c>
      <c r="G55" s="122">
        <v>50</v>
      </c>
      <c r="H55" s="120">
        <v>45.01</v>
      </c>
      <c r="I55" s="121">
        <v>8</v>
      </c>
      <c r="J55" s="122">
        <v>53.01</v>
      </c>
      <c r="K55" s="120">
        <v>44.01</v>
      </c>
      <c r="L55" s="121">
        <v>8</v>
      </c>
      <c r="M55" s="122">
        <v>52.01</v>
      </c>
      <c r="N55" s="120">
        <v>48.01</v>
      </c>
      <c r="O55" s="121">
        <v>8</v>
      </c>
      <c r="P55" s="122">
        <v>56.01</v>
      </c>
      <c r="Q55" s="120">
        <v>40</v>
      </c>
      <c r="R55" s="121">
        <v>8</v>
      </c>
      <c r="S55" s="122">
        <v>48</v>
      </c>
      <c r="T55" s="147">
        <v>259.02999999999997</v>
      </c>
      <c r="U55" s="123">
        <v>0</v>
      </c>
      <c r="V55" s="124">
        <v>3</v>
      </c>
      <c r="W55" s="125">
        <v>2</v>
      </c>
      <c r="X55" s="126">
        <v>1</v>
      </c>
    </row>
    <row r="56" spans="1:24" ht="15.75">
      <c r="A56" s="115">
        <v>3</v>
      </c>
      <c r="B56" s="116">
        <v>16</v>
      </c>
      <c r="C56" s="195" t="s">
        <v>209</v>
      </c>
      <c r="D56" s="119" t="s">
        <v>225</v>
      </c>
      <c r="E56" s="120">
        <v>44</v>
      </c>
      <c r="F56" s="121">
        <v>7</v>
      </c>
      <c r="G56" s="122">
        <v>51</v>
      </c>
      <c r="H56" s="120">
        <v>45</v>
      </c>
      <c r="I56" s="121">
        <v>8</v>
      </c>
      <c r="J56" s="122">
        <v>53</v>
      </c>
      <c r="K56" s="120">
        <v>39</v>
      </c>
      <c r="L56" s="121">
        <v>6</v>
      </c>
      <c r="M56" s="122">
        <v>45</v>
      </c>
      <c r="N56" s="120">
        <v>43</v>
      </c>
      <c r="O56" s="121">
        <v>7</v>
      </c>
      <c r="P56" s="122">
        <v>50</v>
      </c>
      <c r="Q56" s="120">
        <v>46.02</v>
      </c>
      <c r="R56" s="121">
        <v>9</v>
      </c>
      <c r="S56" s="122">
        <v>55.02</v>
      </c>
      <c r="T56" s="148">
        <v>254.02</v>
      </c>
      <c r="U56" s="123">
        <v>0</v>
      </c>
      <c r="V56" s="124">
        <v>2</v>
      </c>
      <c r="W56" s="125">
        <v>4</v>
      </c>
      <c r="X56" s="126">
        <v>2</v>
      </c>
    </row>
    <row r="57" spans="1:24" ht="15.75">
      <c r="A57" s="115">
        <v>3</v>
      </c>
      <c r="B57" s="116">
        <v>12</v>
      </c>
      <c r="C57" s="195" t="s">
        <v>205</v>
      </c>
      <c r="D57" s="119" t="s">
        <v>225</v>
      </c>
      <c r="E57" s="120">
        <v>46</v>
      </c>
      <c r="F57" s="121">
        <v>8</v>
      </c>
      <c r="G57" s="122">
        <v>54</v>
      </c>
      <c r="H57" s="120">
        <v>44.03</v>
      </c>
      <c r="I57" s="121">
        <v>7</v>
      </c>
      <c r="J57" s="122">
        <v>51.03</v>
      </c>
      <c r="K57" s="120">
        <v>44.01</v>
      </c>
      <c r="L57" s="121">
        <v>7</v>
      </c>
      <c r="M57" s="122">
        <v>51.01</v>
      </c>
      <c r="N57" s="120">
        <v>35</v>
      </c>
      <c r="O57" s="121">
        <v>6</v>
      </c>
      <c r="P57" s="122">
        <v>41</v>
      </c>
      <c r="Q57" s="120">
        <v>44.01</v>
      </c>
      <c r="R57" s="121">
        <v>7</v>
      </c>
      <c r="S57" s="122">
        <v>51.01</v>
      </c>
      <c r="T57" s="148">
        <v>248.04999999999998</v>
      </c>
      <c r="U57" s="123">
        <v>0</v>
      </c>
      <c r="V57" s="124">
        <v>5</v>
      </c>
      <c r="W57" s="125">
        <v>8</v>
      </c>
      <c r="X57" s="126">
        <v>3</v>
      </c>
    </row>
    <row r="58" spans="1:24" ht="15.75">
      <c r="A58" s="115">
        <v>3</v>
      </c>
      <c r="B58" s="116">
        <v>20</v>
      </c>
      <c r="C58" s="195" t="s">
        <v>318</v>
      </c>
      <c r="D58" s="119" t="s">
        <v>225</v>
      </c>
      <c r="E58" s="120">
        <v>45</v>
      </c>
      <c r="F58" s="121">
        <v>8</v>
      </c>
      <c r="G58" s="122">
        <v>53</v>
      </c>
      <c r="H58" s="120">
        <v>36</v>
      </c>
      <c r="I58" s="121">
        <v>6</v>
      </c>
      <c r="J58" s="122">
        <v>42</v>
      </c>
      <c r="K58" s="120">
        <v>45.01</v>
      </c>
      <c r="L58" s="121">
        <v>8</v>
      </c>
      <c r="M58" s="122">
        <v>53.01</v>
      </c>
      <c r="N58" s="120">
        <v>40</v>
      </c>
      <c r="O58" s="121">
        <v>6</v>
      </c>
      <c r="P58" s="122">
        <v>46</v>
      </c>
      <c r="Q58" s="120">
        <v>45.03</v>
      </c>
      <c r="R58" s="121">
        <v>8</v>
      </c>
      <c r="S58" s="122">
        <v>53.03</v>
      </c>
      <c r="T58" s="148">
        <v>247.04</v>
      </c>
      <c r="U58" s="123">
        <v>0</v>
      </c>
      <c r="V58" s="124">
        <v>4</v>
      </c>
      <c r="W58" s="125">
        <v>9</v>
      </c>
      <c r="X58" s="126">
        <v>4</v>
      </c>
    </row>
    <row r="59" spans="1:24" ht="15.75">
      <c r="A59" s="115">
        <v>3</v>
      </c>
      <c r="B59" s="116">
        <v>2</v>
      </c>
      <c r="C59" s="195" t="s">
        <v>488</v>
      </c>
      <c r="D59" s="119" t="s">
        <v>225</v>
      </c>
      <c r="E59" s="120">
        <v>44.01</v>
      </c>
      <c r="F59" s="121">
        <v>7</v>
      </c>
      <c r="G59" s="122">
        <v>51.01</v>
      </c>
      <c r="H59" s="120">
        <v>42</v>
      </c>
      <c r="I59" s="121">
        <v>7</v>
      </c>
      <c r="J59" s="122">
        <v>49</v>
      </c>
      <c r="K59" s="120">
        <v>44</v>
      </c>
      <c r="L59" s="121">
        <v>7</v>
      </c>
      <c r="M59" s="122">
        <v>51</v>
      </c>
      <c r="N59" s="120">
        <v>44</v>
      </c>
      <c r="O59" s="121">
        <v>8</v>
      </c>
      <c r="P59" s="122">
        <v>52</v>
      </c>
      <c r="Q59" s="120">
        <v>34</v>
      </c>
      <c r="R59" s="121">
        <v>6</v>
      </c>
      <c r="S59" s="122">
        <v>40</v>
      </c>
      <c r="T59" s="148">
        <v>243.01</v>
      </c>
      <c r="U59" s="123">
        <v>0</v>
      </c>
      <c r="V59" s="124">
        <v>1</v>
      </c>
      <c r="W59" s="125">
        <v>11</v>
      </c>
      <c r="X59" s="126">
        <v>5</v>
      </c>
    </row>
    <row r="60" spans="1:24" ht="15.75">
      <c r="A60" s="115">
        <v>3</v>
      </c>
      <c r="B60" s="116">
        <v>13</v>
      </c>
      <c r="C60" s="195" t="s">
        <v>216</v>
      </c>
      <c r="D60" s="119" t="s">
        <v>225</v>
      </c>
      <c r="E60" s="120">
        <v>40</v>
      </c>
      <c r="F60" s="121">
        <v>7</v>
      </c>
      <c r="G60" s="122">
        <v>47</v>
      </c>
      <c r="H60" s="120">
        <v>36.01</v>
      </c>
      <c r="I60" s="121">
        <v>6</v>
      </c>
      <c r="J60" s="122">
        <v>42.01</v>
      </c>
      <c r="K60" s="120">
        <v>49</v>
      </c>
      <c r="L60" s="121">
        <v>8</v>
      </c>
      <c r="M60" s="122">
        <v>57</v>
      </c>
      <c r="N60" s="120">
        <v>46</v>
      </c>
      <c r="O60" s="121">
        <v>8</v>
      </c>
      <c r="P60" s="122">
        <v>54</v>
      </c>
      <c r="Q60" s="120">
        <v>33</v>
      </c>
      <c r="R60" s="121">
        <v>6</v>
      </c>
      <c r="S60" s="122">
        <v>39</v>
      </c>
      <c r="T60" s="148">
        <v>239.01</v>
      </c>
      <c r="U60" s="123">
        <v>0</v>
      </c>
      <c r="V60" s="124">
        <v>1</v>
      </c>
      <c r="W60" s="125">
        <v>12</v>
      </c>
      <c r="X60" s="126">
        <v>6</v>
      </c>
    </row>
    <row r="61" spans="1:24" ht="15.75">
      <c r="A61" s="115">
        <v>4</v>
      </c>
      <c r="B61" s="116">
        <v>2</v>
      </c>
      <c r="C61" s="195" t="s">
        <v>476</v>
      </c>
      <c r="D61" s="119" t="s">
        <v>225</v>
      </c>
      <c r="E61" s="120">
        <v>41.01</v>
      </c>
      <c r="F61" s="121">
        <v>6</v>
      </c>
      <c r="G61" s="122">
        <v>47.01</v>
      </c>
      <c r="H61" s="120">
        <v>43</v>
      </c>
      <c r="I61" s="121">
        <v>8</v>
      </c>
      <c r="J61" s="122">
        <v>51</v>
      </c>
      <c r="K61" s="120">
        <v>29.01</v>
      </c>
      <c r="L61" s="121">
        <v>5</v>
      </c>
      <c r="M61" s="122">
        <v>34.010000000000005</v>
      </c>
      <c r="N61" s="120">
        <v>44.01</v>
      </c>
      <c r="O61" s="121">
        <v>7</v>
      </c>
      <c r="P61" s="122">
        <v>51.01</v>
      </c>
      <c r="Q61" s="120">
        <v>42</v>
      </c>
      <c r="R61" s="121">
        <v>7</v>
      </c>
      <c r="S61" s="122">
        <v>49</v>
      </c>
      <c r="T61" s="148">
        <v>232.02999999999997</v>
      </c>
      <c r="U61" s="123">
        <v>0</v>
      </c>
      <c r="V61" s="124">
        <v>3</v>
      </c>
      <c r="W61" s="125">
        <v>15</v>
      </c>
      <c r="X61" s="126">
        <v>7</v>
      </c>
    </row>
    <row r="62" spans="1:24" ht="15.75">
      <c r="A62" s="115">
        <v>3</v>
      </c>
      <c r="B62" s="116">
        <v>14</v>
      </c>
      <c r="C62" s="195" t="s">
        <v>210</v>
      </c>
      <c r="D62" s="119" t="s">
        <v>225</v>
      </c>
      <c r="E62" s="120">
        <v>33</v>
      </c>
      <c r="F62" s="121">
        <v>6</v>
      </c>
      <c r="G62" s="122">
        <v>39</v>
      </c>
      <c r="H62" s="120">
        <v>36</v>
      </c>
      <c r="I62" s="121">
        <v>8</v>
      </c>
      <c r="J62" s="122">
        <v>44</v>
      </c>
      <c r="K62" s="120">
        <v>37.01</v>
      </c>
      <c r="L62" s="121">
        <v>6</v>
      </c>
      <c r="M62" s="122">
        <v>43.01</v>
      </c>
      <c r="N62" s="120">
        <v>35</v>
      </c>
      <c r="O62" s="121">
        <v>6</v>
      </c>
      <c r="P62" s="122">
        <v>41</v>
      </c>
      <c r="Q62" s="120">
        <v>50.03</v>
      </c>
      <c r="R62" s="121">
        <v>9</v>
      </c>
      <c r="S62" s="122">
        <v>59.03</v>
      </c>
      <c r="T62" s="148">
        <v>226.04</v>
      </c>
      <c r="U62" s="123">
        <v>0</v>
      </c>
      <c r="V62" s="124">
        <v>4</v>
      </c>
      <c r="W62" s="125">
        <v>20</v>
      </c>
      <c r="X62" s="126">
        <v>8</v>
      </c>
    </row>
    <row r="63" spans="1:24" ht="15.75">
      <c r="A63" s="115">
        <v>3</v>
      </c>
      <c r="B63" s="116">
        <v>15</v>
      </c>
      <c r="C63" s="195" t="s">
        <v>477</v>
      </c>
      <c r="D63" s="119" t="s">
        <v>225</v>
      </c>
      <c r="E63" s="120">
        <v>41</v>
      </c>
      <c r="F63" s="121">
        <v>7</v>
      </c>
      <c r="G63" s="122">
        <v>48</v>
      </c>
      <c r="H63" s="120">
        <v>33</v>
      </c>
      <c r="I63" s="121">
        <v>6</v>
      </c>
      <c r="J63" s="122">
        <v>39</v>
      </c>
      <c r="K63" s="120">
        <v>39.01</v>
      </c>
      <c r="L63" s="121">
        <v>8</v>
      </c>
      <c r="M63" s="122">
        <v>47.01</v>
      </c>
      <c r="N63" s="120">
        <v>46.01</v>
      </c>
      <c r="O63" s="121">
        <v>8</v>
      </c>
      <c r="P63" s="122">
        <v>54.01</v>
      </c>
      <c r="Q63" s="120">
        <v>33</v>
      </c>
      <c r="R63" s="121">
        <v>5</v>
      </c>
      <c r="S63" s="122">
        <v>38</v>
      </c>
      <c r="T63" s="148">
        <v>226.01999999999998</v>
      </c>
      <c r="U63" s="123">
        <v>0</v>
      </c>
      <c r="V63" s="124">
        <v>2</v>
      </c>
      <c r="W63" s="125">
        <v>21</v>
      </c>
      <c r="X63" s="126">
        <v>9</v>
      </c>
    </row>
    <row r="64" spans="1:24" ht="15.75">
      <c r="A64" s="115">
        <v>3</v>
      </c>
      <c r="B64" s="116">
        <v>18</v>
      </c>
      <c r="C64" s="195" t="s">
        <v>206</v>
      </c>
      <c r="D64" s="119" t="s">
        <v>225</v>
      </c>
      <c r="E64" s="120">
        <v>44</v>
      </c>
      <c r="F64" s="121">
        <v>8</v>
      </c>
      <c r="G64" s="122">
        <v>52</v>
      </c>
      <c r="H64" s="120">
        <v>32</v>
      </c>
      <c r="I64" s="121">
        <v>8</v>
      </c>
      <c r="J64" s="122">
        <v>40</v>
      </c>
      <c r="K64" s="120">
        <v>36</v>
      </c>
      <c r="L64" s="121">
        <v>7</v>
      </c>
      <c r="M64" s="122">
        <v>43</v>
      </c>
      <c r="N64" s="120">
        <v>41.01</v>
      </c>
      <c r="O64" s="121">
        <v>6</v>
      </c>
      <c r="P64" s="122">
        <v>47.01</v>
      </c>
      <c r="Q64" s="120">
        <v>35.01</v>
      </c>
      <c r="R64" s="121">
        <v>6</v>
      </c>
      <c r="S64" s="122">
        <v>41.01</v>
      </c>
      <c r="T64" s="148">
        <v>223.01999999999998</v>
      </c>
      <c r="U64" s="123">
        <v>0</v>
      </c>
      <c r="V64" s="124">
        <v>2</v>
      </c>
      <c r="W64" s="125">
        <v>22</v>
      </c>
      <c r="X64" s="126">
        <v>10</v>
      </c>
    </row>
    <row r="65" spans="1:24" ht="15.75">
      <c r="A65" s="115">
        <v>3</v>
      </c>
      <c r="B65" s="116">
        <v>10</v>
      </c>
      <c r="C65" s="195" t="s">
        <v>458</v>
      </c>
      <c r="D65" s="119" t="s">
        <v>225</v>
      </c>
      <c r="E65" s="120">
        <v>41</v>
      </c>
      <c r="F65" s="121">
        <v>8</v>
      </c>
      <c r="G65" s="122">
        <v>49</v>
      </c>
      <c r="H65" s="120">
        <v>31</v>
      </c>
      <c r="I65" s="121">
        <v>6</v>
      </c>
      <c r="J65" s="122">
        <v>37</v>
      </c>
      <c r="K65" s="120">
        <v>41</v>
      </c>
      <c r="L65" s="121">
        <v>8</v>
      </c>
      <c r="M65" s="122">
        <v>49</v>
      </c>
      <c r="N65" s="120">
        <v>39</v>
      </c>
      <c r="O65" s="121">
        <v>6</v>
      </c>
      <c r="P65" s="122">
        <v>45</v>
      </c>
      <c r="Q65" s="120">
        <v>30.01</v>
      </c>
      <c r="R65" s="121">
        <v>5</v>
      </c>
      <c r="S65" s="122">
        <v>35.010000000000005</v>
      </c>
      <c r="T65" s="148">
        <v>215.01</v>
      </c>
      <c r="U65" s="123">
        <v>0</v>
      </c>
      <c r="V65" s="124">
        <v>1</v>
      </c>
      <c r="W65" s="125">
        <v>29</v>
      </c>
      <c r="X65" s="126">
        <v>11</v>
      </c>
    </row>
    <row r="66" spans="1:24" ht="15.75">
      <c r="A66" s="115">
        <v>3</v>
      </c>
      <c r="B66" s="116">
        <v>17</v>
      </c>
      <c r="C66" s="195" t="s">
        <v>429</v>
      </c>
      <c r="D66" s="119" t="s">
        <v>225</v>
      </c>
      <c r="E66" s="120">
        <v>41</v>
      </c>
      <c r="F66" s="121">
        <v>7</v>
      </c>
      <c r="G66" s="122">
        <v>48</v>
      </c>
      <c r="H66" s="120">
        <v>31</v>
      </c>
      <c r="I66" s="121">
        <v>5</v>
      </c>
      <c r="J66" s="122">
        <v>36</v>
      </c>
      <c r="K66" s="120">
        <v>35.01</v>
      </c>
      <c r="L66" s="121">
        <v>6</v>
      </c>
      <c r="M66" s="122">
        <v>41.01</v>
      </c>
      <c r="N66" s="120">
        <v>35</v>
      </c>
      <c r="O66" s="121">
        <v>8</v>
      </c>
      <c r="P66" s="122">
        <v>43</v>
      </c>
      <c r="Q66" s="120">
        <v>35</v>
      </c>
      <c r="R66" s="121">
        <v>6</v>
      </c>
      <c r="S66" s="122">
        <v>41</v>
      </c>
      <c r="T66" s="148">
        <v>209.01</v>
      </c>
      <c r="U66" s="123">
        <v>0</v>
      </c>
      <c r="V66" s="124">
        <v>1</v>
      </c>
      <c r="W66" s="125">
        <v>31</v>
      </c>
      <c r="X66" s="126">
        <v>12</v>
      </c>
    </row>
    <row r="67" spans="1:24" ht="15.75">
      <c r="A67" s="115">
        <v>4</v>
      </c>
      <c r="B67" s="116">
        <v>18</v>
      </c>
      <c r="C67" s="195" t="s">
        <v>212</v>
      </c>
      <c r="D67" s="119" t="s">
        <v>225</v>
      </c>
      <c r="E67" s="120">
        <v>34.01</v>
      </c>
      <c r="F67" s="121">
        <v>6</v>
      </c>
      <c r="G67" s="122">
        <v>40.01</v>
      </c>
      <c r="H67" s="120">
        <v>36</v>
      </c>
      <c r="I67" s="121">
        <v>6</v>
      </c>
      <c r="J67" s="122">
        <v>42</v>
      </c>
      <c r="K67" s="120">
        <v>35</v>
      </c>
      <c r="L67" s="121">
        <v>6</v>
      </c>
      <c r="M67" s="122">
        <v>41</v>
      </c>
      <c r="N67" s="120">
        <v>38</v>
      </c>
      <c r="O67" s="121">
        <v>4</v>
      </c>
      <c r="P67" s="122">
        <v>42</v>
      </c>
      <c r="Q67" s="120">
        <v>34</v>
      </c>
      <c r="R67" s="121">
        <v>5</v>
      </c>
      <c r="S67" s="122">
        <v>39</v>
      </c>
      <c r="T67" s="148">
        <v>204.01</v>
      </c>
      <c r="U67" s="123">
        <v>0</v>
      </c>
      <c r="V67" s="124">
        <v>1</v>
      </c>
      <c r="W67" s="125">
        <v>33</v>
      </c>
      <c r="X67" s="126">
        <v>13</v>
      </c>
    </row>
    <row r="68" spans="1:24" ht="15.75">
      <c r="A68" s="115">
        <v>4</v>
      </c>
      <c r="B68" s="116">
        <v>5</v>
      </c>
      <c r="C68" s="195" t="s">
        <v>431</v>
      </c>
      <c r="D68" s="119" t="s">
        <v>225</v>
      </c>
      <c r="E68" s="120">
        <v>32</v>
      </c>
      <c r="F68" s="121">
        <v>6</v>
      </c>
      <c r="G68" s="122">
        <v>38</v>
      </c>
      <c r="H68" s="120">
        <v>37.01</v>
      </c>
      <c r="I68" s="121">
        <v>6</v>
      </c>
      <c r="J68" s="122">
        <v>43.01</v>
      </c>
      <c r="K68" s="120">
        <v>25</v>
      </c>
      <c r="L68" s="121">
        <v>6</v>
      </c>
      <c r="M68" s="122">
        <v>31</v>
      </c>
      <c r="N68" s="120">
        <v>36</v>
      </c>
      <c r="O68" s="121">
        <v>7</v>
      </c>
      <c r="P68" s="122">
        <v>43</v>
      </c>
      <c r="Q68" s="120">
        <v>41</v>
      </c>
      <c r="R68" s="121">
        <v>6</v>
      </c>
      <c r="S68" s="122">
        <v>47</v>
      </c>
      <c r="T68" s="148">
        <v>202.01</v>
      </c>
      <c r="U68" s="123">
        <v>0</v>
      </c>
      <c r="V68" s="124">
        <v>1</v>
      </c>
      <c r="W68" s="125">
        <v>37</v>
      </c>
      <c r="X68" s="126">
        <v>14</v>
      </c>
    </row>
    <row r="69" spans="1:24" ht="15.75">
      <c r="A69" s="115">
        <v>4</v>
      </c>
      <c r="B69" s="116">
        <v>16</v>
      </c>
      <c r="C69" s="195" t="s">
        <v>238</v>
      </c>
      <c r="D69" s="119" t="s">
        <v>225</v>
      </c>
      <c r="E69" s="120">
        <v>36</v>
      </c>
      <c r="F69" s="121">
        <v>6</v>
      </c>
      <c r="G69" s="122">
        <v>42</v>
      </c>
      <c r="H69" s="120">
        <v>41</v>
      </c>
      <c r="I69" s="121">
        <v>7</v>
      </c>
      <c r="J69" s="122">
        <v>48</v>
      </c>
      <c r="K69" s="120">
        <v>30</v>
      </c>
      <c r="L69" s="121">
        <v>6</v>
      </c>
      <c r="M69" s="122">
        <v>36</v>
      </c>
      <c r="N69" s="120">
        <v>28</v>
      </c>
      <c r="O69" s="121">
        <v>6</v>
      </c>
      <c r="P69" s="122">
        <v>34</v>
      </c>
      <c r="Q69" s="120">
        <v>35</v>
      </c>
      <c r="R69" s="121">
        <v>6</v>
      </c>
      <c r="S69" s="122">
        <v>41</v>
      </c>
      <c r="T69" s="148">
        <v>201</v>
      </c>
      <c r="U69" s="123">
        <v>0</v>
      </c>
      <c r="V69" s="124">
        <v>0</v>
      </c>
      <c r="W69" s="125">
        <v>38</v>
      </c>
      <c r="X69" s="126">
        <v>15</v>
      </c>
    </row>
    <row r="70" spans="1:24" ht="15.75">
      <c r="A70" s="115">
        <v>4</v>
      </c>
      <c r="B70" s="116">
        <v>12</v>
      </c>
      <c r="C70" s="195" t="s">
        <v>426</v>
      </c>
      <c r="D70" s="119" t="s">
        <v>225</v>
      </c>
      <c r="E70" s="120">
        <v>40</v>
      </c>
      <c r="F70" s="121">
        <v>7</v>
      </c>
      <c r="G70" s="122">
        <v>47</v>
      </c>
      <c r="H70" s="120">
        <v>37</v>
      </c>
      <c r="I70" s="121">
        <v>7</v>
      </c>
      <c r="J70" s="122">
        <v>44</v>
      </c>
      <c r="K70" s="120">
        <v>19</v>
      </c>
      <c r="L70" s="121">
        <v>3</v>
      </c>
      <c r="M70" s="122">
        <v>22</v>
      </c>
      <c r="N70" s="120">
        <v>39.01</v>
      </c>
      <c r="O70" s="121">
        <v>7</v>
      </c>
      <c r="P70" s="122">
        <v>46.01</v>
      </c>
      <c r="Q70" s="120">
        <v>35.01</v>
      </c>
      <c r="R70" s="121">
        <v>5</v>
      </c>
      <c r="S70" s="122">
        <v>40.01</v>
      </c>
      <c r="T70" s="148">
        <v>199.01999999999998</v>
      </c>
      <c r="U70" s="123">
        <v>0</v>
      </c>
      <c r="V70" s="124">
        <v>2</v>
      </c>
      <c r="W70" s="125">
        <v>39</v>
      </c>
      <c r="X70" s="126">
        <v>16</v>
      </c>
    </row>
    <row r="71" spans="1:24" ht="15.75">
      <c r="A71" s="115">
        <v>4</v>
      </c>
      <c r="B71" s="116">
        <v>14</v>
      </c>
      <c r="C71" s="195" t="s">
        <v>240</v>
      </c>
      <c r="D71" s="119" t="s">
        <v>225</v>
      </c>
      <c r="E71" s="120">
        <v>20</v>
      </c>
      <c r="F71" s="121">
        <v>5</v>
      </c>
      <c r="G71" s="122">
        <v>25</v>
      </c>
      <c r="H71" s="120">
        <v>41</v>
      </c>
      <c r="I71" s="121">
        <v>8</v>
      </c>
      <c r="J71" s="122">
        <v>49</v>
      </c>
      <c r="K71" s="120">
        <v>41</v>
      </c>
      <c r="L71" s="121">
        <v>7</v>
      </c>
      <c r="M71" s="122">
        <v>48</v>
      </c>
      <c r="N71" s="120">
        <v>24.01</v>
      </c>
      <c r="O71" s="121">
        <v>6</v>
      </c>
      <c r="P71" s="122">
        <v>30.01</v>
      </c>
      <c r="Q71" s="120">
        <v>37</v>
      </c>
      <c r="R71" s="121">
        <v>6</v>
      </c>
      <c r="S71" s="122">
        <v>43</v>
      </c>
      <c r="T71" s="148">
        <v>195.01</v>
      </c>
      <c r="U71" s="123">
        <v>0</v>
      </c>
      <c r="V71" s="124">
        <v>1</v>
      </c>
      <c r="W71" s="125">
        <v>42</v>
      </c>
      <c r="X71" s="126">
        <v>17</v>
      </c>
    </row>
    <row r="72" spans="1:24" ht="15.75">
      <c r="A72" s="115">
        <v>3</v>
      </c>
      <c r="B72" s="116">
        <v>8</v>
      </c>
      <c r="C72" s="195" t="s">
        <v>451</v>
      </c>
      <c r="D72" s="119" t="s">
        <v>225</v>
      </c>
      <c r="E72" s="120">
        <v>30</v>
      </c>
      <c r="F72" s="121">
        <v>5</v>
      </c>
      <c r="G72" s="122">
        <v>35</v>
      </c>
      <c r="H72" s="120">
        <v>27</v>
      </c>
      <c r="I72" s="121">
        <v>8</v>
      </c>
      <c r="J72" s="122">
        <v>35</v>
      </c>
      <c r="K72" s="120">
        <v>37</v>
      </c>
      <c r="L72" s="121">
        <v>6</v>
      </c>
      <c r="M72" s="122">
        <v>43</v>
      </c>
      <c r="N72" s="120">
        <v>27</v>
      </c>
      <c r="O72" s="121">
        <v>5</v>
      </c>
      <c r="P72" s="122">
        <v>32</v>
      </c>
      <c r="Q72" s="120">
        <v>27</v>
      </c>
      <c r="R72" s="121">
        <v>5</v>
      </c>
      <c r="S72" s="122">
        <v>32</v>
      </c>
      <c r="T72" s="148">
        <v>177</v>
      </c>
      <c r="U72" s="123">
        <v>0</v>
      </c>
      <c r="V72" s="124">
        <v>0</v>
      </c>
      <c r="W72" s="125">
        <v>45</v>
      </c>
      <c r="X72" s="126">
        <v>18</v>
      </c>
    </row>
    <row r="73" spans="1:24" ht="15.75">
      <c r="A73" s="115">
        <v>4</v>
      </c>
      <c r="B73" s="116">
        <v>15</v>
      </c>
      <c r="C73" s="195" t="s">
        <v>481</v>
      </c>
      <c r="D73" s="119" t="s">
        <v>225</v>
      </c>
      <c r="E73" s="120">
        <v>36</v>
      </c>
      <c r="F73" s="121">
        <v>6</v>
      </c>
      <c r="G73" s="122">
        <v>42</v>
      </c>
      <c r="H73" s="120">
        <v>21</v>
      </c>
      <c r="I73" s="121">
        <v>3</v>
      </c>
      <c r="J73" s="122">
        <v>24</v>
      </c>
      <c r="K73" s="120">
        <v>24</v>
      </c>
      <c r="L73" s="121">
        <v>4</v>
      </c>
      <c r="M73" s="122">
        <v>28</v>
      </c>
      <c r="N73" s="120">
        <v>24</v>
      </c>
      <c r="O73" s="121">
        <v>4</v>
      </c>
      <c r="P73" s="122">
        <v>28</v>
      </c>
      <c r="Q73" s="120">
        <v>32</v>
      </c>
      <c r="R73" s="121">
        <v>5</v>
      </c>
      <c r="S73" s="122">
        <v>37</v>
      </c>
      <c r="T73" s="148">
        <v>159</v>
      </c>
      <c r="U73" s="123">
        <v>0</v>
      </c>
      <c r="V73" s="124">
        <v>0</v>
      </c>
      <c r="W73" s="125">
        <v>49</v>
      </c>
      <c r="X73" s="126">
        <v>19</v>
      </c>
    </row>
    <row r="74" spans="1:24" ht="15.75">
      <c r="A74" s="115">
        <v>4</v>
      </c>
      <c r="B74" s="116">
        <v>19</v>
      </c>
      <c r="C74" s="195" t="s">
        <v>437</v>
      </c>
      <c r="D74" s="119" t="s">
        <v>225</v>
      </c>
      <c r="E74" s="120">
        <v>20</v>
      </c>
      <c r="F74" s="121">
        <v>3</v>
      </c>
      <c r="G74" s="122">
        <v>23</v>
      </c>
      <c r="H74" s="120">
        <v>26</v>
      </c>
      <c r="I74" s="121">
        <v>4</v>
      </c>
      <c r="J74" s="122">
        <v>30</v>
      </c>
      <c r="K74" s="120">
        <v>33</v>
      </c>
      <c r="L74" s="121">
        <v>6</v>
      </c>
      <c r="M74" s="122">
        <v>39</v>
      </c>
      <c r="N74" s="120">
        <v>17</v>
      </c>
      <c r="O74" s="121">
        <v>4</v>
      </c>
      <c r="P74" s="122">
        <v>21</v>
      </c>
      <c r="Q74" s="120">
        <v>30</v>
      </c>
      <c r="R74" s="121">
        <v>7</v>
      </c>
      <c r="S74" s="122">
        <v>37</v>
      </c>
      <c r="T74" s="148">
        <v>150</v>
      </c>
      <c r="U74" s="123">
        <v>0</v>
      </c>
      <c r="V74" s="124">
        <v>0</v>
      </c>
      <c r="W74" s="125">
        <v>51</v>
      </c>
      <c r="X74" s="126">
        <v>20</v>
      </c>
    </row>
    <row r="75" spans="1:24" ht="15.75">
      <c r="A75" s="115">
        <v>2</v>
      </c>
      <c r="B75" s="116">
        <v>7</v>
      </c>
      <c r="C75" s="195" t="s">
        <v>226</v>
      </c>
      <c r="D75" s="119" t="s">
        <v>225</v>
      </c>
      <c r="E75" s="120">
        <v>1</v>
      </c>
      <c r="F75" s="121">
        <v>0</v>
      </c>
      <c r="G75" s="122">
        <v>1</v>
      </c>
      <c r="H75" s="120">
        <v>30</v>
      </c>
      <c r="I75" s="121">
        <v>5</v>
      </c>
      <c r="J75" s="122">
        <v>35</v>
      </c>
      <c r="K75" s="120">
        <v>24.01</v>
      </c>
      <c r="L75" s="121">
        <v>5</v>
      </c>
      <c r="M75" s="122">
        <v>29.01</v>
      </c>
      <c r="N75" s="120">
        <v>38.01</v>
      </c>
      <c r="O75" s="121">
        <v>7</v>
      </c>
      <c r="P75" s="122">
        <v>45.01</v>
      </c>
      <c r="Q75" s="120">
        <v>32</v>
      </c>
      <c r="R75" s="121">
        <v>5</v>
      </c>
      <c r="S75" s="122">
        <v>37</v>
      </c>
      <c r="T75" s="148">
        <v>147.02000000000001</v>
      </c>
      <c r="U75" s="123">
        <v>0</v>
      </c>
      <c r="V75" s="124">
        <v>2</v>
      </c>
      <c r="W75" s="125">
        <v>54</v>
      </c>
      <c r="X75" s="126">
        <v>21</v>
      </c>
    </row>
    <row r="76" spans="1:24" ht="16.5" thickBot="1">
      <c r="A76" s="128"/>
      <c r="B76" s="129"/>
      <c r="C76" s="196"/>
      <c r="D76" s="132"/>
      <c r="E76" s="133"/>
      <c r="F76" s="134"/>
      <c r="G76" s="135"/>
      <c r="H76" s="133"/>
      <c r="I76" s="134"/>
      <c r="J76" s="135"/>
      <c r="K76" s="133"/>
      <c r="L76" s="134"/>
      <c r="M76" s="135"/>
      <c r="N76" s="133"/>
      <c r="O76" s="134"/>
      <c r="P76" s="135"/>
      <c r="Q76" s="133"/>
      <c r="R76" s="134"/>
      <c r="S76" s="135"/>
      <c r="T76" s="149"/>
      <c r="U76" s="136"/>
      <c r="V76" s="137"/>
      <c r="W76" s="138"/>
      <c r="X76" s="139"/>
    </row>
    <row r="77" spans="1:24" ht="15.75" thickBot="1">
      <c r="A77" s="140"/>
      <c r="B77" s="140"/>
      <c r="C77" s="197"/>
      <c r="D77" s="141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1"/>
      <c r="W77" s="141"/>
      <c r="X77" s="140"/>
    </row>
    <row r="78" spans="1:24">
      <c r="A78" s="290" t="s">
        <v>222</v>
      </c>
      <c r="B78" s="291"/>
      <c r="C78" s="158" t="s">
        <v>210</v>
      </c>
      <c r="D78" s="160" t="s">
        <v>489</v>
      </c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1"/>
      <c r="V78" s="141"/>
      <c r="W78" s="140"/>
      <c r="X78" s="140"/>
    </row>
    <row r="79" spans="1:24" ht="15.75" thickBot="1">
      <c r="A79" s="292" t="s">
        <v>459</v>
      </c>
      <c r="B79" s="293"/>
      <c r="C79" s="145" t="s">
        <v>210</v>
      </c>
      <c r="D79" s="146">
        <v>59.03</v>
      </c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1"/>
      <c r="V79" s="141"/>
      <c r="W79" s="140"/>
      <c r="X79" s="140"/>
    </row>
    <row r="80" spans="1:24">
      <c r="A80" s="140"/>
      <c r="B80" s="140"/>
      <c r="C80" s="197"/>
      <c r="D80" s="141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1"/>
      <c r="W80" s="141"/>
      <c r="X80" s="140"/>
    </row>
  </sheetData>
  <mergeCells count="22">
    <mergeCell ref="A1:X1"/>
    <mergeCell ref="A2:X2"/>
    <mergeCell ref="E4:G4"/>
    <mergeCell ref="H4:J4"/>
    <mergeCell ref="K4:M4"/>
    <mergeCell ref="N4:P4"/>
    <mergeCell ref="Q4:S4"/>
    <mergeCell ref="T4:U4"/>
    <mergeCell ref="W4:X4"/>
    <mergeCell ref="W52:X52"/>
    <mergeCell ref="A78:B78"/>
    <mergeCell ref="A79:B79"/>
    <mergeCell ref="A45:B45"/>
    <mergeCell ref="A46:B46"/>
    <mergeCell ref="A49:X49"/>
    <mergeCell ref="A50:X50"/>
    <mergeCell ref="E52:G52"/>
    <mergeCell ref="H52:J52"/>
    <mergeCell ref="K52:M52"/>
    <mergeCell ref="N52:P52"/>
    <mergeCell ref="Q52:S52"/>
    <mergeCell ref="T52:U52"/>
  </mergeCells>
  <conditionalFormatting sqref="T7:U44 T47:U47">
    <cfRule type="cellIs" dxfId="27" priority="6" operator="equal">
      <formula>0</formula>
    </cfRule>
  </conditionalFormatting>
  <conditionalFormatting sqref="G7:G43 J7:J43 M7:M43 P7:P43 S7:S43">
    <cfRule type="top10" dxfId="26" priority="7" rank="1"/>
  </conditionalFormatting>
  <conditionalFormatting sqref="F7:F43 I7:I43 L7:L43 O7:O43 R7:R43">
    <cfRule type="top10" dxfId="25" priority="8" rank="1"/>
  </conditionalFormatting>
  <conditionalFormatting sqref="T45:T46">
    <cfRule type="cellIs" dxfId="24" priority="5" operator="equal">
      <formula>0</formula>
    </cfRule>
  </conditionalFormatting>
  <conditionalFormatting sqref="T55:U77 T80:U80">
    <cfRule type="cellIs" dxfId="23" priority="2" operator="equal">
      <formula>0</formula>
    </cfRule>
  </conditionalFormatting>
  <conditionalFormatting sqref="G55:G76 J55:J76 M55:M76 P55:P76 S55:S76">
    <cfRule type="top10" dxfId="22" priority="3" rank="1"/>
  </conditionalFormatting>
  <conditionalFormatting sqref="F55:F76 I55:I76 L55:L76 O55:O76 R55:R76">
    <cfRule type="top10" dxfId="21" priority="4" rank="1"/>
  </conditionalFormatting>
  <conditionalFormatting sqref="T78:T79">
    <cfRule type="cellIs" dxfId="2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workbookViewId="0">
      <selection activeCell="A45" sqref="A45:W84"/>
    </sheetView>
  </sheetViews>
  <sheetFormatPr defaultRowHeight="15"/>
  <cols>
    <col min="3" max="3" width="23.140625" bestFit="1" customWidth="1"/>
  </cols>
  <sheetData>
    <row r="1" spans="1:23" ht="23.25">
      <c r="A1" s="278" t="s">
        <v>508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ht="18">
      <c r="A2" s="269" t="s">
        <v>509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1:23" ht="18.75" thickBot="1">
      <c r="A3" s="90"/>
      <c r="B3" s="90"/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198"/>
      <c r="W3" s="92"/>
    </row>
    <row r="4" spans="1:23" ht="20.25">
      <c r="A4" s="93" t="s">
        <v>188</v>
      </c>
      <c r="B4" s="94" t="s">
        <v>189</v>
      </c>
      <c r="C4" s="95" t="s">
        <v>3</v>
      </c>
      <c r="D4" s="96" t="s">
        <v>191</v>
      </c>
      <c r="E4" s="274" t="s">
        <v>192</v>
      </c>
      <c r="F4" s="274"/>
      <c r="G4" s="275"/>
      <c r="H4" s="276" t="s">
        <v>193</v>
      </c>
      <c r="I4" s="274"/>
      <c r="J4" s="275"/>
      <c r="K4" s="276" t="s">
        <v>194</v>
      </c>
      <c r="L4" s="274"/>
      <c r="M4" s="275"/>
      <c r="N4" s="276" t="s">
        <v>195</v>
      </c>
      <c r="O4" s="274"/>
      <c r="P4" s="275"/>
      <c r="Q4" s="276" t="s">
        <v>196</v>
      </c>
      <c r="R4" s="274"/>
      <c r="S4" s="275"/>
      <c r="T4" s="200" t="s">
        <v>197</v>
      </c>
      <c r="U4" s="97" t="s">
        <v>198</v>
      </c>
      <c r="V4" s="272" t="s">
        <v>199</v>
      </c>
      <c r="W4" s="273"/>
    </row>
    <row r="5" spans="1:23" ht="16.5" thickBot="1">
      <c r="A5" s="98"/>
      <c r="B5" s="99"/>
      <c r="C5" s="100"/>
      <c r="D5" s="101"/>
      <c r="E5" s="102" t="s">
        <v>200</v>
      </c>
      <c r="F5" s="103" t="s">
        <v>201</v>
      </c>
      <c r="G5" s="102" t="s">
        <v>197</v>
      </c>
      <c r="H5" s="104" t="s">
        <v>200</v>
      </c>
      <c r="I5" s="103" t="s">
        <v>201</v>
      </c>
      <c r="J5" s="102" t="s">
        <v>197</v>
      </c>
      <c r="K5" s="104" t="s">
        <v>200</v>
      </c>
      <c r="L5" s="103" t="s">
        <v>201</v>
      </c>
      <c r="M5" s="102" t="s">
        <v>197</v>
      </c>
      <c r="N5" s="104" t="s">
        <v>200</v>
      </c>
      <c r="O5" s="103" t="s">
        <v>201</v>
      </c>
      <c r="P5" s="102" t="s">
        <v>197</v>
      </c>
      <c r="Q5" s="104" t="s">
        <v>200</v>
      </c>
      <c r="R5" s="103" t="s">
        <v>201</v>
      </c>
      <c r="S5" s="102" t="s">
        <v>197</v>
      </c>
      <c r="T5" s="105" t="s">
        <v>190</v>
      </c>
      <c r="U5" s="106" t="s">
        <v>202</v>
      </c>
      <c r="V5" s="107" t="s">
        <v>203</v>
      </c>
      <c r="W5" s="108" t="s">
        <v>204</v>
      </c>
    </row>
    <row r="6" spans="1:23" ht="15.75">
      <c r="A6" s="109"/>
      <c r="B6" s="110"/>
      <c r="C6" s="111"/>
      <c r="D6" s="111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</row>
    <row r="7" spans="1:23" ht="15.75">
      <c r="A7" s="115">
        <v>3</v>
      </c>
      <c r="B7" s="116">
        <v>3</v>
      </c>
      <c r="C7" s="117" t="s">
        <v>510</v>
      </c>
      <c r="D7" s="119" t="s">
        <v>204</v>
      </c>
      <c r="E7" s="120">
        <v>37.01</v>
      </c>
      <c r="F7" s="121">
        <v>5</v>
      </c>
      <c r="G7" s="122">
        <v>42.01</v>
      </c>
      <c r="H7" s="120">
        <v>49.01</v>
      </c>
      <c r="I7" s="121">
        <v>8</v>
      </c>
      <c r="J7" s="122">
        <v>57.01</v>
      </c>
      <c r="K7" s="120">
        <v>44</v>
      </c>
      <c r="L7" s="121">
        <v>8</v>
      </c>
      <c r="M7" s="122">
        <v>52</v>
      </c>
      <c r="N7" s="120">
        <v>38.020000000000003</v>
      </c>
      <c r="O7" s="121">
        <v>6</v>
      </c>
      <c r="P7" s="122">
        <v>44.02</v>
      </c>
      <c r="Q7" s="120">
        <v>41.01</v>
      </c>
      <c r="R7" s="121">
        <v>8</v>
      </c>
      <c r="S7" s="122">
        <v>49.01</v>
      </c>
      <c r="T7" s="123">
        <v>244.04999999999998</v>
      </c>
      <c r="U7" s="124">
        <v>5</v>
      </c>
      <c r="V7" s="125">
        <v>1</v>
      </c>
      <c r="W7" s="126">
        <v>1</v>
      </c>
    </row>
    <row r="8" spans="1:23" ht="15.75">
      <c r="A8" s="115">
        <v>3</v>
      </c>
      <c r="B8" s="116">
        <v>8</v>
      </c>
      <c r="C8" s="117" t="s">
        <v>511</v>
      </c>
      <c r="D8" s="119" t="s">
        <v>204</v>
      </c>
      <c r="E8" s="120">
        <v>37.01</v>
      </c>
      <c r="F8" s="121">
        <v>5</v>
      </c>
      <c r="G8" s="122">
        <v>42.01</v>
      </c>
      <c r="H8" s="120">
        <v>40.01</v>
      </c>
      <c r="I8" s="121">
        <v>6</v>
      </c>
      <c r="J8" s="122">
        <v>46.01</v>
      </c>
      <c r="K8" s="120">
        <v>45</v>
      </c>
      <c r="L8" s="121">
        <v>9</v>
      </c>
      <c r="M8" s="122">
        <v>54</v>
      </c>
      <c r="N8" s="120">
        <v>38</v>
      </c>
      <c r="O8" s="121">
        <v>6</v>
      </c>
      <c r="P8" s="122">
        <v>44</v>
      </c>
      <c r="Q8" s="120">
        <v>44</v>
      </c>
      <c r="R8" s="121">
        <v>7</v>
      </c>
      <c r="S8" s="122">
        <v>51</v>
      </c>
      <c r="T8" s="123">
        <v>237.01999999999998</v>
      </c>
      <c r="U8" s="124">
        <v>2</v>
      </c>
      <c r="V8" s="125">
        <v>3</v>
      </c>
      <c r="W8" s="126">
        <v>2</v>
      </c>
    </row>
    <row r="9" spans="1:23" ht="15.75">
      <c r="A9" s="115">
        <v>2</v>
      </c>
      <c r="B9" s="116">
        <v>5</v>
      </c>
      <c r="C9" s="117" t="s">
        <v>355</v>
      </c>
      <c r="D9" s="119" t="s">
        <v>204</v>
      </c>
      <c r="E9" s="120">
        <v>29</v>
      </c>
      <c r="F9" s="121">
        <v>3</v>
      </c>
      <c r="G9" s="122">
        <v>32</v>
      </c>
      <c r="H9" s="120">
        <v>40.01</v>
      </c>
      <c r="I9" s="121">
        <v>7</v>
      </c>
      <c r="J9" s="122">
        <v>47.01</v>
      </c>
      <c r="K9" s="120">
        <v>48.02</v>
      </c>
      <c r="L9" s="121">
        <v>8</v>
      </c>
      <c r="M9" s="122">
        <v>56.02</v>
      </c>
      <c r="N9" s="120">
        <v>44.01</v>
      </c>
      <c r="O9" s="121">
        <v>7</v>
      </c>
      <c r="P9" s="122">
        <v>51.01</v>
      </c>
      <c r="Q9" s="120">
        <v>43.01</v>
      </c>
      <c r="R9" s="121">
        <v>7</v>
      </c>
      <c r="S9" s="122">
        <v>50.01</v>
      </c>
      <c r="T9" s="123">
        <v>236.04999999999998</v>
      </c>
      <c r="U9" s="124">
        <v>5</v>
      </c>
      <c r="V9" s="125">
        <v>4</v>
      </c>
      <c r="W9" s="126">
        <v>3</v>
      </c>
    </row>
    <row r="10" spans="1:23" ht="15.75">
      <c r="A10" s="115">
        <v>1</v>
      </c>
      <c r="B10" s="116">
        <v>12</v>
      </c>
      <c r="C10" s="117" t="s">
        <v>512</v>
      </c>
      <c r="D10" s="119" t="s">
        <v>204</v>
      </c>
      <c r="E10" s="120">
        <v>29</v>
      </c>
      <c r="F10" s="121">
        <v>7</v>
      </c>
      <c r="G10" s="122">
        <v>36</v>
      </c>
      <c r="H10" s="120">
        <v>44</v>
      </c>
      <c r="I10" s="121">
        <v>7</v>
      </c>
      <c r="J10" s="122">
        <v>51</v>
      </c>
      <c r="K10" s="120">
        <v>41</v>
      </c>
      <c r="L10" s="121">
        <v>9</v>
      </c>
      <c r="M10" s="122">
        <v>50</v>
      </c>
      <c r="N10" s="120">
        <v>46.01</v>
      </c>
      <c r="O10" s="121">
        <v>8</v>
      </c>
      <c r="P10" s="122">
        <v>54.01</v>
      </c>
      <c r="Q10" s="120">
        <v>38.020000000000003</v>
      </c>
      <c r="R10" s="121">
        <v>4</v>
      </c>
      <c r="S10" s="122">
        <v>42.02</v>
      </c>
      <c r="T10" s="123">
        <v>233.03</v>
      </c>
      <c r="U10" s="124">
        <v>3</v>
      </c>
      <c r="V10" s="125">
        <v>5</v>
      </c>
      <c r="W10" s="126">
        <v>4</v>
      </c>
    </row>
    <row r="11" spans="1:23" ht="15.75">
      <c r="A11" s="115">
        <v>1</v>
      </c>
      <c r="B11" s="116">
        <v>3</v>
      </c>
      <c r="C11" s="117" t="s">
        <v>513</v>
      </c>
      <c r="D11" s="119" t="s">
        <v>204</v>
      </c>
      <c r="E11" s="120">
        <v>23</v>
      </c>
      <c r="F11" s="121">
        <v>6</v>
      </c>
      <c r="G11" s="122">
        <v>29</v>
      </c>
      <c r="H11" s="120">
        <v>39</v>
      </c>
      <c r="I11" s="121">
        <v>6</v>
      </c>
      <c r="J11" s="122">
        <v>45</v>
      </c>
      <c r="K11" s="120">
        <v>44</v>
      </c>
      <c r="L11" s="121">
        <v>8</v>
      </c>
      <c r="M11" s="122">
        <v>52</v>
      </c>
      <c r="N11" s="120">
        <v>45</v>
      </c>
      <c r="O11" s="121">
        <v>7</v>
      </c>
      <c r="P11" s="122">
        <v>52</v>
      </c>
      <c r="Q11" s="120">
        <v>45.01</v>
      </c>
      <c r="R11" s="121">
        <v>7</v>
      </c>
      <c r="S11" s="122">
        <v>52.01</v>
      </c>
      <c r="T11" s="123">
        <v>230.01</v>
      </c>
      <c r="U11" s="124">
        <v>1</v>
      </c>
      <c r="V11" s="125">
        <v>6</v>
      </c>
      <c r="W11" s="126">
        <v>5</v>
      </c>
    </row>
    <row r="12" spans="1:23" ht="15.75">
      <c r="A12" s="115">
        <v>1</v>
      </c>
      <c r="B12" s="116">
        <v>17</v>
      </c>
      <c r="C12" s="117" t="s">
        <v>514</v>
      </c>
      <c r="D12" s="119" t="s">
        <v>204</v>
      </c>
      <c r="E12" s="120">
        <v>42.01</v>
      </c>
      <c r="F12" s="121">
        <v>8</v>
      </c>
      <c r="G12" s="122">
        <v>50.01</v>
      </c>
      <c r="H12" s="120">
        <v>40</v>
      </c>
      <c r="I12" s="121">
        <v>7</v>
      </c>
      <c r="J12" s="122">
        <v>47</v>
      </c>
      <c r="K12" s="120">
        <v>28</v>
      </c>
      <c r="L12" s="121">
        <v>5</v>
      </c>
      <c r="M12" s="122">
        <v>33</v>
      </c>
      <c r="N12" s="120">
        <v>44</v>
      </c>
      <c r="O12" s="121">
        <v>8</v>
      </c>
      <c r="P12" s="122">
        <v>52</v>
      </c>
      <c r="Q12" s="120">
        <v>39</v>
      </c>
      <c r="R12" s="121">
        <v>7</v>
      </c>
      <c r="S12" s="122">
        <v>46</v>
      </c>
      <c r="T12" s="123">
        <v>228.01</v>
      </c>
      <c r="U12" s="124">
        <v>1</v>
      </c>
      <c r="V12" s="125">
        <v>9</v>
      </c>
      <c r="W12" s="126">
        <v>6</v>
      </c>
    </row>
    <row r="13" spans="1:23" ht="15.75">
      <c r="A13" s="115">
        <v>1</v>
      </c>
      <c r="B13" s="116">
        <v>2</v>
      </c>
      <c r="C13" s="117" t="s">
        <v>515</v>
      </c>
      <c r="D13" s="119" t="s">
        <v>204</v>
      </c>
      <c r="E13" s="120">
        <v>42.02</v>
      </c>
      <c r="F13" s="121">
        <v>8</v>
      </c>
      <c r="G13" s="122">
        <v>50.02</v>
      </c>
      <c r="H13" s="120">
        <v>32</v>
      </c>
      <c r="I13" s="121">
        <v>2</v>
      </c>
      <c r="J13" s="122">
        <v>34</v>
      </c>
      <c r="K13" s="120">
        <v>34</v>
      </c>
      <c r="L13" s="121">
        <v>7</v>
      </c>
      <c r="M13" s="122">
        <v>41</v>
      </c>
      <c r="N13" s="120">
        <v>40.01</v>
      </c>
      <c r="O13" s="121">
        <v>6</v>
      </c>
      <c r="P13" s="122">
        <v>46.01</v>
      </c>
      <c r="Q13" s="120">
        <v>44</v>
      </c>
      <c r="R13" s="121">
        <v>8</v>
      </c>
      <c r="S13" s="122">
        <v>52</v>
      </c>
      <c r="T13" s="123">
        <v>223.03</v>
      </c>
      <c r="U13" s="124">
        <v>3</v>
      </c>
      <c r="V13" s="125">
        <v>12</v>
      </c>
      <c r="W13" s="126">
        <v>7</v>
      </c>
    </row>
    <row r="14" spans="1:23" ht="15.75">
      <c r="A14" s="115">
        <v>1</v>
      </c>
      <c r="B14" s="116">
        <v>1</v>
      </c>
      <c r="C14" s="117" t="s">
        <v>516</v>
      </c>
      <c r="D14" s="119" t="s">
        <v>204</v>
      </c>
      <c r="E14" s="120">
        <v>39</v>
      </c>
      <c r="F14" s="121">
        <v>6</v>
      </c>
      <c r="G14" s="122">
        <v>45</v>
      </c>
      <c r="H14" s="120">
        <v>38.01</v>
      </c>
      <c r="I14" s="121">
        <v>4</v>
      </c>
      <c r="J14" s="122">
        <v>42.01</v>
      </c>
      <c r="K14" s="120">
        <v>26</v>
      </c>
      <c r="L14" s="121">
        <v>7</v>
      </c>
      <c r="M14" s="122">
        <v>33</v>
      </c>
      <c r="N14" s="120">
        <v>40</v>
      </c>
      <c r="O14" s="121">
        <v>7</v>
      </c>
      <c r="P14" s="122">
        <v>47</v>
      </c>
      <c r="Q14" s="120">
        <v>45.02</v>
      </c>
      <c r="R14" s="121">
        <v>7</v>
      </c>
      <c r="S14" s="122">
        <v>52.02</v>
      </c>
      <c r="T14" s="123">
        <v>219.03</v>
      </c>
      <c r="U14" s="124">
        <v>3</v>
      </c>
      <c r="V14" s="125">
        <v>13</v>
      </c>
      <c r="W14" s="126">
        <v>8</v>
      </c>
    </row>
    <row r="15" spans="1:23" ht="15.75">
      <c r="A15" s="115">
        <v>2</v>
      </c>
      <c r="B15" s="116">
        <v>14</v>
      </c>
      <c r="C15" s="117" t="s">
        <v>517</v>
      </c>
      <c r="D15" s="119" t="s">
        <v>204</v>
      </c>
      <c r="E15" s="120">
        <v>10</v>
      </c>
      <c r="F15" s="121">
        <v>4</v>
      </c>
      <c r="G15" s="122">
        <v>14</v>
      </c>
      <c r="H15" s="120">
        <v>36.01</v>
      </c>
      <c r="I15" s="121">
        <v>6</v>
      </c>
      <c r="J15" s="122">
        <v>42.01</v>
      </c>
      <c r="K15" s="120">
        <v>49.02</v>
      </c>
      <c r="L15" s="121">
        <v>9</v>
      </c>
      <c r="M15" s="122">
        <v>58.02</v>
      </c>
      <c r="N15" s="120">
        <v>45.01</v>
      </c>
      <c r="O15" s="121">
        <v>7</v>
      </c>
      <c r="P15" s="122">
        <v>52.01</v>
      </c>
      <c r="Q15" s="120">
        <v>42.01</v>
      </c>
      <c r="R15" s="121">
        <v>6</v>
      </c>
      <c r="S15" s="122">
        <v>48.01</v>
      </c>
      <c r="T15" s="123">
        <v>214.04999999999998</v>
      </c>
      <c r="U15" s="124">
        <v>5</v>
      </c>
      <c r="V15" s="125">
        <v>16</v>
      </c>
      <c r="W15" s="126">
        <v>9</v>
      </c>
    </row>
    <row r="16" spans="1:23" ht="15.75">
      <c r="A16" s="115">
        <v>2</v>
      </c>
      <c r="B16" s="116">
        <v>9</v>
      </c>
      <c r="C16" s="117" t="s">
        <v>518</v>
      </c>
      <c r="D16" s="119" t="s">
        <v>204</v>
      </c>
      <c r="E16" s="120">
        <v>12</v>
      </c>
      <c r="F16" s="121">
        <v>1</v>
      </c>
      <c r="G16" s="122">
        <v>13</v>
      </c>
      <c r="H16" s="120">
        <v>41.01</v>
      </c>
      <c r="I16" s="121">
        <v>7</v>
      </c>
      <c r="J16" s="122">
        <v>48.01</v>
      </c>
      <c r="K16" s="120">
        <v>47.01</v>
      </c>
      <c r="L16" s="121">
        <v>8</v>
      </c>
      <c r="M16" s="122">
        <v>55.01</v>
      </c>
      <c r="N16" s="120">
        <v>43.01</v>
      </c>
      <c r="O16" s="121">
        <v>7</v>
      </c>
      <c r="P16" s="122">
        <v>50.01</v>
      </c>
      <c r="Q16" s="120">
        <v>39.01</v>
      </c>
      <c r="R16" s="121">
        <v>6</v>
      </c>
      <c r="S16" s="122">
        <v>45.01</v>
      </c>
      <c r="T16" s="123">
        <v>211.04</v>
      </c>
      <c r="U16" s="124">
        <v>4</v>
      </c>
      <c r="V16" s="125">
        <v>18</v>
      </c>
      <c r="W16" s="126">
        <v>10</v>
      </c>
    </row>
    <row r="17" spans="1:23" ht="15.75">
      <c r="A17" s="115">
        <v>2</v>
      </c>
      <c r="B17" s="116">
        <v>12</v>
      </c>
      <c r="C17" s="117" t="s">
        <v>519</v>
      </c>
      <c r="D17" s="119" t="s">
        <v>204</v>
      </c>
      <c r="E17" s="120">
        <v>24</v>
      </c>
      <c r="F17" s="121">
        <v>1</v>
      </c>
      <c r="G17" s="122">
        <v>25</v>
      </c>
      <c r="H17" s="120">
        <v>39</v>
      </c>
      <c r="I17" s="121">
        <v>8</v>
      </c>
      <c r="J17" s="122">
        <v>47</v>
      </c>
      <c r="K17" s="120">
        <v>44</v>
      </c>
      <c r="L17" s="121">
        <v>7</v>
      </c>
      <c r="M17" s="122">
        <v>51</v>
      </c>
      <c r="N17" s="120">
        <v>39</v>
      </c>
      <c r="O17" s="121">
        <v>7</v>
      </c>
      <c r="P17" s="122">
        <v>46</v>
      </c>
      <c r="Q17" s="120">
        <v>34</v>
      </c>
      <c r="R17" s="121">
        <v>6</v>
      </c>
      <c r="S17" s="122">
        <v>40</v>
      </c>
      <c r="T17" s="123">
        <v>209</v>
      </c>
      <c r="U17" s="124">
        <v>0</v>
      </c>
      <c r="V17" s="125">
        <v>19</v>
      </c>
      <c r="W17" s="126">
        <v>11</v>
      </c>
    </row>
    <row r="18" spans="1:23" ht="15.75">
      <c r="A18" s="115">
        <v>1</v>
      </c>
      <c r="B18" s="116">
        <v>18</v>
      </c>
      <c r="C18" s="117" t="s">
        <v>369</v>
      </c>
      <c r="D18" s="119" t="s">
        <v>204</v>
      </c>
      <c r="E18" s="120">
        <v>23</v>
      </c>
      <c r="F18" s="121">
        <v>8</v>
      </c>
      <c r="G18" s="122">
        <v>31</v>
      </c>
      <c r="H18" s="120">
        <v>40</v>
      </c>
      <c r="I18" s="121">
        <v>7</v>
      </c>
      <c r="J18" s="122">
        <v>47</v>
      </c>
      <c r="K18" s="120">
        <v>23</v>
      </c>
      <c r="L18" s="121">
        <v>4</v>
      </c>
      <c r="M18" s="122">
        <v>27</v>
      </c>
      <c r="N18" s="120">
        <v>47.01</v>
      </c>
      <c r="O18" s="121">
        <v>8</v>
      </c>
      <c r="P18" s="122">
        <v>55.01</v>
      </c>
      <c r="Q18" s="120">
        <v>39</v>
      </c>
      <c r="R18" s="121">
        <v>7</v>
      </c>
      <c r="S18" s="122">
        <v>46</v>
      </c>
      <c r="T18" s="123">
        <v>206.01</v>
      </c>
      <c r="U18" s="124">
        <v>1</v>
      </c>
      <c r="V18" s="125">
        <v>21</v>
      </c>
      <c r="W18" s="126">
        <v>12</v>
      </c>
    </row>
    <row r="19" spans="1:23" ht="15.75">
      <c r="A19" s="115">
        <v>2</v>
      </c>
      <c r="B19" s="116">
        <v>17</v>
      </c>
      <c r="C19" s="117" t="s">
        <v>353</v>
      </c>
      <c r="D19" s="119" t="s">
        <v>204</v>
      </c>
      <c r="E19" s="120">
        <v>25</v>
      </c>
      <c r="F19" s="121">
        <v>4</v>
      </c>
      <c r="G19" s="122">
        <v>29</v>
      </c>
      <c r="H19" s="120">
        <v>37</v>
      </c>
      <c r="I19" s="121">
        <v>6</v>
      </c>
      <c r="J19" s="122">
        <v>43</v>
      </c>
      <c r="K19" s="120">
        <v>37.01</v>
      </c>
      <c r="L19" s="121">
        <v>5</v>
      </c>
      <c r="M19" s="122">
        <v>42.01</v>
      </c>
      <c r="N19" s="120">
        <v>44</v>
      </c>
      <c r="O19" s="121">
        <v>7</v>
      </c>
      <c r="P19" s="122">
        <v>51</v>
      </c>
      <c r="Q19" s="120">
        <v>33</v>
      </c>
      <c r="R19" s="121">
        <v>6</v>
      </c>
      <c r="S19" s="122">
        <v>39</v>
      </c>
      <c r="T19" s="123">
        <v>204.01</v>
      </c>
      <c r="U19" s="124">
        <v>1</v>
      </c>
      <c r="V19" s="125">
        <v>23</v>
      </c>
      <c r="W19" s="126">
        <v>13</v>
      </c>
    </row>
    <row r="20" spans="1:23" ht="15.75">
      <c r="A20" s="115">
        <v>2</v>
      </c>
      <c r="B20" s="116">
        <v>13</v>
      </c>
      <c r="C20" s="117" t="s">
        <v>520</v>
      </c>
      <c r="D20" s="119" t="s">
        <v>204</v>
      </c>
      <c r="E20" s="120">
        <v>25</v>
      </c>
      <c r="F20" s="121">
        <v>6</v>
      </c>
      <c r="G20" s="122">
        <v>31</v>
      </c>
      <c r="H20" s="120">
        <v>37</v>
      </c>
      <c r="I20" s="121">
        <v>6</v>
      </c>
      <c r="J20" s="122">
        <v>43</v>
      </c>
      <c r="K20" s="120">
        <v>39</v>
      </c>
      <c r="L20" s="121">
        <v>8</v>
      </c>
      <c r="M20" s="122">
        <v>47</v>
      </c>
      <c r="N20" s="120">
        <v>34</v>
      </c>
      <c r="O20" s="121">
        <v>0</v>
      </c>
      <c r="P20" s="122">
        <v>34</v>
      </c>
      <c r="Q20" s="120">
        <v>32</v>
      </c>
      <c r="R20" s="121">
        <v>7</v>
      </c>
      <c r="S20" s="122">
        <v>39</v>
      </c>
      <c r="T20" s="123">
        <v>194</v>
      </c>
      <c r="U20" s="124">
        <v>0</v>
      </c>
      <c r="V20" s="125">
        <v>31</v>
      </c>
      <c r="W20" s="126">
        <v>14</v>
      </c>
    </row>
    <row r="21" spans="1:23" ht="15.75">
      <c r="A21" s="115">
        <v>1</v>
      </c>
      <c r="B21" s="116">
        <v>7</v>
      </c>
      <c r="C21" s="117" t="s">
        <v>361</v>
      </c>
      <c r="D21" s="119" t="s">
        <v>204</v>
      </c>
      <c r="E21" s="120">
        <v>34</v>
      </c>
      <c r="F21" s="121">
        <v>5</v>
      </c>
      <c r="G21" s="122">
        <v>39</v>
      </c>
      <c r="H21" s="120">
        <v>25</v>
      </c>
      <c r="I21" s="121">
        <v>0</v>
      </c>
      <c r="J21" s="122">
        <v>25</v>
      </c>
      <c r="K21" s="120">
        <v>36</v>
      </c>
      <c r="L21" s="121">
        <v>5</v>
      </c>
      <c r="M21" s="122">
        <v>41</v>
      </c>
      <c r="N21" s="120">
        <v>35.01</v>
      </c>
      <c r="O21" s="121">
        <v>5</v>
      </c>
      <c r="P21" s="122">
        <v>40.01</v>
      </c>
      <c r="Q21" s="120">
        <v>37</v>
      </c>
      <c r="R21" s="121">
        <v>5</v>
      </c>
      <c r="S21" s="122">
        <v>42</v>
      </c>
      <c r="T21" s="123">
        <v>187.01</v>
      </c>
      <c r="U21" s="124">
        <v>1</v>
      </c>
      <c r="V21" s="125">
        <v>36</v>
      </c>
      <c r="W21" s="126">
        <v>15</v>
      </c>
    </row>
    <row r="22" spans="1:23" ht="15.75">
      <c r="A22" s="115">
        <v>3</v>
      </c>
      <c r="B22" s="116">
        <v>6</v>
      </c>
      <c r="C22" s="117" t="s">
        <v>521</v>
      </c>
      <c r="D22" s="119" t="s">
        <v>204</v>
      </c>
      <c r="E22" s="120">
        <v>33</v>
      </c>
      <c r="F22" s="121">
        <v>5</v>
      </c>
      <c r="G22" s="122">
        <v>38</v>
      </c>
      <c r="H22" s="120">
        <v>33</v>
      </c>
      <c r="I22" s="121">
        <v>6</v>
      </c>
      <c r="J22" s="122">
        <v>39</v>
      </c>
      <c r="K22" s="120">
        <v>32</v>
      </c>
      <c r="L22" s="121">
        <v>0</v>
      </c>
      <c r="M22" s="122">
        <v>32</v>
      </c>
      <c r="N22" s="120">
        <v>24</v>
      </c>
      <c r="O22" s="121">
        <v>3</v>
      </c>
      <c r="P22" s="122">
        <v>27</v>
      </c>
      <c r="Q22" s="120">
        <v>39.01</v>
      </c>
      <c r="R22" s="121">
        <v>6</v>
      </c>
      <c r="S22" s="122">
        <v>45.01</v>
      </c>
      <c r="T22" s="123">
        <v>181.01</v>
      </c>
      <c r="U22" s="124">
        <v>1</v>
      </c>
      <c r="V22" s="125">
        <v>38</v>
      </c>
      <c r="W22" s="126">
        <v>16</v>
      </c>
    </row>
    <row r="23" spans="1:23" ht="15.75">
      <c r="A23" s="115">
        <v>1</v>
      </c>
      <c r="B23" s="116">
        <v>15</v>
      </c>
      <c r="C23" s="117" t="s">
        <v>522</v>
      </c>
      <c r="D23" s="119" t="s">
        <v>204</v>
      </c>
      <c r="E23" s="120">
        <v>34</v>
      </c>
      <c r="F23" s="121">
        <v>7</v>
      </c>
      <c r="G23" s="122">
        <v>41</v>
      </c>
      <c r="H23" s="120">
        <v>16</v>
      </c>
      <c r="I23" s="121">
        <v>1</v>
      </c>
      <c r="J23" s="122">
        <v>17</v>
      </c>
      <c r="K23" s="120">
        <v>30</v>
      </c>
      <c r="L23" s="121">
        <v>3</v>
      </c>
      <c r="M23" s="122">
        <v>33</v>
      </c>
      <c r="N23" s="120">
        <v>42</v>
      </c>
      <c r="O23" s="121">
        <v>8</v>
      </c>
      <c r="P23" s="122">
        <v>50</v>
      </c>
      <c r="Q23" s="120">
        <v>34</v>
      </c>
      <c r="R23" s="121">
        <v>6</v>
      </c>
      <c r="S23" s="122">
        <v>40</v>
      </c>
      <c r="T23" s="123">
        <v>181</v>
      </c>
      <c r="U23" s="124">
        <v>0</v>
      </c>
      <c r="V23" s="125">
        <v>39</v>
      </c>
      <c r="W23" s="126">
        <v>17</v>
      </c>
    </row>
    <row r="24" spans="1:23" ht="15.75">
      <c r="A24" s="115">
        <v>3</v>
      </c>
      <c r="B24" s="116">
        <v>18</v>
      </c>
      <c r="C24" s="117" t="s">
        <v>356</v>
      </c>
      <c r="D24" s="119" t="s">
        <v>204</v>
      </c>
      <c r="E24" s="120">
        <v>26</v>
      </c>
      <c r="F24" s="121">
        <v>4</v>
      </c>
      <c r="G24" s="122">
        <v>30</v>
      </c>
      <c r="H24" s="120">
        <v>37</v>
      </c>
      <c r="I24" s="121">
        <v>6</v>
      </c>
      <c r="J24" s="122">
        <v>43</v>
      </c>
      <c r="K24" s="120">
        <v>13</v>
      </c>
      <c r="L24" s="121">
        <v>4</v>
      </c>
      <c r="M24" s="122">
        <v>17</v>
      </c>
      <c r="N24" s="120">
        <v>37.020000000000003</v>
      </c>
      <c r="O24" s="121">
        <v>5</v>
      </c>
      <c r="P24" s="122">
        <v>42.02</v>
      </c>
      <c r="Q24" s="120">
        <v>38</v>
      </c>
      <c r="R24" s="121">
        <v>7</v>
      </c>
      <c r="S24" s="122">
        <v>45</v>
      </c>
      <c r="T24" s="123">
        <v>177.02</v>
      </c>
      <c r="U24" s="124">
        <v>2</v>
      </c>
      <c r="V24" s="125">
        <v>40</v>
      </c>
      <c r="W24" s="126">
        <v>18</v>
      </c>
    </row>
    <row r="25" spans="1:23" ht="15.75">
      <c r="A25" s="115">
        <v>4</v>
      </c>
      <c r="B25" s="116">
        <v>11</v>
      </c>
      <c r="C25" s="117" t="s">
        <v>370</v>
      </c>
      <c r="D25" s="119" t="s">
        <v>204</v>
      </c>
      <c r="E25" s="120">
        <v>29</v>
      </c>
      <c r="F25" s="121">
        <v>3</v>
      </c>
      <c r="G25" s="122">
        <v>32</v>
      </c>
      <c r="H25" s="120">
        <v>37</v>
      </c>
      <c r="I25" s="121">
        <v>7</v>
      </c>
      <c r="J25" s="122">
        <v>44</v>
      </c>
      <c r="K25" s="120">
        <v>27</v>
      </c>
      <c r="L25" s="121">
        <v>7</v>
      </c>
      <c r="M25" s="122">
        <v>34</v>
      </c>
      <c r="N25" s="120">
        <v>33.020000000000003</v>
      </c>
      <c r="O25" s="121">
        <v>6</v>
      </c>
      <c r="P25" s="122">
        <v>39.020000000000003</v>
      </c>
      <c r="Q25" s="120">
        <v>23</v>
      </c>
      <c r="R25" s="121">
        <v>4</v>
      </c>
      <c r="S25" s="122">
        <v>27</v>
      </c>
      <c r="T25" s="123">
        <v>176.02</v>
      </c>
      <c r="U25" s="124">
        <v>2</v>
      </c>
      <c r="V25" s="125">
        <v>41</v>
      </c>
      <c r="W25" s="126">
        <v>19</v>
      </c>
    </row>
    <row r="26" spans="1:23" ht="15.75">
      <c r="A26" s="115">
        <v>2</v>
      </c>
      <c r="B26" s="116">
        <v>1</v>
      </c>
      <c r="C26" s="117" t="s">
        <v>364</v>
      </c>
      <c r="D26" s="119" t="s">
        <v>204</v>
      </c>
      <c r="E26" s="120">
        <v>18</v>
      </c>
      <c r="F26" s="121">
        <v>0</v>
      </c>
      <c r="G26" s="122">
        <v>18</v>
      </c>
      <c r="H26" s="120">
        <v>39</v>
      </c>
      <c r="I26" s="121">
        <v>8</v>
      </c>
      <c r="J26" s="122">
        <v>47</v>
      </c>
      <c r="K26" s="120">
        <v>42</v>
      </c>
      <c r="L26" s="121">
        <v>6</v>
      </c>
      <c r="M26" s="122">
        <v>48</v>
      </c>
      <c r="N26" s="120">
        <v>27</v>
      </c>
      <c r="O26" s="121">
        <v>6</v>
      </c>
      <c r="P26" s="122">
        <v>33</v>
      </c>
      <c r="Q26" s="120">
        <v>20</v>
      </c>
      <c r="R26" s="121">
        <v>6</v>
      </c>
      <c r="S26" s="122">
        <v>26</v>
      </c>
      <c r="T26" s="123">
        <v>172</v>
      </c>
      <c r="U26" s="124">
        <v>0</v>
      </c>
      <c r="V26" s="125">
        <v>42</v>
      </c>
      <c r="W26" s="126">
        <v>20</v>
      </c>
    </row>
    <row r="27" spans="1:23" ht="15.75">
      <c r="A27" s="115">
        <v>2</v>
      </c>
      <c r="B27" s="116">
        <v>15</v>
      </c>
      <c r="C27" s="117" t="s">
        <v>523</v>
      </c>
      <c r="D27" s="119" t="s">
        <v>204</v>
      </c>
      <c r="E27" s="120">
        <v>24.01</v>
      </c>
      <c r="F27" s="121">
        <v>5</v>
      </c>
      <c r="G27" s="122">
        <v>29.01</v>
      </c>
      <c r="H27" s="120">
        <v>37</v>
      </c>
      <c r="I27" s="121">
        <v>6</v>
      </c>
      <c r="J27" s="122">
        <v>43</v>
      </c>
      <c r="K27" s="120">
        <v>25</v>
      </c>
      <c r="L27" s="121">
        <v>4</v>
      </c>
      <c r="M27" s="122">
        <v>29</v>
      </c>
      <c r="N27" s="120">
        <v>24</v>
      </c>
      <c r="O27" s="121">
        <v>2</v>
      </c>
      <c r="P27" s="122">
        <v>26</v>
      </c>
      <c r="Q27" s="120">
        <v>33.01</v>
      </c>
      <c r="R27" s="121">
        <v>5</v>
      </c>
      <c r="S27" s="122">
        <v>38.01</v>
      </c>
      <c r="T27" s="123">
        <v>165.02</v>
      </c>
      <c r="U27" s="124">
        <v>2</v>
      </c>
      <c r="V27" s="125">
        <v>44</v>
      </c>
      <c r="W27" s="126">
        <v>21</v>
      </c>
    </row>
    <row r="28" spans="1:23" ht="15.75">
      <c r="A28" s="115">
        <v>1</v>
      </c>
      <c r="B28" s="116">
        <v>13</v>
      </c>
      <c r="C28" s="117" t="s">
        <v>524</v>
      </c>
      <c r="D28" s="119" t="s">
        <v>204</v>
      </c>
      <c r="E28" s="120">
        <v>35.01</v>
      </c>
      <c r="F28" s="121">
        <v>5</v>
      </c>
      <c r="G28" s="122">
        <v>40.01</v>
      </c>
      <c r="H28" s="120">
        <v>24</v>
      </c>
      <c r="I28" s="121">
        <v>6</v>
      </c>
      <c r="J28" s="122">
        <v>30</v>
      </c>
      <c r="K28" s="120">
        <v>34</v>
      </c>
      <c r="L28" s="121">
        <v>5</v>
      </c>
      <c r="M28" s="122">
        <v>39</v>
      </c>
      <c r="N28" s="120">
        <v>35.01</v>
      </c>
      <c r="O28" s="121">
        <v>6</v>
      </c>
      <c r="P28" s="122">
        <v>41.01</v>
      </c>
      <c r="Q28" s="120">
        <v>13</v>
      </c>
      <c r="R28" s="121">
        <v>2</v>
      </c>
      <c r="S28" s="122">
        <v>15</v>
      </c>
      <c r="T28" s="123">
        <v>165.01999999999998</v>
      </c>
      <c r="U28" s="124">
        <v>2</v>
      </c>
      <c r="V28" s="125">
        <v>45</v>
      </c>
      <c r="W28" s="126">
        <v>22</v>
      </c>
    </row>
    <row r="29" spans="1:23" ht="15.75">
      <c r="A29" s="115">
        <v>2</v>
      </c>
      <c r="B29" s="116">
        <v>10</v>
      </c>
      <c r="C29" s="117" t="s">
        <v>371</v>
      </c>
      <c r="D29" s="119" t="s">
        <v>204</v>
      </c>
      <c r="E29" s="120">
        <v>15</v>
      </c>
      <c r="F29" s="121">
        <v>1</v>
      </c>
      <c r="G29" s="122">
        <v>16</v>
      </c>
      <c r="H29" s="120">
        <v>37</v>
      </c>
      <c r="I29" s="121">
        <v>6</v>
      </c>
      <c r="J29" s="122">
        <v>43</v>
      </c>
      <c r="K29" s="120">
        <v>36</v>
      </c>
      <c r="L29" s="121">
        <v>5</v>
      </c>
      <c r="M29" s="122">
        <v>41</v>
      </c>
      <c r="N29" s="120">
        <v>25</v>
      </c>
      <c r="O29" s="121">
        <v>5</v>
      </c>
      <c r="P29" s="122">
        <v>30</v>
      </c>
      <c r="Q29" s="120">
        <v>29.01</v>
      </c>
      <c r="R29" s="121">
        <v>5</v>
      </c>
      <c r="S29" s="122">
        <v>34.010000000000005</v>
      </c>
      <c r="T29" s="123">
        <v>164.01</v>
      </c>
      <c r="U29" s="124">
        <v>1</v>
      </c>
      <c r="V29" s="125">
        <v>47</v>
      </c>
      <c r="W29" s="126">
        <v>23</v>
      </c>
    </row>
    <row r="30" spans="1:23" ht="15.75">
      <c r="A30" s="115">
        <v>3</v>
      </c>
      <c r="B30" s="116">
        <v>11</v>
      </c>
      <c r="C30" s="117" t="s">
        <v>525</v>
      </c>
      <c r="D30" s="119" t="s">
        <v>204</v>
      </c>
      <c r="E30" s="120">
        <v>14</v>
      </c>
      <c r="F30" s="121">
        <v>1</v>
      </c>
      <c r="G30" s="122">
        <v>15</v>
      </c>
      <c r="H30" s="120">
        <v>26</v>
      </c>
      <c r="I30" s="121">
        <v>5</v>
      </c>
      <c r="J30" s="122">
        <v>31</v>
      </c>
      <c r="K30" s="120">
        <v>38.012</v>
      </c>
      <c r="L30" s="121">
        <v>7</v>
      </c>
      <c r="M30" s="122">
        <v>45.012</v>
      </c>
      <c r="N30" s="120">
        <v>39</v>
      </c>
      <c r="O30" s="121">
        <v>6</v>
      </c>
      <c r="P30" s="122">
        <v>45</v>
      </c>
      <c r="Q30" s="120">
        <v>18</v>
      </c>
      <c r="R30" s="121">
        <v>1</v>
      </c>
      <c r="S30" s="122">
        <v>19</v>
      </c>
      <c r="T30" s="123">
        <v>155.012</v>
      </c>
      <c r="U30" s="124">
        <v>1</v>
      </c>
      <c r="V30" s="125">
        <v>48</v>
      </c>
      <c r="W30" s="126">
        <v>24</v>
      </c>
    </row>
    <row r="31" spans="1:23" ht="15.75">
      <c r="A31" s="115">
        <v>2</v>
      </c>
      <c r="B31" s="116">
        <v>16</v>
      </c>
      <c r="C31" s="117" t="s">
        <v>526</v>
      </c>
      <c r="D31" s="119" t="s">
        <v>204</v>
      </c>
      <c r="E31" s="120">
        <v>15</v>
      </c>
      <c r="F31" s="121">
        <v>1</v>
      </c>
      <c r="G31" s="122">
        <v>16</v>
      </c>
      <c r="H31" s="120">
        <v>30.01</v>
      </c>
      <c r="I31" s="121">
        <v>4</v>
      </c>
      <c r="J31" s="122">
        <v>34.010000000000005</v>
      </c>
      <c r="K31" s="120">
        <v>39</v>
      </c>
      <c r="L31" s="121">
        <v>7</v>
      </c>
      <c r="M31" s="122">
        <v>46</v>
      </c>
      <c r="N31" s="120">
        <v>32</v>
      </c>
      <c r="O31" s="121">
        <v>6</v>
      </c>
      <c r="P31" s="122">
        <v>38</v>
      </c>
      <c r="Q31" s="120">
        <v>17</v>
      </c>
      <c r="R31" s="121">
        <v>1</v>
      </c>
      <c r="S31" s="122">
        <v>18</v>
      </c>
      <c r="T31" s="123">
        <v>152.01</v>
      </c>
      <c r="U31" s="124">
        <v>1</v>
      </c>
      <c r="V31" s="125">
        <v>50</v>
      </c>
      <c r="W31" s="126">
        <v>25</v>
      </c>
    </row>
    <row r="32" spans="1:23" ht="15.75">
      <c r="A32" s="115">
        <v>2</v>
      </c>
      <c r="B32" s="116">
        <v>7</v>
      </c>
      <c r="C32" s="117" t="s">
        <v>352</v>
      </c>
      <c r="D32" s="119" t="s">
        <v>204</v>
      </c>
      <c r="E32" s="120">
        <v>23</v>
      </c>
      <c r="F32" s="121">
        <v>2</v>
      </c>
      <c r="G32" s="122">
        <v>25</v>
      </c>
      <c r="H32" s="120">
        <v>8</v>
      </c>
      <c r="I32" s="121">
        <v>7</v>
      </c>
      <c r="J32" s="122">
        <v>15</v>
      </c>
      <c r="K32" s="120">
        <v>26</v>
      </c>
      <c r="L32" s="121">
        <v>8</v>
      </c>
      <c r="M32" s="122">
        <v>34</v>
      </c>
      <c r="N32" s="120">
        <v>33</v>
      </c>
      <c r="O32" s="121">
        <v>7</v>
      </c>
      <c r="P32" s="122">
        <v>40</v>
      </c>
      <c r="Q32" s="120">
        <v>25</v>
      </c>
      <c r="R32" s="121">
        <v>4</v>
      </c>
      <c r="S32" s="122">
        <v>29</v>
      </c>
      <c r="T32" s="123">
        <v>143</v>
      </c>
      <c r="U32" s="124">
        <v>0</v>
      </c>
      <c r="V32" s="125">
        <v>52</v>
      </c>
      <c r="W32" s="126">
        <v>26</v>
      </c>
    </row>
    <row r="33" spans="1:23" ht="15.75">
      <c r="A33" s="115">
        <v>4</v>
      </c>
      <c r="B33" s="116">
        <v>2</v>
      </c>
      <c r="C33" s="117" t="s">
        <v>527</v>
      </c>
      <c r="D33" s="119" t="s">
        <v>204</v>
      </c>
      <c r="E33" s="120">
        <v>26</v>
      </c>
      <c r="F33" s="121">
        <v>2</v>
      </c>
      <c r="G33" s="122">
        <v>28</v>
      </c>
      <c r="H33" s="120">
        <v>20</v>
      </c>
      <c r="I33" s="121">
        <v>3</v>
      </c>
      <c r="J33" s="122">
        <v>23</v>
      </c>
      <c r="K33" s="120">
        <v>30</v>
      </c>
      <c r="L33" s="121">
        <v>4</v>
      </c>
      <c r="M33" s="122">
        <v>34</v>
      </c>
      <c r="N33" s="120">
        <v>20</v>
      </c>
      <c r="O33" s="121">
        <v>1</v>
      </c>
      <c r="P33" s="122">
        <v>21</v>
      </c>
      <c r="Q33" s="120">
        <v>30.01</v>
      </c>
      <c r="R33" s="121">
        <v>3</v>
      </c>
      <c r="S33" s="122">
        <v>33.010000000000005</v>
      </c>
      <c r="T33" s="123">
        <v>139.01</v>
      </c>
      <c r="U33" s="124">
        <v>1</v>
      </c>
      <c r="V33" s="125">
        <v>53</v>
      </c>
      <c r="W33" s="126">
        <v>27</v>
      </c>
    </row>
    <row r="34" spans="1:23" ht="15.75">
      <c r="A34" s="115">
        <v>1</v>
      </c>
      <c r="B34" s="116">
        <v>6</v>
      </c>
      <c r="C34" s="117" t="s">
        <v>528</v>
      </c>
      <c r="D34" s="119" t="s">
        <v>204</v>
      </c>
      <c r="E34" s="120">
        <v>31.01</v>
      </c>
      <c r="F34" s="121">
        <v>4</v>
      </c>
      <c r="G34" s="122">
        <v>35.010000000000005</v>
      </c>
      <c r="H34" s="120">
        <v>21</v>
      </c>
      <c r="I34" s="121">
        <v>3</v>
      </c>
      <c r="J34" s="122">
        <v>24</v>
      </c>
      <c r="K34" s="120">
        <v>16</v>
      </c>
      <c r="L34" s="121">
        <v>3</v>
      </c>
      <c r="M34" s="122">
        <v>19</v>
      </c>
      <c r="N34" s="120">
        <v>30</v>
      </c>
      <c r="O34" s="121">
        <v>4</v>
      </c>
      <c r="P34" s="122">
        <v>34</v>
      </c>
      <c r="Q34" s="120">
        <v>24</v>
      </c>
      <c r="R34" s="121">
        <v>1</v>
      </c>
      <c r="S34" s="122">
        <v>25</v>
      </c>
      <c r="T34" s="123">
        <v>137.01</v>
      </c>
      <c r="U34" s="124">
        <v>1</v>
      </c>
      <c r="V34" s="125">
        <v>55</v>
      </c>
      <c r="W34" s="126">
        <v>28</v>
      </c>
    </row>
    <row r="35" spans="1:23" ht="15.75">
      <c r="A35" s="115">
        <v>1</v>
      </c>
      <c r="B35" s="116">
        <v>10</v>
      </c>
      <c r="C35" s="117" t="s">
        <v>529</v>
      </c>
      <c r="D35" s="119" t="s">
        <v>204</v>
      </c>
      <c r="E35" s="120">
        <v>28</v>
      </c>
      <c r="F35" s="121">
        <v>4</v>
      </c>
      <c r="G35" s="122">
        <v>32</v>
      </c>
      <c r="H35" s="120">
        <v>5</v>
      </c>
      <c r="I35" s="121">
        <v>3</v>
      </c>
      <c r="J35" s="122">
        <v>8</v>
      </c>
      <c r="K35" s="120">
        <v>11</v>
      </c>
      <c r="L35" s="121">
        <v>3</v>
      </c>
      <c r="M35" s="122">
        <v>14</v>
      </c>
      <c r="N35" s="120">
        <v>29.01</v>
      </c>
      <c r="O35" s="121">
        <v>5</v>
      </c>
      <c r="P35" s="122">
        <v>34.010000000000005</v>
      </c>
      <c r="Q35" s="120">
        <v>40.01</v>
      </c>
      <c r="R35" s="121">
        <v>6</v>
      </c>
      <c r="S35" s="122">
        <v>46.01</v>
      </c>
      <c r="T35" s="123">
        <v>134.02000000000001</v>
      </c>
      <c r="U35" s="124">
        <v>2</v>
      </c>
      <c r="V35" s="125">
        <v>56</v>
      </c>
      <c r="W35" s="126">
        <v>29</v>
      </c>
    </row>
    <row r="36" spans="1:23" ht="15.75">
      <c r="A36" s="115">
        <v>2</v>
      </c>
      <c r="B36" s="116">
        <v>4</v>
      </c>
      <c r="C36" s="117" t="s">
        <v>530</v>
      </c>
      <c r="D36" s="119" t="s">
        <v>204</v>
      </c>
      <c r="E36" s="120">
        <v>16</v>
      </c>
      <c r="F36" s="121">
        <v>0</v>
      </c>
      <c r="G36" s="122">
        <v>16</v>
      </c>
      <c r="H36" s="120">
        <v>14</v>
      </c>
      <c r="I36" s="121">
        <v>2</v>
      </c>
      <c r="J36" s="122">
        <v>16</v>
      </c>
      <c r="K36" s="120">
        <v>27</v>
      </c>
      <c r="L36" s="121">
        <v>2</v>
      </c>
      <c r="M36" s="122">
        <v>29</v>
      </c>
      <c r="N36" s="120">
        <v>24.01</v>
      </c>
      <c r="O36" s="121">
        <v>4</v>
      </c>
      <c r="P36" s="122">
        <v>28.01</v>
      </c>
      <c r="Q36" s="120">
        <v>26</v>
      </c>
      <c r="R36" s="121">
        <v>5</v>
      </c>
      <c r="S36" s="122">
        <v>31</v>
      </c>
      <c r="T36" s="123">
        <v>120.01</v>
      </c>
      <c r="U36" s="124">
        <v>1</v>
      </c>
      <c r="V36" s="125">
        <v>59</v>
      </c>
      <c r="W36" s="126">
        <v>30</v>
      </c>
    </row>
    <row r="37" spans="1:23" ht="15.75">
      <c r="A37" s="115">
        <v>1</v>
      </c>
      <c r="B37" s="116">
        <v>8</v>
      </c>
      <c r="C37" s="117" t="s">
        <v>372</v>
      </c>
      <c r="D37" s="119" t="s">
        <v>204</v>
      </c>
      <c r="E37" s="120">
        <v>29</v>
      </c>
      <c r="F37" s="121">
        <v>4</v>
      </c>
      <c r="G37" s="122">
        <v>33</v>
      </c>
      <c r="H37" s="120">
        <v>18</v>
      </c>
      <c r="I37" s="121">
        <v>3</v>
      </c>
      <c r="J37" s="122">
        <v>21</v>
      </c>
      <c r="K37" s="120">
        <v>17</v>
      </c>
      <c r="L37" s="121">
        <v>4</v>
      </c>
      <c r="M37" s="122">
        <v>21</v>
      </c>
      <c r="N37" s="120">
        <v>19</v>
      </c>
      <c r="O37" s="121">
        <v>1</v>
      </c>
      <c r="P37" s="122">
        <v>20</v>
      </c>
      <c r="Q37" s="120">
        <v>17</v>
      </c>
      <c r="R37" s="121">
        <v>3</v>
      </c>
      <c r="S37" s="122">
        <v>20</v>
      </c>
      <c r="T37" s="123">
        <v>115</v>
      </c>
      <c r="U37" s="124">
        <v>0</v>
      </c>
      <c r="V37" s="125">
        <v>60</v>
      </c>
      <c r="W37" s="126">
        <v>31</v>
      </c>
    </row>
    <row r="38" spans="1:23" ht="15.75">
      <c r="A38" s="115">
        <v>1</v>
      </c>
      <c r="B38" s="116">
        <v>9</v>
      </c>
      <c r="C38" s="117" t="s">
        <v>531</v>
      </c>
      <c r="D38" s="119" t="s">
        <v>204</v>
      </c>
      <c r="E38" s="120">
        <v>29</v>
      </c>
      <c r="F38" s="121">
        <v>6</v>
      </c>
      <c r="G38" s="122">
        <v>35</v>
      </c>
      <c r="H38" s="120">
        <v>19</v>
      </c>
      <c r="I38" s="121">
        <v>3</v>
      </c>
      <c r="J38" s="122">
        <v>22</v>
      </c>
      <c r="K38" s="120">
        <v>7</v>
      </c>
      <c r="L38" s="121">
        <v>1</v>
      </c>
      <c r="M38" s="122">
        <v>8</v>
      </c>
      <c r="N38" s="120">
        <v>25</v>
      </c>
      <c r="O38" s="121">
        <v>2</v>
      </c>
      <c r="P38" s="122">
        <v>27</v>
      </c>
      <c r="Q38" s="120">
        <v>17</v>
      </c>
      <c r="R38" s="121">
        <v>2</v>
      </c>
      <c r="S38" s="122">
        <v>19</v>
      </c>
      <c r="T38" s="123">
        <v>111</v>
      </c>
      <c r="U38" s="124">
        <v>0</v>
      </c>
      <c r="V38" s="125">
        <v>61</v>
      </c>
      <c r="W38" s="126">
        <v>32</v>
      </c>
    </row>
    <row r="39" spans="1:23" ht="15.75">
      <c r="A39" s="115">
        <v>4</v>
      </c>
      <c r="B39" s="116">
        <v>10</v>
      </c>
      <c r="C39" s="117" t="s">
        <v>532</v>
      </c>
      <c r="D39" s="119" t="s">
        <v>204</v>
      </c>
      <c r="E39" s="120">
        <v>0</v>
      </c>
      <c r="F39" s="121">
        <v>1</v>
      </c>
      <c r="G39" s="122">
        <v>1</v>
      </c>
      <c r="H39" s="120">
        <v>38</v>
      </c>
      <c r="I39" s="121">
        <v>6</v>
      </c>
      <c r="J39" s="122">
        <v>44</v>
      </c>
      <c r="K39" s="120">
        <v>13</v>
      </c>
      <c r="L39" s="121">
        <v>0</v>
      </c>
      <c r="M39" s="122">
        <v>13</v>
      </c>
      <c r="N39" s="120">
        <v>6</v>
      </c>
      <c r="O39" s="121">
        <v>1</v>
      </c>
      <c r="P39" s="122">
        <v>7</v>
      </c>
      <c r="Q39" s="120">
        <v>22</v>
      </c>
      <c r="R39" s="121">
        <v>1</v>
      </c>
      <c r="S39" s="122">
        <v>23</v>
      </c>
      <c r="T39" s="123">
        <v>88</v>
      </c>
      <c r="U39" s="124">
        <v>0</v>
      </c>
      <c r="V39" s="125">
        <v>62</v>
      </c>
      <c r="W39" s="126">
        <v>33</v>
      </c>
    </row>
    <row r="40" spans="1:23" ht="16.5" thickBot="1">
      <c r="A40" s="175" t="s">
        <v>377</v>
      </c>
      <c r="B40" s="129" t="s">
        <v>377</v>
      </c>
      <c r="C40" s="130" t="s">
        <v>377</v>
      </c>
      <c r="D40" s="176" t="s">
        <v>377</v>
      </c>
      <c r="E40" s="133" t="s">
        <v>377</v>
      </c>
      <c r="F40" s="134" t="s">
        <v>377</v>
      </c>
      <c r="G40" s="135" t="s">
        <v>377</v>
      </c>
      <c r="H40" s="133" t="s">
        <v>377</v>
      </c>
      <c r="I40" s="134" t="s">
        <v>377</v>
      </c>
      <c r="J40" s="177" t="s">
        <v>377</v>
      </c>
      <c r="K40" s="133" t="s">
        <v>377</v>
      </c>
      <c r="L40" s="134" t="s">
        <v>377</v>
      </c>
      <c r="M40" s="177" t="s">
        <v>377</v>
      </c>
      <c r="N40" s="133" t="s">
        <v>377</v>
      </c>
      <c r="O40" s="134" t="s">
        <v>377</v>
      </c>
      <c r="P40" s="135" t="s">
        <v>377</v>
      </c>
      <c r="Q40" s="133" t="s">
        <v>377</v>
      </c>
      <c r="R40" s="134" t="s">
        <v>377</v>
      </c>
      <c r="S40" s="135" t="s">
        <v>377</v>
      </c>
      <c r="T40" s="178" t="s">
        <v>377</v>
      </c>
      <c r="U40" s="179" t="s">
        <v>377</v>
      </c>
      <c r="V40" s="180" t="s">
        <v>377</v>
      </c>
      <c r="W40" s="139" t="s">
        <v>377</v>
      </c>
    </row>
    <row r="41" spans="1:23" ht="15.75" thickBot="1">
      <c r="A41" s="140"/>
      <c r="B41" s="140"/>
      <c r="C41" s="140"/>
      <c r="D41" s="141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1"/>
      <c r="V41" s="141"/>
      <c r="W41" s="140"/>
    </row>
    <row r="42" spans="1:23">
      <c r="A42" s="140"/>
      <c r="B42" s="140"/>
      <c r="C42" s="157" t="s">
        <v>222</v>
      </c>
      <c r="D42" s="158" t="s">
        <v>533</v>
      </c>
      <c r="E42" s="159"/>
      <c r="F42" s="159"/>
      <c r="G42" s="160" t="s">
        <v>534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1"/>
      <c r="V42" s="141"/>
      <c r="W42" s="140"/>
    </row>
    <row r="43" spans="1:23" ht="15.75" thickBot="1">
      <c r="A43" s="140"/>
      <c r="B43" s="140"/>
      <c r="C43" s="161" t="s">
        <v>459</v>
      </c>
      <c r="D43" s="145" t="s">
        <v>209</v>
      </c>
      <c r="E43" s="142"/>
      <c r="F43" s="142"/>
      <c r="G43" s="146">
        <v>58.02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1"/>
      <c r="V43" s="141"/>
      <c r="W43" s="140"/>
    </row>
    <row r="44" spans="1:23">
      <c r="A44" s="140"/>
      <c r="B44" s="140"/>
      <c r="C44" s="140"/>
      <c r="D44" s="141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/>
      <c r="V44" s="141"/>
      <c r="W44" s="140"/>
    </row>
    <row r="45" spans="1:23" ht="23.25">
      <c r="A45" s="278" t="s">
        <v>508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</row>
    <row r="46" spans="1:23" ht="18">
      <c r="A46" s="269" t="s">
        <v>509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1:23" ht="18.75" thickBot="1">
      <c r="A47" s="90"/>
      <c r="B47" s="90"/>
      <c r="C47" s="90"/>
      <c r="D47" s="91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198"/>
      <c r="W47" s="92"/>
    </row>
    <row r="48" spans="1:23" ht="20.25">
      <c r="A48" s="93" t="s">
        <v>188</v>
      </c>
      <c r="B48" s="94" t="s">
        <v>189</v>
      </c>
      <c r="C48" s="95" t="s">
        <v>3</v>
      </c>
      <c r="D48" s="96" t="s">
        <v>191</v>
      </c>
      <c r="E48" s="274" t="s">
        <v>192</v>
      </c>
      <c r="F48" s="274"/>
      <c r="G48" s="275"/>
      <c r="H48" s="276" t="s">
        <v>193</v>
      </c>
      <c r="I48" s="274"/>
      <c r="J48" s="275"/>
      <c r="K48" s="276" t="s">
        <v>194</v>
      </c>
      <c r="L48" s="274"/>
      <c r="M48" s="275"/>
      <c r="N48" s="276" t="s">
        <v>195</v>
      </c>
      <c r="O48" s="274"/>
      <c r="P48" s="275"/>
      <c r="Q48" s="276" t="s">
        <v>196</v>
      </c>
      <c r="R48" s="274"/>
      <c r="S48" s="275"/>
      <c r="T48" s="199" t="s">
        <v>197</v>
      </c>
      <c r="U48" s="97" t="s">
        <v>198</v>
      </c>
      <c r="V48" s="272" t="s">
        <v>199</v>
      </c>
      <c r="W48" s="273"/>
    </row>
    <row r="49" spans="1:23" ht="16.5" thickBot="1">
      <c r="A49" s="98"/>
      <c r="B49" s="99"/>
      <c r="C49" s="100"/>
      <c r="D49" s="101"/>
      <c r="E49" s="102" t="s">
        <v>200</v>
      </c>
      <c r="F49" s="103" t="s">
        <v>201</v>
      </c>
      <c r="G49" s="102" t="s">
        <v>197</v>
      </c>
      <c r="H49" s="104" t="s">
        <v>200</v>
      </c>
      <c r="I49" s="103" t="s">
        <v>201</v>
      </c>
      <c r="J49" s="102" t="s">
        <v>197</v>
      </c>
      <c r="K49" s="104" t="s">
        <v>200</v>
      </c>
      <c r="L49" s="103" t="s">
        <v>201</v>
      </c>
      <c r="M49" s="102" t="s">
        <v>197</v>
      </c>
      <c r="N49" s="104" t="s">
        <v>200</v>
      </c>
      <c r="O49" s="103" t="s">
        <v>201</v>
      </c>
      <c r="P49" s="102" t="s">
        <v>197</v>
      </c>
      <c r="Q49" s="104" t="s">
        <v>200</v>
      </c>
      <c r="R49" s="103" t="s">
        <v>201</v>
      </c>
      <c r="S49" s="102" t="s">
        <v>197</v>
      </c>
      <c r="T49" s="105" t="s">
        <v>225</v>
      </c>
      <c r="U49" s="106" t="s">
        <v>202</v>
      </c>
      <c r="V49" s="107" t="s">
        <v>203</v>
      </c>
      <c r="W49" s="108" t="s">
        <v>225</v>
      </c>
    </row>
    <row r="50" spans="1:23" ht="15.75">
      <c r="A50" s="109"/>
      <c r="B50" s="110"/>
      <c r="C50" s="111"/>
      <c r="D50" s="111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</row>
    <row r="51" spans="1:23" ht="15.75">
      <c r="A51" s="115">
        <v>3</v>
      </c>
      <c r="B51" s="116">
        <v>12</v>
      </c>
      <c r="C51" s="117" t="s">
        <v>535</v>
      </c>
      <c r="D51" s="119" t="s">
        <v>225</v>
      </c>
      <c r="E51" s="120">
        <v>40</v>
      </c>
      <c r="F51" s="121">
        <v>7</v>
      </c>
      <c r="G51" s="122">
        <v>47</v>
      </c>
      <c r="H51" s="120">
        <v>41</v>
      </c>
      <c r="I51" s="121">
        <v>6</v>
      </c>
      <c r="J51" s="122">
        <v>47</v>
      </c>
      <c r="K51" s="120">
        <v>40</v>
      </c>
      <c r="L51" s="121">
        <v>8</v>
      </c>
      <c r="M51" s="122">
        <v>48</v>
      </c>
      <c r="N51" s="120">
        <v>44</v>
      </c>
      <c r="O51" s="121">
        <v>7</v>
      </c>
      <c r="P51" s="122">
        <v>51</v>
      </c>
      <c r="Q51" s="120">
        <v>43.01</v>
      </c>
      <c r="R51" s="121">
        <v>7</v>
      </c>
      <c r="S51" s="122">
        <v>50.01</v>
      </c>
      <c r="T51" s="147">
        <v>243.01</v>
      </c>
      <c r="U51" s="124">
        <v>1</v>
      </c>
      <c r="V51" s="125">
        <v>2</v>
      </c>
      <c r="W51" s="126">
        <v>1</v>
      </c>
    </row>
    <row r="52" spans="1:23" ht="15.75">
      <c r="A52" s="115">
        <v>4</v>
      </c>
      <c r="B52" s="116">
        <v>9</v>
      </c>
      <c r="C52" s="117" t="s">
        <v>536</v>
      </c>
      <c r="D52" s="119" t="s">
        <v>225</v>
      </c>
      <c r="E52" s="120">
        <v>26</v>
      </c>
      <c r="F52" s="121">
        <v>3</v>
      </c>
      <c r="G52" s="122">
        <v>29</v>
      </c>
      <c r="H52" s="120">
        <v>41</v>
      </c>
      <c r="I52" s="121">
        <v>7</v>
      </c>
      <c r="J52" s="122">
        <v>48</v>
      </c>
      <c r="K52" s="120">
        <v>39</v>
      </c>
      <c r="L52" s="121">
        <v>6</v>
      </c>
      <c r="M52" s="122">
        <v>45</v>
      </c>
      <c r="N52" s="120">
        <v>43</v>
      </c>
      <c r="O52" s="121">
        <v>7</v>
      </c>
      <c r="P52" s="122">
        <v>50</v>
      </c>
      <c r="Q52" s="120">
        <v>49</v>
      </c>
      <c r="R52" s="121">
        <v>9</v>
      </c>
      <c r="S52" s="122">
        <v>58</v>
      </c>
      <c r="T52" s="148">
        <v>230</v>
      </c>
      <c r="U52" s="124">
        <v>0</v>
      </c>
      <c r="V52" s="125">
        <v>7</v>
      </c>
      <c r="W52" s="126">
        <v>2</v>
      </c>
    </row>
    <row r="53" spans="1:23" ht="15.75">
      <c r="A53" s="115">
        <v>3</v>
      </c>
      <c r="B53" s="116">
        <v>16</v>
      </c>
      <c r="C53" s="117" t="s">
        <v>395</v>
      </c>
      <c r="D53" s="119" t="s">
        <v>225</v>
      </c>
      <c r="E53" s="120">
        <v>26</v>
      </c>
      <c r="F53" s="121">
        <v>4</v>
      </c>
      <c r="G53" s="122">
        <v>30</v>
      </c>
      <c r="H53" s="120">
        <v>32</v>
      </c>
      <c r="I53" s="121">
        <v>7</v>
      </c>
      <c r="J53" s="122">
        <v>39</v>
      </c>
      <c r="K53" s="120">
        <v>48</v>
      </c>
      <c r="L53" s="121">
        <v>8</v>
      </c>
      <c r="M53" s="122">
        <v>56</v>
      </c>
      <c r="N53" s="120">
        <v>41.01</v>
      </c>
      <c r="O53" s="121">
        <v>8</v>
      </c>
      <c r="P53" s="122">
        <v>49.01</v>
      </c>
      <c r="Q53" s="120">
        <v>46.02</v>
      </c>
      <c r="R53" s="121">
        <v>8</v>
      </c>
      <c r="S53" s="122">
        <v>54.02</v>
      </c>
      <c r="T53" s="148">
        <v>228.03</v>
      </c>
      <c r="U53" s="124">
        <v>3</v>
      </c>
      <c r="V53" s="125">
        <v>8</v>
      </c>
      <c r="W53" s="126">
        <v>3</v>
      </c>
    </row>
    <row r="54" spans="1:23" ht="15.75">
      <c r="A54" s="115">
        <v>3</v>
      </c>
      <c r="B54" s="116">
        <v>9</v>
      </c>
      <c r="C54" s="117" t="s">
        <v>537</v>
      </c>
      <c r="D54" s="119" t="s">
        <v>225</v>
      </c>
      <c r="E54" s="120">
        <v>47.01</v>
      </c>
      <c r="F54" s="121">
        <v>8</v>
      </c>
      <c r="G54" s="122">
        <v>55.01</v>
      </c>
      <c r="H54" s="120">
        <v>35</v>
      </c>
      <c r="I54" s="121">
        <v>6</v>
      </c>
      <c r="J54" s="122">
        <v>41</v>
      </c>
      <c r="K54" s="120">
        <v>46.01</v>
      </c>
      <c r="L54" s="121">
        <v>8</v>
      </c>
      <c r="M54" s="122">
        <v>54.01</v>
      </c>
      <c r="N54" s="120">
        <v>37</v>
      </c>
      <c r="O54" s="121">
        <v>5</v>
      </c>
      <c r="P54" s="122">
        <v>42</v>
      </c>
      <c r="Q54" s="120">
        <v>31</v>
      </c>
      <c r="R54" s="121">
        <v>4</v>
      </c>
      <c r="S54" s="122">
        <v>35</v>
      </c>
      <c r="T54" s="148">
        <v>227.01999999999998</v>
      </c>
      <c r="U54" s="124">
        <v>2</v>
      </c>
      <c r="V54" s="125">
        <v>10</v>
      </c>
      <c r="W54" s="126">
        <v>4</v>
      </c>
    </row>
    <row r="55" spans="1:23" ht="15.75">
      <c r="A55" s="115">
        <v>4</v>
      </c>
      <c r="B55" s="116">
        <v>15</v>
      </c>
      <c r="C55" s="117" t="s">
        <v>538</v>
      </c>
      <c r="D55" s="119" t="s">
        <v>225</v>
      </c>
      <c r="E55" s="120">
        <v>38</v>
      </c>
      <c r="F55" s="121">
        <v>8</v>
      </c>
      <c r="G55" s="122">
        <v>46</v>
      </c>
      <c r="H55" s="120">
        <v>40.01</v>
      </c>
      <c r="I55" s="121">
        <v>7</v>
      </c>
      <c r="J55" s="122">
        <v>47.01</v>
      </c>
      <c r="K55" s="120">
        <v>34.01</v>
      </c>
      <c r="L55" s="121">
        <v>7</v>
      </c>
      <c r="M55" s="122">
        <v>41.01</v>
      </c>
      <c r="N55" s="120">
        <v>41</v>
      </c>
      <c r="O55" s="121">
        <v>6</v>
      </c>
      <c r="P55" s="122">
        <v>47</v>
      </c>
      <c r="Q55" s="120">
        <v>38.01</v>
      </c>
      <c r="R55" s="121">
        <v>6</v>
      </c>
      <c r="S55" s="122">
        <v>44.01</v>
      </c>
      <c r="T55" s="148">
        <v>225.02999999999997</v>
      </c>
      <c r="U55" s="124">
        <v>3</v>
      </c>
      <c r="V55" s="125">
        <v>11</v>
      </c>
      <c r="W55" s="126">
        <v>5</v>
      </c>
    </row>
    <row r="56" spans="1:23" ht="15.75">
      <c r="A56" s="115">
        <v>1</v>
      </c>
      <c r="B56" s="116">
        <v>11</v>
      </c>
      <c r="C56" s="117" t="s">
        <v>539</v>
      </c>
      <c r="D56" s="119" t="s">
        <v>225</v>
      </c>
      <c r="E56" s="120">
        <v>39.01</v>
      </c>
      <c r="F56" s="121">
        <v>6</v>
      </c>
      <c r="G56" s="122">
        <v>45.01</v>
      </c>
      <c r="H56" s="120">
        <v>31</v>
      </c>
      <c r="I56" s="121">
        <v>6</v>
      </c>
      <c r="J56" s="122">
        <v>37</v>
      </c>
      <c r="K56" s="120">
        <v>23.01</v>
      </c>
      <c r="L56" s="121">
        <v>3</v>
      </c>
      <c r="M56" s="122">
        <v>26.01</v>
      </c>
      <c r="N56" s="120">
        <v>44.01</v>
      </c>
      <c r="O56" s="121">
        <v>7</v>
      </c>
      <c r="P56" s="122">
        <v>51.01</v>
      </c>
      <c r="Q56" s="120">
        <v>48.02</v>
      </c>
      <c r="R56" s="121">
        <v>8</v>
      </c>
      <c r="S56" s="122">
        <v>56.02</v>
      </c>
      <c r="T56" s="148">
        <v>215.04999999999998</v>
      </c>
      <c r="U56" s="124">
        <v>5</v>
      </c>
      <c r="V56" s="125">
        <v>14</v>
      </c>
      <c r="W56" s="126">
        <v>6</v>
      </c>
    </row>
    <row r="57" spans="1:23" ht="15.75">
      <c r="A57" s="115">
        <v>4</v>
      </c>
      <c r="B57" s="116">
        <v>14</v>
      </c>
      <c r="C57" s="117" t="s">
        <v>540</v>
      </c>
      <c r="D57" s="119" t="s">
        <v>225</v>
      </c>
      <c r="E57" s="120">
        <v>24</v>
      </c>
      <c r="F57" s="121">
        <v>4</v>
      </c>
      <c r="G57" s="122">
        <v>28</v>
      </c>
      <c r="H57" s="120">
        <v>46</v>
      </c>
      <c r="I57" s="121">
        <v>8</v>
      </c>
      <c r="J57" s="122">
        <v>54</v>
      </c>
      <c r="K57" s="120">
        <v>23</v>
      </c>
      <c r="L57" s="121">
        <v>2</v>
      </c>
      <c r="M57" s="122">
        <v>25</v>
      </c>
      <c r="N57" s="120">
        <v>46</v>
      </c>
      <c r="O57" s="121">
        <v>8</v>
      </c>
      <c r="P57" s="122">
        <v>54</v>
      </c>
      <c r="Q57" s="120">
        <v>46.01</v>
      </c>
      <c r="R57" s="121">
        <v>8</v>
      </c>
      <c r="S57" s="122">
        <v>54.01</v>
      </c>
      <c r="T57" s="148">
        <v>215.01</v>
      </c>
      <c r="U57" s="124">
        <v>1</v>
      </c>
      <c r="V57" s="125">
        <v>15</v>
      </c>
      <c r="W57" s="126">
        <v>7</v>
      </c>
    </row>
    <row r="58" spans="1:23" ht="15.75">
      <c r="A58" s="115">
        <v>4</v>
      </c>
      <c r="B58" s="116">
        <v>17</v>
      </c>
      <c r="C58" s="117" t="s">
        <v>386</v>
      </c>
      <c r="D58" s="119" t="s">
        <v>225</v>
      </c>
      <c r="E58" s="120">
        <v>33.01</v>
      </c>
      <c r="F58" s="121">
        <v>6</v>
      </c>
      <c r="G58" s="122">
        <v>39.01</v>
      </c>
      <c r="H58" s="120">
        <v>46.02</v>
      </c>
      <c r="I58" s="121">
        <v>9</v>
      </c>
      <c r="J58" s="122">
        <v>55.02</v>
      </c>
      <c r="K58" s="120">
        <v>31.01</v>
      </c>
      <c r="L58" s="121">
        <v>6</v>
      </c>
      <c r="M58" s="122">
        <v>37.010000000000005</v>
      </c>
      <c r="N58" s="120">
        <v>36.01</v>
      </c>
      <c r="O58" s="121">
        <v>5</v>
      </c>
      <c r="P58" s="122">
        <v>41.01</v>
      </c>
      <c r="Q58" s="120">
        <v>33</v>
      </c>
      <c r="R58" s="121">
        <v>6</v>
      </c>
      <c r="S58" s="122">
        <v>39</v>
      </c>
      <c r="T58" s="148">
        <v>211.05</v>
      </c>
      <c r="U58" s="124">
        <v>5</v>
      </c>
      <c r="V58" s="125">
        <v>17</v>
      </c>
      <c r="W58" s="126">
        <v>8</v>
      </c>
    </row>
    <row r="59" spans="1:23" ht="15.75">
      <c r="A59" s="115">
        <v>4</v>
      </c>
      <c r="B59" s="116">
        <v>8</v>
      </c>
      <c r="C59" s="117" t="s">
        <v>541</v>
      </c>
      <c r="D59" s="119" t="s">
        <v>225</v>
      </c>
      <c r="E59" s="120">
        <v>26</v>
      </c>
      <c r="F59" s="121">
        <v>3</v>
      </c>
      <c r="G59" s="122">
        <v>29</v>
      </c>
      <c r="H59" s="120">
        <v>37</v>
      </c>
      <c r="I59" s="121">
        <v>7</v>
      </c>
      <c r="J59" s="122">
        <v>44</v>
      </c>
      <c r="K59" s="120">
        <v>24</v>
      </c>
      <c r="L59" s="121">
        <v>8</v>
      </c>
      <c r="M59" s="122">
        <v>32</v>
      </c>
      <c r="N59" s="120">
        <v>39</v>
      </c>
      <c r="O59" s="121">
        <v>6</v>
      </c>
      <c r="P59" s="122">
        <v>45</v>
      </c>
      <c r="Q59" s="120">
        <v>48.03</v>
      </c>
      <c r="R59" s="121">
        <v>8</v>
      </c>
      <c r="S59" s="122">
        <v>56.03</v>
      </c>
      <c r="T59" s="148">
        <v>206.03</v>
      </c>
      <c r="U59" s="124">
        <v>3</v>
      </c>
      <c r="V59" s="125">
        <v>20</v>
      </c>
      <c r="W59" s="126">
        <v>9</v>
      </c>
    </row>
    <row r="60" spans="1:23" ht="15.75">
      <c r="A60" s="115">
        <v>1</v>
      </c>
      <c r="B60" s="116">
        <v>16</v>
      </c>
      <c r="C60" s="117" t="s">
        <v>392</v>
      </c>
      <c r="D60" s="119" t="s">
        <v>225</v>
      </c>
      <c r="E60" s="120">
        <v>32.01</v>
      </c>
      <c r="F60" s="121">
        <v>4</v>
      </c>
      <c r="G60" s="122">
        <v>36.01</v>
      </c>
      <c r="H60" s="120">
        <v>30</v>
      </c>
      <c r="I60" s="121">
        <v>3</v>
      </c>
      <c r="J60" s="122">
        <v>33</v>
      </c>
      <c r="K60" s="120">
        <v>47</v>
      </c>
      <c r="L60" s="121">
        <v>8</v>
      </c>
      <c r="M60" s="122">
        <v>55</v>
      </c>
      <c r="N60" s="120">
        <v>33</v>
      </c>
      <c r="O60" s="121">
        <v>5</v>
      </c>
      <c r="P60" s="122">
        <v>38</v>
      </c>
      <c r="Q60" s="120">
        <v>36.01</v>
      </c>
      <c r="R60" s="121">
        <v>6</v>
      </c>
      <c r="S60" s="122">
        <v>42.01</v>
      </c>
      <c r="T60" s="148">
        <v>204.01999999999998</v>
      </c>
      <c r="U60" s="124">
        <v>2</v>
      </c>
      <c r="V60" s="125">
        <v>22</v>
      </c>
      <c r="W60" s="126">
        <v>10</v>
      </c>
    </row>
    <row r="61" spans="1:23" ht="15.75">
      <c r="A61" s="115">
        <v>4</v>
      </c>
      <c r="B61" s="116">
        <v>13</v>
      </c>
      <c r="C61" s="117" t="s">
        <v>542</v>
      </c>
      <c r="D61" s="119" t="s">
        <v>225</v>
      </c>
      <c r="E61" s="120">
        <v>34</v>
      </c>
      <c r="F61" s="121">
        <v>6</v>
      </c>
      <c r="G61" s="122">
        <v>40</v>
      </c>
      <c r="H61" s="120">
        <v>35.01</v>
      </c>
      <c r="I61" s="121">
        <v>6</v>
      </c>
      <c r="J61" s="122">
        <v>41.01</v>
      </c>
      <c r="K61" s="120">
        <v>33.01</v>
      </c>
      <c r="L61" s="121">
        <v>8</v>
      </c>
      <c r="M61" s="122">
        <v>41.01</v>
      </c>
      <c r="N61" s="120">
        <v>24</v>
      </c>
      <c r="O61" s="121">
        <v>5</v>
      </c>
      <c r="P61" s="122">
        <v>29</v>
      </c>
      <c r="Q61" s="120">
        <v>44.01</v>
      </c>
      <c r="R61" s="121">
        <v>8</v>
      </c>
      <c r="S61" s="122">
        <v>52.01</v>
      </c>
      <c r="T61" s="148">
        <v>203.02999999999997</v>
      </c>
      <c r="U61" s="124">
        <v>3</v>
      </c>
      <c r="V61" s="125">
        <v>24</v>
      </c>
      <c r="W61" s="126">
        <v>11</v>
      </c>
    </row>
    <row r="62" spans="1:23" ht="15.75">
      <c r="A62" s="115">
        <v>4</v>
      </c>
      <c r="B62" s="116">
        <v>18</v>
      </c>
      <c r="C62" s="117" t="s">
        <v>543</v>
      </c>
      <c r="D62" s="119" t="s">
        <v>225</v>
      </c>
      <c r="E62" s="120">
        <v>26</v>
      </c>
      <c r="F62" s="121">
        <v>3</v>
      </c>
      <c r="G62" s="122">
        <v>29</v>
      </c>
      <c r="H62" s="120">
        <v>34</v>
      </c>
      <c r="I62" s="121">
        <v>5</v>
      </c>
      <c r="J62" s="122">
        <v>39</v>
      </c>
      <c r="K62" s="120">
        <v>35</v>
      </c>
      <c r="L62" s="121">
        <v>7</v>
      </c>
      <c r="M62" s="122">
        <v>42</v>
      </c>
      <c r="N62" s="120">
        <v>43.01</v>
      </c>
      <c r="O62" s="121">
        <v>7</v>
      </c>
      <c r="P62" s="122">
        <v>50.01</v>
      </c>
      <c r="Q62" s="120">
        <v>37</v>
      </c>
      <c r="R62" s="121">
        <v>6</v>
      </c>
      <c r="S62" s="122">
        <v>43</v>
      </c>
      <c r="T62" s="148">
        <v>203.01</v>
      </c>
      <c r="U62" s="124">
        <v>1</v>
      </c>
      <c r="V62" s="125">
        <v>25</v>
      </c>
      <c r="W62" s="126">
        <v>12</v>
      </c>
    </row>
    <row r="63" spans="1:23" ht="15.75">
      <c r="A63" s="115">
        <v>3</v>
      </c>
      <c r="B63" s="116">
        <v>7</v>
      </c>
      <c r="C63" s="117" t="s">
        <v>544</v>
      </c>
      <c r="D63" s="119" t="s">
        <v>225</v>
      </c>
      <c r="E63" s="120">
        <v>30</v>
      </c>
      <c r="F63" s="121">
        <v>8</v>
      </c>
      <c r="G63" s="122">
        <v>38</v>
      </c>
      <c r="H63" s="120">
        <v>32</v>
      </c>
      <c r="I63" s="121">
        <v>8</v>
      </c>
      <c r="J63" s="122">
        <v>40</v>
      </c>
      <c r="K63" s="120">
        <v>33</v>
      </c>
      <c r="L63" s="121">
        <v>5</v>
      </c>
      <c r="M63" s="122">
        <v>38</v>
      </c>
      <c r="N63" s="120">
        <v>38</v>
      </c>
      <c r="O63" s="121">
        <v>7</v>
      </c>
      <c r="P63" s="122">
        <v>45</v>
      </c>
      <c r="Q63" s="120">
        <v>36.020000000000003</v>
      </c>
      <c r="R63" s="121">
        <v>5</v>
      </c>
      <c r="S63" s="122">
        <v>41.02</v>
      </c>
      <c r="T63" s="148">
        <v>202.02</v>
      </c>
      <c r="U63" s="124">
        <v>2</v>
      </c>
      <c r="V63" s="125">
        <v>26</v>
      </c>
      <c r="W63" s="126">
        <v>13</v>
      </c>
    </row>
    <row r="64" spans="1:23" ht="15.75">
      <c r="A64" s="115">
        <v>3</v>
      </c>
      <c r="B64" s="116">
        <v>10</v>
      </c>
      <c r="C64" s="117" t="s">
        <v>545</v>
      </c>
      <c r="D64" s="119" t="s">
        <v>225</v>
      </c>
      <c r="E64" s="120">
        <v>30</v>
      </c>
      <c r="F64" s="121">
        <v>5</v>
      </c>
      <c r="G64" s="122">
        <v>35</v>
      </c>
      <c r="H64" s="120">
        <v>24.01</v>
      </c>
      <c r="I64" s="121">
        <v>5</v>
      </c>
      <c r="J64" s="122">
        <v>29.01</v>
      </c>
      <c r="K64" s="120">
        <v>44.02</v>
      </c>
      <c r="L64" s="121">
        <v>7</v>
      </c>
      <c r="M64" s="122">
        <v>51.02</v>
      </c>
      <c r="N64" s="120">
        <v>28</v>
      </c>
      <c r="O64" s="121">
        <v>3</v>
      </c>
      <c r="P64" s="122">
        <v>31</v>
      </c>
      <c r="Q64" s="120">
        <v>45.03</v>
      </c>
      <c r="R64" s="121">
        <v>7</v>
      </c>
      <c r="S64" s="122">
        <v>52.03</v>
      </c>
      <c r="T64" s="148">
        <v>198.06</v>
      </c>
      <c r="U64" s="124">
        <v>6</v>
      </c>
      <c r="V64" s="125">
        <v>27</v>
      </c>
      <c r="W64" s="126">
        <v>14</v>
      </c>
    </row>
    <row r="65" spans="1:23" ht="15.75">
      <c r="A65" s="115">
        <v>3</v>
      </c>
      <c r="B65" s="116">
        <v>15</v>
      </c>
      <c r="C65" s="117" t="s">
        <v>546</v>
      </c>
      <c r="D65" s="119" t="s">
        <v>225</v>
      </c>
      <c r="E65" s="120">
        <v>34</v>
      </c>
      <c r="F65" s="121">
        <v>5</v>
      </c>
      <c r="G65" s="122">
        <v>39</v>
      </c>
      <c r="H65" s="120">
        <v>35</v>
      </c>
      <c r="I65" s="121">
        <v>6</v>
      </c>
      <c r="J65" s="122">
        <v>41</v>
      </c>
      <c r="K65" s="120">
        <v>38</v>
      </c>
      <c r="L65" s="121">
        <v>6</v>
      </c>
      <c r="M65" s="122">
        <v>44</v>
      </c>
      <c r="N65" s="120">
        <v>28.01</v>
      </c>
      <c r="O65" s="121">
        <v>4</v>
      </c>
      <c r="P65" s="122">
        <v>32.010000000000005</v>
      </c>
      <c r="Q65" s="120">
        <v>33.01</v>
      </c>
      <c r="R65" s="121">
        <v>6</v>
      </c>
      <c r="S65" s="122">
        <v>39.01</v>
      </c>
      <c r="T65" s="148">
        <v>195.01999999999998</v>
      </c>
      <c r="U65" s="124">
        <v>2</v>
      </c>
      <c r="V65" s="125">
        <v>28</v>
      </c>
      <c r="W65" s="126">
        <v>15</v>
      </c>
    </row>
    <row r="66" spans="1:23" ht="15.75">
      <c r="A66" s="115">
        <v>3</v>
      </c>
      <c r="B66" s="116">
        <v>17</v>
      </c>
      <c r="C66" s="117" t="s">
        <v>547</v>
      </c>
      <c r="D66" s="119" t="s">
        <v>225</v>
      </c>
      <c r="E66" s="120">
        <v>26</v>
      </c>
      <c r="F66" s="121">
        <v>3</v>
      </c>
      <c r="G66" s="122">
        <v>29</v>
      </c>
      <c r="H66" s="120">
        <v>34</v>
      </c>
      <c r="I66" s="121">
        <v>6</v>
      </c>
      <c r="J66" s="122">
        <v>40</v>
      </c>
      <c r="K66" s="120">
        <v>36.01</v>
      </c>
      <c r="L66" s="121">
        <v>5</v>
      </c>
      <c r="M66" s="122">
        <v>41.01</v>
      </c>
      <c r="N66" s="120">
        <v>30</v>
      </c>
      <c r="O66" s="121">
        <v>4</v>
      </c>
      <c r="P66" s="122">
        <v>34</v>
      </c>
      <c r="Q66" s="120">
        <v>43.01</v>
      </c>
      <c r="R66" s="121">
        <v>8</v>
      </c>
      <c r="S66" s="122">
        <v>51.01</v>
      </c>
      <c r="T66" s="148">
        <v>195.01999999999998</v>
      </c>
      <c r="U66" s="124">
        <v>2</v>
      </c>
      <c r="V66" s="125">
        <v>28</v>
      </c>
      <c r="W66" s="126">
        <v>15</v>
      </c>
    </row>
    <row r="67" spans="1:23" ht="15.75">
      <c r="A67" s="115">
        <v>3</v>
      </c>
      <c r="B67" s="116">
        <v>2</v>
      </c>
      <c r="C67" s="117" t="s">
        <v>548</v>
      </c>
      <c r="D67" s="119" t="s">
        <v>225</v>
      </c>
      <c r="E67" s="120">
        <v>43.01</v>
      </c>
      <c r="F67" s="121">
        <v>7</v>
      </c>
      <c r="G67" s="122">
        <v>50.01</v>
      </c>
      <c r="H67" s="120">
        <v>29</v>
      </c>
      <c r="I67" s="121">
        <v>5</v>
      </c>
      <c r="J67" s="122">
        <v>34</v>
      </c>
      <c r="K67" s="120">
        <v>25</v>
      </c>
      <c r="L67" s="121">
        <v>3</v>
      </c>
      <c r="M67" s="122">
        <v>28</v>
      </c>
      <c r="N67" s="120">
        <v>35.01</v>
      </c>
      <c r="O67" s="121">
        <v>5</v>
      </c>
      <c r="P67" s="122">
        <v>40.01</v>
      </c>
      <c r="Q67" s="120">
        <v>35</v>
      </c>
      <c r="R67" s="121">
        <v>7</v>
      </c>
      <c r="S67" s="122">
        <v>42</v>
      </c>
      <c r="T67" s="148">
        <v>194.01999999999998</v>
      </c>
      <c r="U67" s="124">
        <v>2</v>
      </c>
      <c r="V67" s="125">
        <v>30</v>
      </c>
      <c r="W67" s="126">
        <v>17</v>
      </c>
    </row>
    <row r="68" spans="1:23" ht="15.75">
      <c r="A68" s="115">
        <v>4</v>
      </c>
      <c r="B68" s="116">
        <v>7</v>
      </c>
      <c r="C68" s="117" t="s">
        <v>345</v>
      </c>
      <c r="D68" s="119" t="s">
        <v>225</v>
      </c>
      <c r="E68" s="120">
        <v>11</v>
      </c>
      <c r="F68" s="121">
        <v>2</v>
      </c>
      <c r="G68" s="122">
        <v>13</v>
      </c>
      <c r="H68" s="120">
        <v>44.01</v>
      </c>
      <c r="I68" s="121">
        <v>7</v>
      </c>
      <c r="J68" s="122">
        <v>51.01</v>
      </c>
      <c r="K68" s="120">
        <v>24.01</v>
      </c>
      <c r="L68" s="121">
        <v>6</v>
      </c>
      <c r="M68" s="122">
        <v>30.01</v>
      </c>
      <c r="N68" s="120">
        <v>43</v>
      </c>
      <c r="O68" s="121">
        <v>6</v>
      </c>
      <c r="P68" s="122">
        <v>49</v>
      </c>
      <c r="Q68" s="120">
        <v>42</v>
      </c>
      <c r="R68" s="121">
        <v>8</v>
      </c>
      <c r="S68" s="122">
        <v>50</v>
      </c>
      <c r="T68" s="148">
        <v>193.01999999999998</v>
      </c>
      <c r="U68" s="124">
        <v>2</v>
      </c>
      <c r="V68" s="125">
        <v>32</v>
      </c>
      <c r="W68" s="126">
        <v>18</v>
      </c>
    </row>
    <row r="69" spans="1:23" ht="15.75">
      <c r="A69" s="115">
        <v>1</v>
      </c>
      <c r="B69" s="116">
        <v>4</v>
      </c>
      <c r="C69" s="117" t="s">
        <v>549</v>
      </c>
      <c r="D69" s="119" t="s">
        <v>225</v>
      </c>
      <c r="E69" s="120">
        <v>37.01</v>
      </c>
      <c r="F69" s="121">
        <v>7</v>
      </c>
      <c r="G69" s="122">
        <v>44.01</v>
      </c>
      <c r="H69" s="120">
        <v>24</v>
      </c>
      <c r="I69" s="121">
        <v>3</v>
      </c>
      <c r="J69" s="122">
        <v>27</v>
      </c>
      <c r="K69" s="120">
        <v>25</v>
      </c>
      <c r="L69" s="121">
        <v>4</v>
      </c>
      <c r="M69" s="122">
        <v>29</v>
      </c>
      <c r="N69" s="120">
        <v>38</v>
      </c>
      <c r="O69" s="121">
        <v>6</v>
      </c>
      <c r="P69" s="122">
        <v>44</v>
      </c>
      <c r="Q69" s="120">
        <v>41</v>
      </c>
      <c r="R69" s="121">
        <v>7</v>
      </c>
      <c r="S69" s="122">
        <v>48</v>
      </c>
      <c r="T69" s="148">
        <v>192.01</v>
      </c>
      <c r="U69" s="124">
        <v>1</v>
      </c>
      <c r="V69" s="125">
        <v>33</v>
      </c>
      <c r="W69" s="126">
        <v>19</v>
      </c>
    </row>
    <row r="70" spans="1:23" ht="15.75">
      <c r="A70" s="115">
        <v>2</v>
      </c>
      <c r="B70" s="116">
        <v>6</v>
      </c>
      <c r="C70" s="117" t="s">
        <v>550</v>
      </c>
      <c r="D70" s="119" t="s">
        <v>225</v>
      </c>
      <c r="E70" s="120">
        <v>15</v>
      </c>
      <c r="F70" s="121">
        <v>1</v>
      </c>
      <c r="G70" s="122">
        <v>16</v>
      </c>
      <c r="H70" s="120">
        <v>32</v>
      </c>
      <c r="I70" s="121">
        <v>4</v>
      </c>
      <c r="J70" s="122">
        <v>36</v>
      </c>
      <c r="K70" s="120">
        <v>42.01</v>
      </c>
      <c r="L70" s="121">
        <v>6</v>
      </c>
      <c r="M70" s="122">
        <v>48.01</v>
      </c>
      <c r="N70" s="120">
        <v>36</v>
      </c>
      <c r="O70" s="121">
        <v>5</v>
      </c>
      <c r="P70" s="122">
        <v>41</v>
      </c>
      <c r="Q70" s="120">
        <v>40.01</v>
      </c>
      <c r="R70" s="121">
        <v>8</v>
      </c>
      <c r="S70" s="122">
        <v>48.01</v>
      </c>
      <c r="T70" s="148">
        <v>189.01999999999998</v>
      </c>
      <c r="U70" s="124">
        <v>2</v>
      </c>
      <c r="V70" s="125">
        <v>34</v>
      </c>
      <c r="W70" s="126">
        <v>20</v>
      </c>
    </row>
    <row r="71" spans="1:23" ht="15.75">
      <c r="A71" s="115">
        <v>4</v>
      </c>
      <c r="B71" s="116">
        <v>4</v>
      </c>
      <c r="C71" s="117" t="s">
        <v>387</v>
      </c>
      <c r="D71" s="119" t="s">
        <v>225</v>
      </c>
      <c r="E71" s="120">
        <v>19</v>
      </c>
      <c r="F71" s="121">
        <v>3</v>
      </c>
      <c r="G71" s="122">
        <v>22</v>
      </c>
      <c r="H71" s="120">
        <v>36.01</v>
      </c>
      <c r="I71" s="121">
        <v>7</v>
      </c>
      <c r="J71" s="122">
        <v>43.01</v>
      </c>
      <c r="K71" s="120">
        <v>35.01</v>
      </c>
      <c r="L71" s="121">
        <v>7</v>
      </c>
      <c r="M71" s="122">
        <v>42.01</v>
      </c>
      <c r="N71" s="120">
        <v>35</v>
      </c>
      <c r="O71" s="121">
        <v>6</v>
      </c>
      <c r="P71" s="122">
        <v>41</v>
      </c>
      <c r="Q71" s="120">
        <v>35</v>
      </c>
      <c r="R71" s="121">
        <v>5</v>
      </c>
      <c r="S71" s="122">
        <v>40</v>
      </c>
      <c r="T71" s="148">
        <v>188.01999999999998</v>
      </c>
      <c r="U71" s="124">
        <v>2</v>
      </c>
      <c r="V71" s="125">
        <v>35</v>
      </c>
      <c r="W71" s="126">
        <v>21</v>
      </c>
    </row>
    <row r="72" spans="1:23" ht="15.75">
      <c r="A72" s="115">
        <v>2</v>
      </c>
      <c r="B72" s="116">
        <v>3</v>
      </c>
      <c r="C72" s="117" t="s">
        <v>551</v>
      </c>
      <c r="D72" s="119" t="s">
        <v>225</v>
      </c>
      <c r="E72" s="120">
        <v>19</v>
      </c>
      <c r="F72" s="121">
        <v>4</v>
      </c>
      <c r="G72" s="122">
        <v>23</v>
      </c>
      <c r="H72" s="120">
        <v>38</v>
      </c>
      <c r="I72" s="121">
        <v>7</v>
      </c>
      <c r="J72" s="122">
        <v>45</v>
      </c>
      <c r="K72" s="120">
        <v>23</v>
      </c>
      <c r="L72" s="121">
        <v>5</v>
      </c>
      <c r="M72" s="122">
        <v>28</v>
      </c>
      <c r="N72" s="120">
        <v>42.01</v>
      </c>
      <c r="O72" s="121">
        <v>7</v>
      </c>
      <c r="P72" s="122">
        <v>49.01</v>
      </c>
      <c r="Q72" s="120">
        <v>31</v>
      </c>
      <c r="R72" s="121">
        <v>6</v>
      </c>
      <c r="S72" s="122">
        <v>37</v>
      </c>
      <c r="T72" s="148">
        <v>182.01</v>
      </c>
      <c r="U72" s="124">
        <v>1</v>
      </c>
      <c r="V72" s="125">
        <v>37</v>
      </c>
      <c r="W72" s="126">
        <v>22</v>
      </c>
    </row>
    <row r="73" spans="1:23" ht="15.75">
      <c r="A73" s="115">
        <v>2</v>
      </c>
      <c r="B73" s="116">
        <v>11</v>
      </c>
      <c r="C73" s="117" t="s">
        <v>552</v>
      </c>
      <c r="D73" s="119" t="s">
        <v>225</v>
      </c>
      <c r="E73" s="120">
        <v>26</v>
      </c>
      <c r="F73" s="121">
        <v>1</v>
      </c>
      <c r="G73" s="122">
        <v>27</v>
      </c>
      <c r="H73" s="120">
        <v>24</v>
      </c>
      <c r="I73" s="121">
        <v>2</v>
      </c>
      <c r="J73" s="122">
        <v>26</v>
      </c>
      <c r="K73" s="120">
        <v>29</v>
      </c>
      <c r="L73" s="121">
        <v>3</v>
      </c>
      <c r="M73" s="122">
        <v>32</v>
      </c>
      <c r="N73" s="120">
        <v>43.01</v>
      </c>
      <c r="O73" s="121">
        <v>7</v>
      </c>
      <c r="P73" s="122">
        <v>50.01</v>
      </c>
      <c r="Q73" s="120">
        <v>31.02</v>
      </c>
      <c r="R73" s="121">
        <v>5</v>
      </c>
      <c r="S73" s="122">
        <v>36.019999999999996</v>
      </c>
      <c r="T73" s="148">
        <v>171.03</v>
      </c>
      <c r="U73" s="124">
        <v>3</v>
      </c>
      <c r="V73" s="125">
        <v>43</v>
      </c>
      <c r="W73" s="126">
        <v>23</v>
      </c>
    </row>
    <row r="74" spans="1:23" ht="15.75">
      <c r="A74" s="115">
        <v>4</v>
      </c>
      <c r="B74" s="116">
        <v>12</v>
      </c>
      <c r="C74" s="117" t="s">
        <v>553</v>
      </c>
      <c r="D74" s="119" t="s">
        <v>225</v>
      </c>
      <c r="E74" s="120">
        <v>21</v>
      </c>
      <c r="F74" s="121">
        <v>1</v>
      </c>
      <c r="G74" s="122">
        <v>22</v>
      </c>
      <c r="H74" s="120">
        <v>33</v>
      </c>
      <c r="I74" s="121">
        <v>7</v>
      </c>
      <c r="J74" s="122">
        <v>40</v>
      </c>
      <c r="K74" s="120">
        <v>32</v>
      </c>
      <c r="L74" s="121">
        <v>6</v>
      </c>
      <c r="M74" s="122">
        <v>38</v>
      </c>
      <c r="N74" s="120">
        <v>25</v>
      </c>
      <c r="O74" s="121">
        <v>5</v>
      </c>
      <c r="P74" s="122">
        <v>30</v>
      </c>
      <c r="Q74" s="120">
        <v>28</v>
      </c>
      <c r="R74" s="121">
        <v>7</v>
      </c>
      <c r="S74" s="122">
        <v>35</v>
      </c>
      <c r="T74" s="148">
        <v>165</v>
      </c>
      <c r="U74" s="124">
        <v>0</v>
      </c>
      <c r="V74" s="125">
        <v>46</v>
      </c>
      <c r="W74" s="126">
        <v>24</v>
      </c>
    </row>
    <row r="75" spans="1:23" ht="15.75">
      <c r="A75" s="115">
        <v>3</v>
      </c>
      <c r="B75" s="116">
        <v>1</v>
      </c>
      <c r="C75" s="117" t="s">
        <v>394</v>
      </c>
      <c r="D75" s="119" t="s">
        <v>225</v>
      </c>
      <c r="E75" s="120">
        <v>18</v>
      </c>
      <c r="F75" s="121">
        <v>3</v>
      </c>
      <c r="G75" s="122">
        <v>21</v>
      </c>
      <c r="H75" s="120">
        <v>21.01</v>
      </c>
      <c r="I75" s="121">
        <v>3</v>
      </c>
      <c r="J75" s="122">
        <v>24.01</v>
      </c>
      <c r="K75" s="120">
        <v>36</v>
      </c>
      <c r="L75" s="121">
        <v>5</v>
      </c>
      <c r="M75" s="122">
        <v>41</v>
      </c>
      <c r="N75" s="120">
        <v>40</v>
      </c>
      <c r="O75" s="121">
        <v>7</v>
      </c>
      <c r="P75" s="122">
        <v>47</v>
      </c>
      <c r="Q75" s="120">
        <v>17</v>
      </c>
      <c r="R75" s="121">
        <v>4</v>
      </c>
      <c r="S75" s="122">
        <v>21</v>
      </c>
      <c r="T75" s="148">
        <v>154.01</v>
      </c>
      <c r="U75" s="124">
        <v>1</v>
      </c>
      <c r="V75" s="125">
        <v>49</v>
      </c>
      <c r="W75" s="126">
        <v>25</v>
      </c>
    </row>
    <row r="76" spans="1:23" ht="15.75">
      <c r="A76" s="115">
        <v>3</v>
      </c>
      <c r="B76" s="116">
        <v>13</v>
      </c>
      <c r="C76" s="117" t="s">
        <v>554</v>
      </c>
      <c r="D76" s="119" t="s">
        <v>225</v>
      </c>
      <c r="E76" s="120">
        <v>10</v>
      </c>
      <c r="F76" s="121">
        <v>2</v>
      </c>
      <c r="G76" s="122">
        <v>12</v>
      </c>
      <c r="H76" s="120">
        <v>19</v>
      </c>
      <c r="I76" s="121">
        <v>6</v>
      </c>
      <c r="J76" s="122">
        <v>25</v>
      </c>
      <c r="K76" s="120">
        <v>42.01</v>
      </c>
      <c r="L76" s="121">
        <v>6</v>
      </c>
      <c r="M76" s="122">
        <v>48.01</v>
      </c>
      <c r="N76" s="120">
        <v>25</v>
      </c>
      <c r="O76" s="121">
        <v>3</v>
      </c>
      <c r="P76" s="122">
        <v>28</v>
      </c>
      <c r="Q76" s="120">
        <v>33</v>
      </c>
      <c r="R76" s="121">
        <v>5</v>
      </c>
      <c r="S76" s="122">
        <v>38</v>
      </c>
      <c r="T76" s="148">
        <v>151.01</v>
      </c>
      <c r="U76" s="124">
        <v>1</v>
      </c>
      <c r="V76" s="125">
        <v>51</v>
      </c>
      <c r="W76" s="126">
        <v>26</v>
      </c>
    </row>
    <row r="77" spans="1:23" ht="15.75">
      <c r="A77" s="115">
        <v>4</v>
      </c>
      <c r="B77" s="116">
        <v>16</v>
      </c>
      <c r="C77" s="117" t="s">
        <v>555</v>
      </c>
      <c r="D77" s="119" t="s">
        <v>225</v>
      </c>
      <c r="E77" s="120">
        <v>18</v>
      </c>
      <c r="F77" s="121">
        <v>1</v>
      </c>
      <c r="G77" s="122">
        <v>19</v>
      </c>
      <c r="H77" s="120">
        <v>34</v>
      </c>
      <c r="I77" s="121">
        <v>3</v>
      </c>
      <c r="J77" s="122">
        <v>37</v>
      </c>
      <c r="K77" s="120">
        <v>22</v>
      </c>
      <c r="L77" s="121">
        <v>5</v>
      </c>
      <c r="M77" s="122">
        <v>27</v>
      </c>
      <c r="N77" s="120">
        <v>32</v>
      </c>
      <c r="O77" s="121">
        <v>4</v>
      </c>
      <c r="P77" s="122">
        <v>36</v>
      </c>
      <c r="Q77" s="120">
        <v>16</v>
      </c>
      <c r="R77" s="121">
        <v>4</v>
      </c>
      <c r="S77" s="122">
        <v>20</v>
      </c>
      <c r="T77" s="148">
        <v>139</v>
      </c>
      <c r="U77" s="124">
        <v>0</v>
      </c>
      <c r="V77" s="125">
        <v>54</v>
      </c>
      <c r="W77" s="126">
        <v>27</v>
      </c>
    </row>
    <row r="78" spans="1:23" ht="15.75">
      <c r="A78" s="115">
        <v>2</v>
      </c>
      <c r="B78" s="116">
        <v>8</v>
      </c>
      <c r="C78" s="117" t="s">
        <v>396</v>
      </c>
      <c r="D78" s="119" t="s">
        <v>225</v>
      </c>
      <c r="E78" s="120">
        <v>18</v>
      </c>
      <c r="F78" s="121">
        <v>0</v>
      </c>
      <c r="G78" s="122">
        <v>18</v>
      </c>
      <c r="H78" s="120">
        <v>17</v>
      </c>
      <c r="I78" s="121">
        <v>7</v>
      </c>
      <c r="J78" s="122">
        <v>24</v>
      </c>
      <c r="K78" s="120">
        <v>31</v>
      </c>
      <c r="L78" s="121">
        <v>6</v>
      </c>
      <c r="M78" s="122">
        <v>37</v>
      </c>
      <c r="N78" s="120">
        <v>18</v>
      </c>
      <c r="O78" s="121">
        <v>3</v>
      </c>
      <c r="P78" s="122">
        <v>21</v>
      </c>
      <c r="Q78" s="120">
        <v>25</v>
      </c>
      <c r="R78" s="121">
        <v>2</v>
      </c>
      <c r="S78" s="122">
        <v>27</v>
      </c>
      <c r="T78" s="148">
        <v>127</v>
      </c>
      <c r="U78" s="124">
        <v>0</v>
      </c>
      <c r="V78" s="125">
        <v>57</v>
      </c>
      <c r="W78" s="126">
        <v>28</v>
      </c>
    </row>
    <row r="79" spans="1:23" ht="15.75">
      <c r="A79" s="115">
        <v>2</v>
      </c>
      <c r="B79" s="116">
        <v>2</v>
      </c>
      <c r="C79" s="117" t="s">
        <v>556</v>
      </c>
      <c r="D79" s="119" t="s">
        <v>225</v>
      </c>
      <c r="E79" s="120">
        <v>17.010000000000002</v>
      </c>
      <c r="F79" s="121">
        <v>0</v>
      </c>
      <c r="G79" s="122">
        <v>17.010000000000002</v>
      </c>
      <c r="H79" s="120">
        <v>24.01</v>
      </c>
      <c r="I79" s="121">
        <v>5</v>
      </c>
      <c r="J79" s="122">
        <v>29.01</v>
      </c>
      <c r="K79" s="120">
        <v>17</v>
      </c>
      <c r="L79" s="121">
        <v>3</v>
      </c>
      <c r="M79" s="122">
        <v>20</v>
      </c>
      <c r="N79" s="120">
        <v>33</v>
      </c>
      <c r="O79" s="121">
        <v>6</v>
      </c>
      <c r="P79" s="122">
        <v>39</v>
      </c>
      <c r="Q79" s="120">
        <v>14</v>
      </c>
      <c r="R79" s="121">
        <v>4</v>
      </c>
      <c r="S79" s="122">
        <v>18</v>
      </c>
      <c r="T79" s="148">
        <v>123.02000000000001</v>
      </c>
      <c r="U79" s="124">
        <v>2</v>
      </c>
      <c r="V79" s="125">
        <v>58</v>
      </c>
      <c r="W79" s="126">
        <v>29</v>
      </c>
    </row>
    <row r="80" spans="1:23" ht="16.5" thickBot="1">
      <c r="A80" s="175" t="s">
        <v>377</v>
      </c>
      <c r="B80" s="129" t="s">
        <v>377</v>
      </c>
      <c r="C80" s="130" t="s">
        <v>377</v>
      </c>
      <c r="D80" s="176" t="s">
        <v>377</v>
      </c>
      <c r="E80" s="133" t="s">
        <v>377</v>
      </c>
      <c r="F80" s="134" t="s">
        <v>377</v>
      </c>
      <c r="G80" s="135" t="s">
        <v>377</v>
      </c>
      <c r="H80" s="133" t="s">
        <v>377</v>
      </c>
      <c r="I80" s="134" t="s">
        <v>377</v>
      </c>
      <c r="J80" s="177" t="s">
        <v>377</v>
      </c>
      <c r="K80" s="133" t="s">
        <v>377</v>
      </c>
      <c r="L80" s="134" t="s">
        <v>377</v>
      </c>
      <c r="M80" s="177" t="s">
        <v>377</v>
      </c>
      <c r="N80" s="133" t="s">
        <v>377</v>
      </c>
      <c r="O80" s="134" t="s">
        <v>377</v>
      </c>
      <c r="P80" s="135" t="s">
        <v>377</v>
      </c>
      <c r="Q80" s="133" t="s">
        <v>377</v>
      </c>
      <c r="R80" s="134" t="s">
        <v>377</v>
      </c>
      <c r="S80" s="135" t="s">
        <v>377</v>
      </c>
      <c r="T80" s="248" t="s">
        <v>377</v>
      </c>
      <c r="U80" s="179" t="s">
        <v>377</v>
      </c>
      <c r="V80" s="180" t="s">
        <v>377</v>
      </c>
      <c r="W80" s="249" t="s">
        <v>377</v>
      </c>
    </row>
    <row r="81" spans="1:23">
      <c r="A81" s="140"/>
      <c r="B81" s="140"/>
      <c r="C81" s="140"/>
      <c r="D81" s="141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1"/>
      <c r="V81" s="141"/>
      <c r="W81" s="140"/>
    </row>
    <row r="82" spans="1:23" ht="15.75" thickBot="1">
      <c r="A82" s="140"/>
      <c r="B82" s="140"/>
      <c r="C82" s="140"/>
      <c r="D82" s="141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1"/>
      <c r="V82" s="141"/>
      <c r="W82" s="140"/>
    </row>
    <row r="83" spans="1:23">
      <c r="A83" s="140"/>
      <c r="B83" s="140"/>
      <c r="C83" s="157" t="s">
        <v>222</v>
      </c>
      <c r="D83" s="158" t="s">
        <v>205</v>
      </c>
      <c r="E83" s="159"/>
      <c r="F83" s="159"/>
      <c r="G83" s="160">
        <v>1.7350000000000001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1"/>
      <c r="V83" s="141"/>
      <c r="W83" s="140"/>
    </row>
    <row r="84" spans="1:23" ht="15.75" thickBot="1">
      <c r="A84" s="140"/>
      <c r="B84" s="140"/>
      <c r="C84" s="161" t="s">
        <v>459</v>
      </c>
      <c r="D84" s="145" t="s">
        <v>205</v>
      </c>
      <c r="E84" s="142"/>
      <c r="F84" s="142"/>
      <c r="G84" s="146">
        <v>58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1"/>
      <c r="V84" s="141"/>
      <c r="W84" s="140"/>
    </row>
  </sheetData>
  <mergeCells count="16">
    <mergeCell ref="A1:W1"/>
    <mergeCell ref="A2:W2"/>
    <mergeCell ref="E4:G4"/>
    <mergeCell ref="H4:J4"/>
    <mergeCell ref="K4:M4"/>
    <mergeCell ref="N4:P4"/>
    <mergeCell ref="Q4:S4"/>
    <mergeCell ref="V4:W4"/>
    <mergeCell ref="A45:W45"/>
    <mergeCell ref="A46:W46"/>
    <mergeCell ref="E48:G48"/>
    <mergeCell ref="H48:J48"/>
    <mergeCell ref="K48:M48"/>
    <mergeCell ref="N48:P48"/>
    <mergeCell ref="Q48:S48"/>
    <mergeCell ref="V48:W48"/>
  </mergeCells>
  <conditionalFormatting sqref="T7:T41 T44">
    <cfRule type="cellIs" dxfId="19" priority="6" operator="equal">
      <formula>0</formula>
    </cfRule>
  </conditionalFormatting>
  <conditionalFormatting sqref="S7:S40 P7:P40 M7:M40 J7:J40 G7:G40">
    <cfRule type="top10" dxfId="18" priority="7" rank="2"/>
  </conditionalFormatting>
  <conditionalFormatting sqref="R7:R40 O7:O40 L7:L40 I7:I40 F7:F40">
    <cfRule type="top10" dxfId="17" priority="8" rank="2"/>
  </conditionalFormatting>
  <conditionalFormatting sqref="T42:T43">
    <cfRule type="cellIs" dxfId="16" priority="5" operator="equal">
      <formula>0</formula>
    </cfRule>
  </conditionalFormatting>
  <conditionalFormatting sqref="T51:T82">
    <cfRule type="cellIs" dxfId="15" priority="2" operator="equal">
      <formula>0</formula>
    </cfRule>
  </conditionalFormatting>
  <conditionalFormatting sqref="S51:S80 P51:P80 M51:M80 J51:J80 G51:G80">
    <cfRule type="top10" dxfId="14" priority="3" rank="2"/>
  </conditionalFormatting>
  <conditionalFormatting sqref="R51:R80 O51:O80 L51:L80 I51:I80 F51:F80">
    <cfRule type="top10" dxfId="13" priority="4" rank="2"/>
  </conditionalFormatting>
  <conditionalFormatting sqref="T83:T84">
    <cfRule type="cellIs" dxfId="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sortState ref="A38:W49">
    <sortCondition ref="W38:W49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A28" sqref="A28:W53"/>
    </sheetView>
  </sheetViews>
  <sheetFormatPr defaultRowHeight="15"/>
  <cols>
    <col min="2" max="3" width="9.140625" style="21"/>
  </cols>
  <sheetData>
    <row r="1" spans="1:23" ht="23.25">
      <c r="A1" s="279" t="s">
        <v>570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1:23" ht="18">
      <c r="A2" s="280" t="s">
        <v>571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 ht="18.75" thickBot="1">
      <c r="A3" s="201"/>
      <c r="B3" s="201"/>
      <c r="C3" s="201"/>
      <c r="D3" s="202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3"/>
      <c r="W3" s="203"/>
    </row>
    <row r="4" spans="1:23" ht="20.25">
      <c r="A4" s="204" t="s">
        <v>188</v>
      </c>
      <c r="B4" s="205" t="s">
        <v>189</v>
      </c>
      <c r="C4" s="206" t="s">
        <v>3</v>
      </c>
      <c r="D4" s="207" t="s">
        <v>191</v>
      </c>
      <c r="E4" s="281" t="s">
        <v>192</v>
      </c>
      <c r="F4" s="281"/>
      <c r="G4" s="282"/>
      <c r="H4" s="283" t="s">
        <v>193</v>
      </c>
      <c r="I4" s="281"/>
      <c r="J4" s="282"/>
      <c r="K4" s="283" t="s">
        <v>194</v>
      </c>
      <c r="L4" s="281"/>
      <c r="M4" s="282"/>
      <c r="N4" s="283" t="s">
        <v>195</v>
      </c>
      <c r="O4" s="281"/>
      <c r="P4" s="282"/>
      <c r="Q4" s="283" t="s">
        <v>196</v>
      </c>
      <c r="R4" s="281"/>
      <c r="S4" s="282"/>
      <c r="T4" s="208"/>
      <c r="U4" s="209" t="s">
        <v>198</v>
      </c>
      <c r="V4" s="284" t="s">
        <v>199</v>
      </c>
      <c r="W4" s="285"/>
    </row>
    <row r="5" spans="1:23" ht="16.5" thickBot="1">
      <c r="A5" s="210"/>
      <c r="B5" s="211"/>
      <c r="C5" s="212"/>
      <c r="D5" s="190"/>
      <c r="E5" s="213" t="s">
        <v>200</v>
      </c>
      <c r="F5" s="214" t="s">
        <v>201</v>
      </c>
      <c r="G5" s="213" t="s">
        <v>197</v>
      </c>
      <c r="H5" s="215" t="s">
        <v>200</v>
      </c>
      <c r="I5" s="214" t="s">
        <v>201</v>
      </c>
      <c r="J5" s="213" t="s">
        <v>197</v>
      </c>
      <c r="K5" s="215" t="s">
        <v>200</v>
      </c>
      <c r="L5" s="214" t="s">
        <v>201</v>
      </c>
      <c r="M5" s="213" t="s">
        <v>197</v>
      </c>
      <c r="N5" s="215" t="s">
        <v>200</v>
      </c>
      <c r="O5" s="214" t="s">
        <v>201</v>
      </c>
      <c r="P5" s="213" t="s">
        <v>197</v>
      </c>
      <c r="Q5" s="215" t="s">
        <v>200</v>
      </c>
      <c r="R5" s="214" t="s">
        <v>201</v>
      </c>
      <c r="S5" s="213" t="s">
        <v>197</v>
      </c>
      <c r="T5" s="216" t="s">
        <v>204</v>
      </c>
      <c r="U5" s="217" t="s">
        <v>202</v>
      </c>
      <c r="V5" s="218" t="s">
        <v>203</v>
      </c>
      <c r="W5" s="146" t="s">
        <v>204</v>
      </c>
    </row>
    <row r="6" spans="1:23" ht="15.75">
      <c r="A6" s="219"/>
      <c r="B6" s="220"/>
      <c r="C6" s="221"/>
      <c r="D6" s="221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3"/>
    </row>
    <row r="7" spans="1:23" ht="15.75">
      <c r="A7" s="224">
        <v>1</v>
      </c>
      <c r="B7" s="225">
        <v>13</v>
      </c>
      <c r="C7" s="226" t="s">
        <v>210</v>
      </c>
      <c r="D7" s="228" t="s">
        <v>204</v>
      </c>
      <c r="E7" s="229">
        <v>38.020000000000003</v>
      </c>
      <c r="F7" s="230">
        <v>7</v>
      </c>
      <c r="G7" s="231">
        <v>45.02</v>
      </c>
      <c r="H7" s="229">
        <v>40</v>
      </c>
      <c r="I7" s="230">
        <v>9</v>
      </c>
      <c r="J7" s="231">
        <v>49</v>
      </c>
      <c r="K7" s="229">
        <v>32</v>
      </c>
      <c r="L7" s="230">
        <v>7</v>
      </c>
      <c r="M7" s="231">
        <v>39</v>
      </c>
      <c r="N7" s="229">
        <v>42</v>
      </c>
      <c r="O7" s="230">
        <v>7</v>
      </c>
      <c r="P7" s="231">
        <v>49</v>
      </c>
      <c r="Q7" s="229">
        <v>16</v>
      </c>
      <c r="R7" s="230">
        <v>5</v>
      </c>
      <c r="S7" s="231">
        <v>21</v>
      </c>
      <c r="T7" s="232">
        <v>203.02</v>
      </c>
      <c r="U7" s="233">
        <v>2.0000000000010232</v>
      </c>
      <c r="V7" s="234">
        <v>1</v>
      </c>
      <c r="W7" s="235">
        <v>1</v>
      </c>
    </row>
    <row r="8" spans="1:23" ht="15.75">
      <c r="A8" s="224">
        <v>1</v>
      </c>
      <c r="B8" s="225">
        <v>3</v>
      </c>
      <c r="C8" s="226" t="s">
        <v>209</v>
      </c>
      <c r="D8" s="228" t="s">
        <v>204</v>
      </c>
      <c r="E8" s="229">
        <v>40</v>
      </c>
      <c r="F8" s="230">
        <v>7</v>
      </c>
      <c r="G8" s="231">
        <v>47</v>
      </c>
      <c r="H8" s="229">
        <v>36</v>
      </c>
      <c r="I8" s="230">
        <v>6</v>
      </c>
      <c r="J8" s="231">
        <v>42</v>
      </c>
      <c r="K8" s="229">
        <v>27</v>
      </c>
      <c r="L8" s="230">
        <v>5</v>
      </c>
      <c r="M8" s="231">
        <v>32</v>
      </c>
      <c r="N8" s="229">
        <v>33</v>
      </c>
      <c r="O8" s="230">
        <v>7</v>
      </c>
      <c r="P8" s="231">
        <v>40</v>
      </c>
      <c r="Q8" s="229">
        <v>30.01</v>
      </c>
      <c r="R8" s="230">
        <v>4</v>
      </c>
      <c r="S8" s="231">
        <v>34.010000000000005</v>
      </c>
      <c r="T8" s="232">
        <v>195.01</v>
      </c>
      <c r="U8" s="233">
        <v>0.99999999999909051</v>
      </c>
      <c r="V8" s="234">
        <v>4</v>
      </c>
      <c r="W8" s="235">
        <v>2</v>
      </c>
    </row>
    <row r="9" spans="1:23" ht="15.75">
      <c r="A9" s="224">
        <v>1</v>
      </c>
      <c r="B9" s="225">
        <v>8</v>
      </c>
      <c r="C9" s="226" t="s">
        <v>205</v>
      </c>
      <c r="D9" s="228" t="s">
        <v>204</v>
      </c>
      <c r="E9" s="229">
        <v>35.020000000000003</v>
      </c>
      <c r="F9" s="230">
        <v>5</v>
      </c>
      <c r="G9" s="231">
        <v>40.020000000000003</v>
      </c>
      <c r="H9" s="229">
        <v>40</v>
      </c>
      <c r="I9" s="230">
        <v>8</v>
      </c>
      <c r="J9" s="231">
        <v>48</v>
      </c>
      <c r="K9" s="229">
        <v>27</v>
      </c>
      <c r="L9" s="230">
        <v>4</v>
      </c>
      <c r="M9" s="231">
        <v>31</v>
      </c>
      <c r="N9" s="229">
        <v>34</v>
      </c>
      <c r="O9" s="230">
        <v>5</v>
      </c>
      <c r="P9" s="231">
        <v>39</v>
      </c>
      <c r="Q9" s="229">
        <v>23</v>
      </c>
      <c r="R9" s="230">
        <v>0</v>
      </c>
      <c r="S9" s="231">
        <v>23</v>
      </c>
      <c r="T9" s="232">
        <v>181.02</v>
      </c>
      <c r="U9" s="233">
        <v>2.0000000000010232</v>
      </c>
      <c r="V9" s="234">
        <v>6</v>
      </c>
      <c r="W9" s="235">
        <v>3</v>
      </c>
    </row>
    <row r="10" spans="1:23" ht="15.75">
      <c r="A10" s="224">
        <v>1</v>
      </c>
      <c r="B10" s="225">
        <v>1</v>
      </c>
      <c r="C10" s="226" t="s">
        <v>426</v>
      </c>
      <c r="D10" s="228" t="s">
        <v>204</v>
      </c>
      <c r="E10" s="229">
        <v>30</v>
      </c>
      <c r="F10" s="230">
        <v>5</v>
      </c>
      <c r="G10" s="231">
        <v>35</v>
      </c>
      <c r="H10" s="229">
        <v>44.01</v>
      </c>
      <c r="I10" s="230">
        <v>7</v>
      </c>
      <c r="J10" s="231">
        <v>51.01</v>
      </c>
      <c r="K10" s="229">
        <v>32</v>
      </c>
      <c r="L10" s="230">
        <v>4</v>
      </c>
      <c r="M10" s="231">
        <v>36</v>
      </c>
      <c r="N10" s="229">
        <v>32</v>
      </c>
      <c r="O10" s="230">
        <v>4</v>
      </c>
      <c r="P10" s="231">
        <v>36</v>
      </c>
      <c r="Q10" s="229">
        <v>20</v>
      </c>
      <c r="R10" s="230">
        <v>1</v>
      </c>
      <c r="S10" s="231">
        <v>21</v>
      </c>
      <c r="T10" s="232">
        <v>179.01</v>
      </c>
      <c r="U10" s="233">
        <v>0.99999999999909051</v>
      </c>
      <c r="V10" s="234">
        <v>7</v>
      </c>
      <c r="W10" s="235">
        <v>4</v>
      </c>
    </row>
    <row r="11" spans="1:23" ht="15.75">
      <c r="A11" s="224">
        <v>1</v>
      </c>
      <c r="B11" s="225">
        <v>2</v>
      </c>
      <c r="C11" s="226" t="s">
        <v>429</v>
      </c>
      <c r="D11" s="228" t="s">
        <v>204</v>
      </c>
      <c r="E11" s="229">
        <v>30</v>
      </c>
      <c r="F11" s="230">
        <v>6</v>
      </c>
      <c r="G11" s="231">
        <v>36</v>
      </c>
      <c r="H11" s="229">
        <v>46.01</v>
      </c>
      <c r="I11" s="230">
        <v>8</v>
      </c>
      <c r="J11" s="231">
        <v>54.01</v>
      </c>
      <c r="K11" s="229">
        <v>32</v>
      </c>
      <c r="L11" s="230">
        <v>5</v>
      </c>
      <c r="M11" s="231">
        <v>37</v>
      </c>
      <c r="N11" s="229">
        <v>35.01</v>
      </c>
      <c r="O11" s="230">
        <v>4</v>
      </c>
      <c r="P11" s="231">
        <v>39.01</v>
      </c>
      <c r="Q11" s="229">
        <v>8</v>
      </c>
      <c r="R11" s="230">
        <v>0</v>
      </c>
      <c r="S11" s="231">
        <v>8</v>
      </c>
      <c r="T11" s="232">
        <v>174.01999999999998</v>
      </c>
      <c r="U11" s="233">
        <v>1.999999999998181</v>
      </c>
      <c r="V11" s="234">
        <v>9</v>
      </c>
      <c r="W11" s="235">
        <v>5</v>
      </c>
    </row>
    <row r="12" spans="1:23" ht="15.75">
      <c r="A12" s="224">
        <v>1</v>
      </c>
      <c r="B12" s="225">
        <v>9</v>
      </c>
      <c r="C12" s="226" t="s">
        <v>206</v>
      </c>
      <c r="D12" s="228" t="s">
        <v>204</v>
      </c>
      <c r="E12" s="229">
        <v>22</v>
      </c>
      <c r="F12" s="230">
        <v>4</v>
      </c>
      <c r="G12" s="231">
        <v>26</v>
      </c>
      <c r="H12" s="229">
        <v>42</v>
      </c>
      <c r="I12" s="230">
        <v>7</v>
      </c>
      <c r="J12" s="231">
        <v>49</v>
      </c>
      <c r="K12" s="229">
        <v>23</v>
      </c>
      <c r="L12" s="230">
        <v>3</v>
      </c>
      <c r="M12" s="231">
        <v>26</v>
      </c>
      <c r="N12" s="229">
        <v>18</v>
      </c>
      <c r="O12" s="230">
        <v>3</v>
      </c>
      <c r="P12" s="231">
        <v>21</v>
      </c>
      <c r="Q12" s="229">
        <v>34</v>
      </c>
      <c r="R12" s="230">
        <v>4</v>
      </c>
      <c r="S12" s="231">
        <v>38</v>
      </c>
      <c r="T12" s="232">
        <v>160</v>
      </c>
      <c r="U12" s="233">
        <v>0</v>
      </c>
      <c r="V12" s="234">
        <v>10</v>
      </c>
      <c r="W12" s="235">
        <v>6</v>
      </c>
    </row>
    <row r="13" spans="1:23" ht="15.75">
      <c r="A13" s="224">
        <v>1</v>
      </c>
      <c r="B13" s="225">
        <v>4</v>
      </c>
      <c r="C13" s="226" t="s">
        <v>238</v>
      </c>
      <c r="D13" s="228" t="s">
        <v>204</v>
      </c>
      <c r="E13" s="229">
        <v>38</v>
      </c>
      <c r="F13" s="230">
        <v>7</v>
      </c>
      <c r="G13" s="231">
        <v>45</v>
      </c>
      <c r="H13" s="229">
        <v>42.01</v>
      </c>
      <c r="I13" s="230">
        <v>7</v>
      </c>
      <c r="J13" s="231">
        <v>49.01</v>
      </c>
      <c r="K13" s="229">
        <v>35.01</v>
      </c>
      <c r="L13" s="230">
        <v>6</v>
      </c>
      <c r="M13" s="231">
        <v>41.01</v>
      </c>
      <c r="N13" s="229">
        <v>11</v>
      </c>
      <c r="O13" s="230">
        <v>5</v>
      </c>
      <c r="P13" s="231">
        <v>16</v>
      </c>
      <c r="Q13" s="229">
        <v>7</v>
      </c>
      <c r="R13" s="230">
        <v>1</v>
      </c>
      <c r="S13" s="231">
        <v>8</v>
      </c>
      <c r="T13" s="232">
        <v>159.01999999999998</v>
      </c>
      <c r="U13" s="233">
        <v>1.999999999998181</v>
      </c>
      <c r="V13" s="234">
        <v>11</v>
      </c>
      <c r="W13" s="235">
        <v>7</v>
      </c>
    </row>
    <row r="14" spans="1:23" ht="15.75">
      <c r="A14" s="224">
        <v>1</v>
      </c>
      <c r="B14" s="225">
        <v>5</v>
      </c>
      <c r="C14" s="226" t="s">
        <v>427</v>
      </c>
      <c r="D14" s="228" t="s">
        <v>204</v>
      </c>
      <c r="E14" s="229">
        <v>26</v>
      </c>
      <c r="F14" s="230">
        <v>5</v>
      </c>
      <c r="G14" s="231">
        <v>31</v>
      </c>
      <c r="H14" s="229">
        <v>38.01</v>
      </c>
      <c r="I14" s="230">
        <v>6</v>
      </c>
      <c r="J14" s="231">
        <v>44.01</v>
      </c>
      <c r="K14" s="229">
        <v>14</v>
      </c>
      <c r="L14" s="230">
        <v>1</v>
      </c>
      <c r="M14" s="231">
        <v>15</v>
      </c>
      <c r="N14" s="229">
        <v>29.01</v>
      </c>
      <c r="O14" s="230">
        <v>4</v>
      </c>
      <c r="P14" s="231">
        <v>33.010000000000005</v>
      </c>
      <c r="Q14" s="229">
        <v>24.01</v>
      </c>
      <c r="R14" s="230">
        <v>7</v>
      </c>
      <c r="S14" s="231">
        <v>31.01</v>
      </c>
      <c r="T14" s="232">
        <v>154.03</v>
      </c>
      <c r="U14" s="233">
        <v>3.0000000000001137</v>
      </c>
      <c r="V14" s="234">
        <v>12</v>
      </c>
      <c r="W14" s="235">
        <v>8</v>
      </c>
    </row>
    <row r="15" spans="1:23" ht="15.75">
      <c r="A15" s="224">
        <v>1</v>
      </c>
      <c r="B15" s="225">
        <v>11</v>
      </c>
      <c r="C15" s="226" t="s">
        <v>216</v>
      </c>
      <c r="D15" s="228" t="s">
        <v>204</v>
      </c>
      <c r="E15" s="229">
        <v>33</v>
      </c>
      <c r="F15" s="230">
        <v>7</v>
      </c>
      <c r="G15" s="231">
        <v>40</v>
      </c>
      <c r="H15" s="229">
        <v>33.020000000000003</v>
      </c>
      <c r="I15" s="230">
        <v>6</v>
      </c>
      <c r="J15" s="231">
        <v>39.020000000000003</v>
      </c>
      <c r="K15" s="229">
        <v>32</v>
      </c>
      <c r="L15" s="230">
        <v>5</v>
      </c>
      <c r="M15" s="231">
        <v>37</v>
      </c>
      <c r="N15" s="229">
        <v>18</v>
      </c>
      <c r="O15" s="230">
        <v>0</v>
      </c>
      <c r="P15" s="231">
        <v>18</v>
      </c>
      <c r="Q15" s="229">
        <v>17</v>
      </c>
      <c r="R15" s="230">
        <v>0</v>
      </c>
      <c r="S15" s="231">
        <v>17</v>
      </c>
      <c r="T15" s="232">
        <v>151.02000000000001</v>
      </c>
      <c r="U15" s="233">
        <v>2.0000000000010232</v>
      </c>
      <c r="V15" s="234">
        <v>14</v>
      </c>
      <c r="W15" s="235">
        <v>9</v>
      </c>
    </row>
    <row r="16" spans="1:23" ht="15.75">
      <c r="A16" s="224">
        <v>1</v>
      </c>
      <c r="B16" s="225">
        <v>15</v>
      </c>
      <c r="C16" s="226" t="s">
        <v>572</v>
      </c>
      <c r="D16" s="228" t="s">
        <v>204</v>
      </c>
      <c r="E16" s="229">
        <v>18</v>
      </c>
      <c r="F16" s="230">
        <v>4</v>
      </c>
      <c r="G16" s="231">
        <v>22</v>
      </c>
      <c r="H16" s="229">
        <v>29</v>
      </c>
      <c r="I16" s="230">
        <v>3</v>
      </c>
      <c r="J16" s="231">
        <v>32</v>
      </c>
      <c r="K16" s="229">
        <v>26</v>
      </c>
      <c r="L16" s="230">
        <v>8</v>
      </c>
      <c r="M16" s="231">
        <v>34</v>
      </c>
      <c r="N16" s="229">
        <v>35</v>
      </c>
      <c r="O16" s="230">
        <v>5</v>
      </c>
      <c r="P16" s="231">
        <v>40</v>
      </c>
      <c r="Q16" s="229">
        <v>22</v>
      </c>
      <c r="R16" s="230">
        <v>0</v>
      </c>
      <c r="S16" s="231">
        <v>22</v>
      </c>
      <c r="T16" s="232">
        <v>150</v>
      </c>
      <c r="U16" s="233">
        <v>0</v>
      </c>
      <c r="V16" s="234">
        <v>15</v>
      </c>
      <c r="W16" s="235">
        <v>10</v>
      </c>
    </row>
    <row r="17" spans="1:23" ht="15.75">
      <c r="A17" s="224">
        <v>1</v>
      </c>
      <c r="B17" s="225">
        <v>14</v>
      </c>
      <c r="C17" s="226" t="s">
        <v>240</v>
      </c>
      <c r="D17" s="228" t="s">
        <v>204</v>
      </c>
      <c r="E17" s="229">
        <v>20</v>
      </c>
      <c r="F17" s="230">
        <v>2</v>
      </c>
      <c r="G17" s="231">
        <v>22</v>
      </c>
      <c r="H17" s="229">
        <v>26.01</v>
      </c>
      <c r="I17" s="230">
        <v>3</v>
      </c>
      <c r="J17" s="231">
        <v>29.01</v>
      </c>
      <c r="K17" s="229">
        <v>27</v>
      </c>
      <c r="L17" s="230">
        <v>5</v>
      </c>
      <c r="M17" s="231">
        <v>32</v>
      </c>
      <c r="N17" s="229">
        <v>32</v>
      </c>
      <c r="O17" s="230">
        <v>7</v>
      </c>
      <c r="P17" s="231">
        <v>39</v>
      </c>
      <c r="Q17" s="229">
        <v>15</v>
      </c>
      <c r="R17" s="230">
        <v>5</v>
      </c>
      <c r="S17" s="231">
        <v>20</v>
      </c>
      <c r="T17" s="232">
        <v>142.01</v>
      </c>
      <c r="U17" s="233">
        <v>0.99999999999909051</v>
      </c>
      <c r="V17" s="234">
        <v>18</v>
      </c>
      <c r="W17" s="235">
        <v>11</v>
      </c>
    </row>
    <row r="18" spans="1:23" ht="15.75">
      <c r="A18" s="224">
        <v>1</v>
      </c>
      <c r="B18" s="225">
        <v>7</v>
      </c>
      <c r="C18" s="226" t="s">
        <v>573</v>
      </c>
      <c r="D18" s="228" t="s">
        <v>204</v>
      </c>
      <c r="E18" s="229">
        <v>37.01</v>
      </c>
      <c r="F18" s="230">
        <v>6</v>
      </c>
      <c r="G18" s="231">
        <v>43.01</v>
      </c>
      <c r="H18" s="229">
        <v>14</v>
      </c>
      <c r="I18" s="230">
        <v>0</v>
      </c>
      <c r="J18" s="231">
        <v>14</v>
      </c>
      <c r="K18" s="229">
        <v>34</v>
      </c>
      <c r="L18" s="230">
        <v>4</v>
      </c>
      <c r="M18" s="231">
        <v>38</v>
      </c>
      <c r="N18" s="229">
        <v>16</v>
      </c>
      <c r="O18" s="230">
        <v>0</v>
      </c>
      <c r="P18" s="231">
        <v>16</v>
      </c>
      <c r="Q18" s="229">
        <v>29</v>
      </c>
      <c r="R18" s="230">
        <v>0</v>
      </c>
      <c r="S18" s="231">
        <v>29</v>
      </c>
      <c r="T18" s="232">
        <v>140.01</v>
      </c>
      <c r="U18" s="233">
        <v>0.99999999999909051</v>
      </c>
      <c r="V18" s="234">
        <v>19</v>
      </c>
      <c r="W18" s="235">
        <v>12</v>
      </c>
    </row>
    <row r="19" spans="1:23" ht="15.75">
      <c r="A19" s="224">
        <v>2</v>
      </c>
      <c r="B19" s="225">
        <v>10</v>
      </c>
      <c r="C19" s="226" t="s">
        <v>208</v>
      </c>
      <c r="D19" s="228" t="s">
        <v>204</v>
      </c>
      <c r="E19" s="229">
        <v>32</v>
      </c>
      <c r="F19" s="230">
        <v>7</v>
      </c>
      <c r="G19" s="231">
        <v>39</v>
      </c>
      <c r="H19" s="229">
        <v>20</v>
      </c>
      <c r="I19" s="230">
        <v>2</v>
      </c>
      <c r="J19" s="231">
        <v>22</v>
      </c>
      <c r="K19" s="229">
        <v>27</v>
      </c>
      <c r="L19" s="230">
        <v>6</v>
      </c>
      <c r="M19" s="231">
        <v>33</v>
      </c>
      <c r="N19" s="229">
        <v>29</v>
      </c>
      <c r="O19" s="230">
        <v>5</v>
      </c>
      <c r="P19" s="231">
        <v>34</v>
      </c>
      <c r="Q19" s="229">
        <v>11</v>
      </c>
      <c r="R19" s="230">
        <v>0</v>
      </c>
      <c r="S19" s="231">
        <v>11</v>
      </c>
      <c r="T19" s="232">
        <v>139</v>
      </c>
      <c r="U19" s="233">
        <v>0</v>
      </c>
      <c r="V19" s="234">
        <v>20</v>
      </c>
      <c r="W19" s="235">
        <v>13</v>
      </c>
    </row>
    <row r="20" spans="1:23" ht="15.75">
      <c r="A20" s="224">
        <v>1</v>
      </c>
      <c r="B20" s="225">
        <v>6</v>
      </c>
      <c r="C20" s="226" t="s">
        <v>433</v>
      </c>
      <c r="D20" s="228" t="s">
        <v>204</v>
      </c>
      <c r="E20" s="229">
        <v>24</v>
      </c>
      <c r="F20" s="230">
        <v>5</v>
      </c>
      <c r="G20" s="231">
        <v>29</v>
      </c>
      <c r="H20" s="229">
        <v>12</v>
      </c>
      <c r="I20" s="230">
        <v>0</v>
      </c>
      <c r="J20" s="231">
        <v>12</v>
      </c>
      <c r="K20" s="229">
        <v>20</v>
      </c>
      <c r="L20" s="230">
        <v>3</v>
      </c>
      <c r="M20" s="231">
        <v>23</v>
      </c>
      <c r="N20" s="229">
        <v>30</v>
      </c>
      <c r="O20" s="230">
        <v>1</v>
      </c>
      <c r="P20" s="231">
        <v>31</v>
      </c>
      <c r="Q20" s="229">
        <v>0</v>
      </c>
      <c r="R20" s="230">
        <v>6</v>
      </c>
      <c r="S20" s="231">
        <v>6</v>
      </c>
      <c r="T20" s="232">
        <v>101</v>
      </c>
      <c r="U20" s="233">
        <v>0</v>
      </c>
      <c r="V20" s="234">
        <v>26</v>
      </c>
      <c r="W20" s="235">
        <v>14</v>
      </c>
    </row>
    <row r="21" spans="1:23" ht="15.75">
      <c r="A21" s="224">
        <v>1</v>
      </c>
      <c r="B21" s="225">
        <v>10</v>
      </c>
      <c r="C21" s="226" t="s">
        <v>502</v>
      </c>
      <c r="D21" s="228" t="s">
        <v>204</v>
      </c>
      <c r="E21" s="229">
        <v>24</v>
      </c>
      <c r="F21" s="230">
        <v>2</v>
      </c>
      <c r="G21" s="231">
        <v>26</v>
      </c>
      <c r="H21" s="229">
        <v>10.01</v>
      </c>
      <c r="I21" s="230">
        <v>1</v>
      </c>
      <c r="J21" s="231">
        <v>11.01</v>
      </c>
      <c r="K21" s="229">
        <v>11</v>
      </c>
      <c r="L21" s="230">
        <v>0</v>
      </c>
      <c r="M21" s="231">
        <v>11</v>
      </c>
      <c r="N21" s="229">
        <v>2</v>
      </c>
      <c r="O21" s="230">
        <v>0</v>
      </c>
      <c r="P21" s="231">
        <v>2</v>
      </c>
      <c r="Q21" s="229">
        <v>0</v>
      </c>
      <c r="R21" s="230">
        <v>0</v>
      </c>
      <c r="S21" s="231">
        <v>0</v>
      </c>
      <c r="T21" s="232">
        <v>50.01</v>
      </c>
      <c r="U21" s="233">
        <v>0.99999999999980105</v>
      </c>
      <c r="V21" s="234">
        <v>27</v>
      </c>
      <c r="W21" s="235">
        <v>15</v>
      </c>
    </row>
    <row r="22" spans="1:23" ht="16.5" thickBot="1">
      <c r="A22" s="236"/>
      <c r="B22" s="237"/>
      <c r="C22" s="238"/>
      <c r="D22" s="239"/>
      <c r="E22" s="240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41"/>
    </row>
    <row r="23" spans="1:23" ht="15.75" thickBot="1">
      <c r="B23"/>
      <c r="C23"/>
      <c r="D23" s="3"/>
    </row>
    <row r="24" spans="1:23">
      <c r="A24" s="140"/>
      <c r="B24" s="140"/>
      <c r="C24" s="157" t="s">
        <v>222</v>
      </c>
      <c r="D24" s="158" t="s">
        <v>533</v>
      </c>
      <c r="E24" s="159"/>
      <c r="F24" s="159"/>
      <c r="G24" s="160" t="s">
        <v>574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V24" s="141"/>
      <c r="W24" s="140"/>
    </row>
    <row r="25" spans="1:23" ht="15.75" thickBot="1">
      <c r="A25" s="140"/>
      <c r="B25" s="140"/>
      <c r="C25" s="161" t="s">
        <v>459</v>
      </c>
      <c r="D25" s="145" t="s">
        <v>429</v>
      </c>
      <c r="E25" s="142"/>
      <c r="F25" s="142"/>
      <c r="G25" s="146">
        <v>54.01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1"/>
      <c r="V25" s="141"/>
      <c r="W25" s="140"/>
    </row>
    <row r="26" spans="1:23">
      <c r="B26"/>
      <c r="C26"/>
      <c r="D26" s="3"/>
    </row>
    <row r="28" spans="1:23" ht="23.25">
      <c r="A28" s="279" t="s">
        <v>570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</row>
    <row r="29" spans="1:23" ht="18">
      <c r="A29" s="280" t="s">
        <v>571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23" ht="18.75" thickBot="1">
      <c r="A30" s="201"/>
      <c r="B30" s="201"/>
      <c r="C30" s="201"/>
      <c r="D30" s="202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3"/>
      <c r="W30" s="203"/>
    </row>
    <row r="31" spans="1:23" ht="20.25">
      <c r="A31" s="204" t="s">
        <v>188</v>
      </c>
      <c r="B31" s="205" t="s">
        <v>189</v>
      </c>
      <c r="C31" s="206" t="s">
        <v>3</v>
      </c>
      <c r="D31" s="207" t="s">
        <v>191</v>
      </c>
      <c r="E31" s="281" t="s">
        <v>192</v>
      </c>
      <c r="F31" s="281"/>
      <c r="G31" s="282"/>
      <c r="H31" s="283" t="s">
        <v>193</v>
      </c>
      <c r="I31" s="281"/>
      <c r="J31" s="282"/>
      <c r="K31" s="283" t="s">
        <v>194</v>
      </c>
      <c r="L31" s="281"/>
      <c r="M31" s="282"/>
      <c r="N31" s="283" t="s">
        <v>195</v>
      </c>
      <c r="O31" s="281"/>
      <c r="P31" s="282"/>
      <c r="Q31" s="283" t="s">
        <v>196</v>
      </c>
      <c r="R31" s="281"/>
      <c r="S31" s="282"/>
      <c r="T31" s="208"/>
      <c r="U31" s="209" t="s">
        <v>198</v>
      </c>
      <c r="V31" s="284" t="s">
        <v>199</v>
      </c>
      <c r="W31" s="285"/>
    </row>
    <row r="32" spans="1:23" ht="16.5" thickBot="1">
      <c r="A32" s="210"/>
      <c r="B32" s="211"/>
      <c r="C32" s="212"/>
      <c r="D32" s="190"/>
      <c r="E32" s="213" t="s">
        <v>200</v>
      </c>
      <c r="F32" s="214" t="s">
        <v>201</v>
      </c>
      <c r="G32" s="213" t="s">
        <v>197</v>
      </c>
      <c r="H32" s="215" t="s">
        <v>200</v>
      </c>
      <c r="I32" s="214" t="s">
        <v>201</v>
      </c>
      <c r="J32" s="213" t="s">
        <v>197</v>
      </c>
      <c r="K32" s="215" t="s">
        <v>200</v>
      </c>
      <c r="L32" s="214" t="s">
        <v>201</v>
      </c>
      <c r="M32" s="213" t="s">
        <v>197</v>
      </c>
      <c r="N32" s="215" t="s">
        <v>200</v>
      </c>
      <c r="O32" s="214" t="s">
        <v>201</v>
      </c>
      <c r="P32" s="213" t="s">
        <v>197</v>
      </c>
      <c r="Q32" s="215" t="s">
        <v>200</v>
      </c>
      <c r="R32" s="214" t="s">
        <v>201</v>
      </c>
      <c r="S32" s="213" t="s">
        <v>197</v>
      </c>
      <c r="T32" s="216" t="s">
        <v>204</v>
      </c>
      <c r="U32" s="217" t="s">
        <v>202</v>
      </c>
      <c r="V32" s="218" t="s">
        <v>203</v>
      </c>
      <c r="W32" s="146" t="s">
        <v>204</v>
      </c>
    </row>
    <row r="33" spans="1:23" ht="15.75">
      <c r="A33" s="219"/>
      <c r="B33" s="220"/>
      <c r="C33" s="221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3"/>
    </row>
    <row r="34" spans="1:23" ht="15.75">
      <c r="A34" s="224">
        <v>1</v>
      </c>
      <c r="B34" s="225">
        <v>13</v>
      </c>
      <c r="C34" s="226" t="s">
        <v>210</v>
      </c>
      <c r="D34" s="228" t="s">
        <v>204</v>
      </c>
      <c r="E34" s="229">
        <v>38.020000000000003</v>
      </c>
      <c r="F34" s="230">
        <v>7</v>
      </c>
      <c r="G34" s="231">
        <v>45.02</v>
      </c>
      <c r="H34" s="229">
        <v>40</v>
      </c>
      <c r="I34" s="230">
        <v>9</v>
      </c>
      <c r="J34" s="231">
        <v>49</v>
      </c>
      <c r="K34" s="229">
        <v>32</v>
      </c>
      <c r="L34" s="230">
        <v>7</v>
      </c>
      <c r="M34" s="231">
        <v>39</v>
      </c>
      <c r="N34" s="229">
        <v>42</v>
      </c>
      <c r="O34" s="230">
        <v>7</v>
      </c>
      <c r="P34" s="231">
        <v>49</v>
      </c>
      <c r="Q34" s="229">
        <v>16</v>
      </c>
      <c r="R34" s="230">
        <v>5</v>
      </c>
      <c r="S34" s="231">
        <v>21</v>
      </c>
      <c r="T34" s="232">
        <v>203.02</v>
      </c>
      <c r="U34" s="233">
        <v>2.0000000000010232</v>
      </c>
      <c r="V34" s="234">
        <v>1</v>
      </c>
      <c r="W34" s="235">
        <v>1</v>
      </c>
    </row>
    <row r="35" spans="1:23" ht="15.75">
      <c r="A35" s="224">
        <v>1</v>
      </c>
      <c r="B35" s="225">
        <v>3</v>
      </c>
      <c r="C35" s="226" t="s">
        <v>209</v>
      </c>
      <c r="D35" s="228" t="s">
        <v>204</v>
      </c>
      <c r="E35" s="229">
        <v>40</v>
      </c>
      <c r="F35" s="230">
        <v>7</v>
      </c>
      <c r="G35" s="231">
        <v>47</v>
      </c>
      <c r="H35" s="229">
        <v>36</v>
      </c>
      <c r="I35" s="230">
        <v>6</v>
      </c>
      <c r="J35" s="231">
        <v>42</v>
      </c>
      <c r="K35" s="229">
        <v>27</v>
      </c>
      <c r="L35" s="230">
        <v>5</v>
      </c>
      <c r="M35" s="231">
        <v>32</v>
      </c>
      <c r="N35" s="229">
        <v>33</v>
      </c>
      <c r="O35" s="230">
        <v>7</v>
      </c>
      <c r="P35" s="231">
        <v>40</v>
      </c>
      <c r="Q35" s="229">
        <v>30.01</v>
      </c>
      <c r="R35" s="230">
        <v>4</v>
      </c>
      <c r="S35" s="231">
        <v>34.010000000000005</v>
      </c>
      <c r="T35" s="232">
        <v>195.01</v>
      </c>
      <c r="U35" s="233">
        <v>0.99999999999909051</v>
      </c>
      <c r="V35" s="234">
        <v>4</v>
      </c>
      <c r="W35" s="235">
        <v>2</v>
      </c>
    </row>
    <row r="36" spans="1:23" ht="15.75">
      <c r="A36" s="224">
        <v>1</v>
      </c>
      <c r="B36" s="225">
        <v>8</v>
      </c>
      <c r="C36" s="226" t="s">
        <v>205</v>
      </c>
      <c r="D36" s="228" t="s">
        <v>204</v>
      </c>
      <c r="E36" s="229">
        <v>35.020000000000003</v>
      </c>
      <c r="F36" s="230">
        <v>5</v>
      </c>
      <c r="G36" s="231">
        <v>40.020000000000003</v>
      </c>
      <c r="H36" s="229">
        <v>40</v>
      </c>
      <c r="I36" s="230">
        <v>8</v>
      </c>
      <c r="J36" s="231">
        <v>48</v>
      </c>
      <c r="K36" s="229">
        <v>27</v>
      </c>
      <c r="L36" s="230">
        <v>4</v>
      </c>
      <c r="M36" s="231">
        <v>31</v>
      </c>
      <c r="N36" s="229">
        <v>34</v>
      </c>
      <c r="O36" s="230">
        <v>5</v>
      </c>
      <c r="P36" s="231">
        <v>39</v>
      </c>
      <c r="Q36" s="229">
        <v>23</v>
      </c>
      <c r="R36" s="230">
        <v>0</v>
      </c>
      <c r="S36" s="231">
        <v>23</v>
      </c>
      <c r="T36" s="232">
        <v>181.02</v>
      </c>
      <c r="U36" s="233">
        <v>2.0000000000010232</v>
      </c>
      <c r="V36" s="234">
        <v>6</v>
      </c>
      <c r="W36" s="235">
        <v>3</v>
      </c>
    </row>
    <row r="37" spans="1:23" ht="15.75">
      <c r="A37" s="224">
        <v>1</v>
      </c>
      <c r="B37" s="225">
        <v>1</v>
      </c>
      <c r="C37" s="226" t="s">
        <v>426</v>
      </c>
      <c r="D37" s="228" t="s">
        <v>204</v>
      </c>
      <c r="E37" s="229">
        <v>30</v>
      </c>
      <c r="F37" s="230">
        <v>5</v>
      </c>
      <c r="G37" s="231">
        <v>35</v>
      </c>
      <c r="H37" s="229">
        <v>44.01</v>
      </c>
      <c r="I37" s="230">
        <v>7</v>
      </c>
      <c r="J37" s="231">
        <v>51.01</v>
      </c>
      <c r="K37" s="229">
        <v>32</v>
      </c>
      <c r="L37" s="230">
        <v>4</v>
      </c>
      <c r="M37" s="231">
        <v>36</v>
      </c>
      <c r="N37" s="229">
        <v>32</v>
      </c>
      <c r="O37" s="230">
        <v>4</v>
      </c>
      <c r="P37" s="231">
        <v>36</v>
      </c>
      <c r="Q37" s="229">
        <v>20</v>
      </c>
      <c r="R37" s="230">
        <v>1</v>
      </c>
      <c r="S37" s="231">
        <v>21</v>
      </c>
      <c r="T37" s="232">
        <v>179.01</v>
      </c>
      <c r="U37" s="233">
        <v>0.99999999999909051</v>
      </c>
      <c r="V37" s="234">
        <v>7</v>
      </c>
      <c r="W37" s="235">
        <v>4</v>
      </c>
    </row>
    <row r="38" spans="1:23" ht="15.75">
      <c r="A38" s="224">
        <v>1</v>
      </c>
      <c r="B38" s="225">
        <v>2</v>
      </c>
      <c r="C38" s="226" t="s">
        <v>429</v>
      </c>
      <c r="D38" s="228" t="s">
        <v>204</v>
      </c>
      <c r="E38" s="229">
        <v>30</v>
      </c>
      <c r="F38" s="230">
        <v>6</v>
      </c>
      <c r="G38" s="231">
        <v>36</v>
      </c>
      <c r="H38" s="229">
        <v>46.01</v>
      </c>
      <c r="I38" s="230">
        <v>8</v>
      </c>
      <c r="J38" s="231">
        <v>54.01</v>
      </c>
      <c r="K38" s="229">
        <v>32</v>
      </c>
      <c r="L38" s="230">
        <v>5</v>
      </c>
      <c r="M38" s="231">
        <v>37</v>
      </c>
      <c r="N38" s="229">
        <v>35.01</v>
      </c>
      <c r="O38" s="230">
        <v>4</v>
      </c>
      <c r="P38" s="231">
        <v>39.01</v>
      </c>
      <c r="Q38" s="229">
        <v>8</v>
      </c>
      <c r="R38" s="230">
        <v>0</v>
      </c>
      <c r="S38" s="231">
        <v>8</v>
      </c>
      <c r="T38" s="232">
        <v>174.01999999999998</v>
      </c>
      <c r="U38" s="233">
        <v>1.999999999998181</v>
      </c>
      <c r="V38" s="234">
        <v>9</v>
      </c>
      <c r="W38" s="235">
        <v>5</v>
      </c>
    </row>
    <row r="39" spans="1:23" ht="15.75">
      <c r="A39" s="224">
        <v>1</v>
      </c>
      <c r="B39" s="225">
        <v>9</v>
      </c>
      <c r="C39" s="226" t="s">
        <v>206</v>
      </c>
      <c r="D39" s="228" t="s">
        <v>204</v>
      </c>
      <c r="E39" s="229">
        <v>22</v>
      </c>
      <c r="F39" s="230">
        <v>4</v>
      </c>
      <c r="G39" s="231">
        <v>26</v>
      </c>
      <c r="H39" s="229">
        <v>42</v>
      </c>
      <c r="I39" s="230">
        <v>7</v>
      </c>
      <c r="J39" s="231">
        <v>49</v>
      </c>
      <c r="K39" s="229">
        <v>23</v>
      </c>
      <c r="L39" s="230">
        <v>3</v>
      </c>
      <c r="M39" s="231">
        <v>26</v>
      </c>
      <c r="N39" s="229">
        <v>18</v>
      </c>
      <c r="O39" s="230">
        <v>3</v>
      </c>
      <c r="P39" s="231">
        <v>21</v>
      </c>
      <c r="Q39" s="229">
        <v>34</v>
      </c>
      <c r="R39" s="230">
        <v>4</v>
      </c>
      <c r="S39" s="231">
        <v>38</v>
      </c>
      <c r="T39" s="232">
        <v>160</v>
      </c>
      <c r="U39" s="233">
        <v>0</v>
      </c>
      <c r="V39" s="234">
        <v>10</v>
      </c>
      <c r="W39" s="235">
        <v>6</v>
      </c>
    </row>
    <row r="40" spans="1:23" ht="15.75">
      <c r="A40" s="224">
        <v>1</v>
      </c>
      <c r="B40" s="225">
        <v>4</v>
      </c>
      <c r="C40" s="226" t="s">
        <v>238</v>
      </c>
      <c r="D40" s="228" t="s">
        <v>204</v>
      </c>
      <c r="E40" s="229">
        <v>38</v>
      </c>
      <c r="F40" s="230">
        <v>7</v>
      </c>
      <c r="G40" s="231">
        <v>45</v>
      </c>
      <c r="H40" s="229">
        <v>42.01</v>
      </c>
      <c r="I40" s="230">
        <v>7</v>
      </c>
      <c r="J40" s="231">
        <v>49.01</v>
      </c>
      <c r="K40" s="229">
        <v>35.01</v>
      </c>
      <c r="L40" s="230">
        <v>6</v>
      </c>
      <c r="M40" s="231">
        <v>41.01</v>
      </c>
      <c r="N40" s="229">
        <v>11</v>
      </c>
      <c r="O40" s="230">
        <v>5</v>
      </c>
      <c r="P40" s="231">
        <v>16</v>
      </c>
      <c r="Q40" s="229">
        <v>7</v>
      </c>
      <c r="R40" s="230">
        <v>1</v>
      </c>
      <c r="S40" s="231">
        <v>8</v>
      </c>
      <c r="T40" s="232">
        <v>159.01999999999998</v>
      </c>
      <c r="U40" s="233">
        <v>1.999999999998181</v>
      </c>
      <c r="V40" s="234">
        <v>11</v>
      </c>
      <c r="W40" s="235">
        <v>7</v>
      </c>
    </row>
    <row r="41" spans="1:23" ht="15.75">
      <c r="A41" s="224">
        <v>1</v>
      </c>
      <c r="B41" s="225">
        <v>5</v>
      </c>
      <c r="C41" s="226" t="s">
        <v>427</v>
      </c>
      <c r="D41" s="228" t="s">
        <v>204</v>
      </c>
      <c r="E41" s="229">
        <v>26</v>
      </c>
      <c r="F41" s="230">
        <v>5</v>
      </c>
      <c r="G41" s="231">
        <v>31</v>
      </c>
      <c r="H41" s="229">
        <v>38.01</v>
      </c>
      <c r="I41" s="230">
        <v>6</v>
      </c>
      <c r="J41" s="231">
        <v>44.01</v>
      </c>
      <c r="K41" s="229">
        <v>14</v>
      </c>
      <c r="L41" s="230">
        <v>1</v>
      </c>
      <c r="M41" s="231">
        <v>15</v>
      </c>
      <c r="N41" s="229">
        <v>29.01</v>
      </c>
      <c r="O41" s="230">
        <v>4</v>
      </c>
      <c r="P41" s="231">
        <v>33.010000000000005</v>
      </c>
      <c r="Q41" s="229">
        <v>24.01</v>
      </c>
      <c r="R41" s="230">
        <v>7</v>
      </c>
      <c r="S41" s="231">
        <v>31.01</v>
      </c>
      <c r="T41" s="232">
        <v>154.03</v>
      </c>
      <c r="U41" s="233">
        <v>3.0000000000001137</v>
      </c>
      <c r="V41" s="234">
        <v>12</v>
      </c>
      <c r="W41" s="235">
        <v>8</v>
      </c>
    </row>
    <row r="42" spans="1:23" ht="15.75">
      <c r="A42" s="224">
        <v>1</v>
      </c>
      <c r="B42" s="225">
        <v>11</v>
      </c>
      <c r="C42" s="226" t="s">
        <v>216</v>
      </c>
      <c r="D42" s="228" t="s">
        <v>204</v>
      </c>
      <c r="E42" s="229">
        <v>33</v>
      </c>
      <c r="F42" s="230">
        <v>7</v>
      </c>
      <c r="G42" s="231">
        <v>40</v>
      </c>
      <c r="H42" s="229">
        <v>33.020000000000003</v>
      </c>
      <c r="I42" s="230">
        <v>6</v>
      </c>
      <c r="J42" s="231">
        <v>39.020000000000003</v>
      </c>
      <c r="K42" s="229">
        <v>32</v>
      </c>
      <c r="L42" s="230">
        <v>5</v>
      </c>
      <c r="M42" s="231">
        <v>37</v>
      </c>
      <c r="N42" s="229">
        <v>18</v>
      </c>
      <c r="O42" s="230">
        <v>0</v>
      </c>
      <c r="P42" s="231">
        <v>18</v>
      </c>
      <c r="Q42" s="229">
        <v>17</v>
      </c>
      <c r="R42" s="230">
        <v>0</v>
      </c>
      <c r="S42" s="231">
        <v>17</v>
      </c>
      <c r="T42" s="232">
        <v>151.02000000000001</v>
      </c>
      <c r="U42" s="233">
        <v>2.0000000000010232</v>
      </c>
      <c r="V42" s="234">
        <v>14</v>
      </c>
      <c r="W42" s="235">
        <v>9</v>
      </c>
    </row>
    <row r="43" spans="1:23" ht="15.75">
      <c r="A43" s="224">
        <v>1</v>
      </c>
      <c r="B43" s="225">
        <v>15</v>
      </c>
      <c r="C43" s="226" t="s">
        <v>572</v>
      </c>
      <c r="D43" s="228" t="s">
        <v>204</v>
      </c>
      <c r="E43" s="229">
        <v>18</v>
      </c>
      <c r="F43" s="230">
        <v>4</v>
      </c>
      <c r="G43" s="231">
        <v>22</v>
      </c>
      <c r="H43" s="229">
        <v>29</v>
      </c>
      <c r="I43" s="230">
        <v>3</v>
      </c>
      <c r="J43" s="231">
        <v>32</v>
      </c>
      <c r="K43" s="229">
        <v>26</v>
      </c>
      <c r="L43" s="230">
        <v>8</v>
      </c>
      <c r="M43" s="231">
        <v>34</v>
      </c>
      <c r="N43" s="229">
        <v>35</v>
      </c>
      <c r="O43" s="230">
        <v>5</v>
      </c>
      <c r="P43" s="231">
        <v>40</v>
      </c>
      <c r="Q43" s="229">
        <v>22</v>
      </c>
      <c r="R43" s="230">
        <v>0</v>
      </c>
      <c r="S43" s="231">
        <v>22</v>
      </c>
      <c r="T43" s="232">
        <v>150</v>
      </c>
      <c r="U43" s="233">
        <v>0</v>
      </c>
      <c r="V43" s="234">
        <v>15</v>
      </c>
      <c r="W43" s="235">
        <v>10</v>
      </c>
    </row>
    <row r="44" spans="1:23" ht="15.75">
      <c r="A44" s="224">
        <v>1</v>
      </c>
      <c r="B44" s="225">
        <v>14</v>
      </c>
      <c r="C44" s="226" t="s">
        <v>240</v>
      </c>
      <c r="D44" s="228" t="s">
        <v>204</v>
      </c>
      <c r="E44" s="229">
        <v>20</v>
      </c>
      <c r="F44" s="230">
        <v>2</v>
      </c>
      <c r="G44" s="231">
        <v>22</v>
      </c>
      <c r="H44" s="229">
        <v>26.01</v>
      </c>
      <c r="I44" s="230">
        <v>3</v>
      </c>
      <c r="J44" s="231">
        <v>29.01</v>
      </c>
      <c r="K44" s="229">
        <v>27</v>
      </c>
      <c r="L44" s="230">
        <v>5</v>
      </c>
      <c r="M44" s="231">
        <v>32</v>
      </c>
      <c r="N44" s="229">
        <v>32</v>
      </c>
      <c r="O44" s="230">
        <v>7</v>
      </c>
      <c r="P44" s="231">
        <v>39</v>
      </c>
      <c r="Q44" s="229">
        <v>15</v>
      </c>
      <c r="R44" s="230">
        <v>5</v>
      </c>
      <c r="S44" s="231">
        <v>20</v>
      </c>
      <c r="T44" s="232">
        <v>142.01</v>
      </c>
      <c r="U44" s="233">
        <v>0.99999999999909051</v>
      </c>
      <c r="V44" s="234">
        <v>18</v>
      </c>
      <c r="W44" s="235">
        <v>11</v>
      </c>
    </row>
    <row r="45" spans="1:23" ht="15.75">
      <c r="A45" s="224">
        <v>1</v>
      </c>
      <c r="B45" s="225">
        <v>7</v>
      </c>
      <c r="C45" s="226" t="s">
        <v>573</v>
      </c>
      <c r="D45" s="228" t="s">
        <v>204</v>
      </c>
      <c r="E45" s="229">
        <v>37.01</v>
      </c>
      <c r="F45" s="230">
        <v>6</v>
      </c>
      <c r="G45" s="231">
        <v>43.01</v>
      </c>
      <c r="H45" s="229">
        <v>14</v>
      </c>
      <c r="I45" s="230">
        <v>0</v>
      </c>
      <c r="J45" s="231">
        <v>14</v>
      </c>
      <c r="K45" s="229">
        <v>34</v>
      </c>
      <c r="L45" s="230">
        <v>4</v>
      </c>
      <c r="M45" s="231">
        <v>38</v>
      </c>
      <c r="N45" s="229">
        <v>16</v>
      </c>
      <c r="O45" s="230">
        <v>0</v>
      </c>
      <c r="P45" s="231">
        <v>16</v>
      </c>
      <c r="Q45" s="229">
        <v>29</v>
      </c>
      <c r="R45" s="230">
        <v>0</v>
      </c>
      <c r="S45" s="231">
        <v>29</v>
      </c>
      <c r="T45" s="232">
        <v>140.01</v>
      </c>
      <c r="U45" s="233">
        <v>0.99999999999909051</v>
      </c>
      <c r="V45" s="234">
        <v>19</v>
      </c>
      <c r="W45" s="235">
        <v>12</v>
      </c>
    </row>
    <row r="46" spans="1:23" ht="15.75">
      <c r="A46" s="224">
        <v>2</v>
      </c>
      <c r="B46" s="225">
        <v>10</v>
      </c>
      <c r="C46" s="226" t="s">
        <v>208</v>
      </c>
      <c r="D46" s="228" t="s">
        <v>204</v>
      </c>
      <c r="E46" s="229">
        <v>32</v>
      </c>
      <c r="F46" s="230">
        <v>7</v>
      </c>
      <c r="G46" s="231">
        <v>39</v>
      </c>
      <c r="H46" s="229">
        <v>20</v>
      </c>
      <c r="I46" s="230">
        <v>2</v>
      </c>
      <c r="J46" s="231">
        <v>22</v>
      </c>
      <c r="K46" s="229">
        <v>27</v>
      </c>
      <c r="L46" s="230">
        <v>6</v>
      </c>
      <c r="M46" s="231">
        <v>33</v>
      </c>
      <c r="N46" s="229">
        <v>29</v>
      </c>
      <c r="O46" s="230">
        <v>5</v>
      </c>
      <c r="P46" s="231">
        <v>34</v>
      </c>
      <c r="Q46" s="229">
        <v>11</v>
      </c>
      <c r="R46" s="230">
        <v>0</v>
      </c>
      <c r="S46" s="231">
        <v>11</v>
      </c>
      <c r="T46" s="232">
        <v>139</v>
      </c>
      <c r="U46" s="233">
        <v>0</v>
      </c>
      <c r="V46" s="234">
        <v>20</v>
      </c>
      <c r="W46" s="235">
        <v>13</v>
      </c>
    </row>
    <row r="47" spans="1:23" ht="15.75">
      <c r="A47" s="224">
        <v>1</v>
      </c>
      <c r="B47" s="225">
        <v>6</v>
      </c>
      <c r="C47" s="226" t="s">
        <v>433</v>
      </c>
      <c r="D47" s="228" t="s">
        <v>204</v>
      </c>
      <c r="E47" s="229">
        <v>24</v>
      </c>
      <c r="F47" s="230">
        <v>5</v>
      </c>
      <c r="G47" s="231">
        <v>29</v>
      </c>
      <c r="H47" s="229">
        <v>12</v>
      </c>
      <c r="I47" s="230">
        <v>0</v>
      </c>
      <c r="J47" s="231">
        <v>12</v>
      </c>
      <c r="K47" s="229">
        <v>20</v>
      </c>
      <c r="L47" s="230">
        <v>3</v>
      </c>
      <c r="M47" s="231">
        <v>23</v>
      </c>
      <c r="N47" s="229">
        <v>30</v>
      </c>
      <c r="O47" s="230">
        <v>1</v>
      </c>
      <c r="P47" s="231">
        <v>31</v>
      </c>
      <c r="Q47" s="229">
        <v>0</v>
      </c>
      <c r="R47" s="230">
        <v>6</v>
      </c>
      <c r="S47" s="231">
        <v>6</v>
      </c>
      <c r="T47" s="232">
        <v>101</v>
      </c>
      <c r="U47" s="233">
        <v>0</v>
      </c>
      <c r="V47" s="234">
        <v>26</v>
      </c>
      <c r="W47" s="235">
        <v>14</v>
      </c>
    </row>
    <row r="48" spans="1:23" ht="15.75">
      <c r="A48" s="224">
        <v>1</v>
      </c>
      <c r="B48" s="225">
        <v>10</v>
      </c>
      <c r="C48" s="226" t="s">
        <v>502</v>
      </c>
      <c r="D48" s="228" t="s">
        <v>204</v>
      </c>
      <c r="E48" s="229">
        <v>24</v>
      </c>
      <c r="F48" s="230">
        <v>2</v>
      </c>
      <c r="G48" s="231">
        <v>26</v>
      </c>
      <c r="H48" s="229">
        <v>10.01</v>
      </c>
      <c r="I48" s="230">
        <v>1</v>
      </c>
      <c r="J48" s="231">
        <v>11.01</v>
      </c>
      <c r="K48" s="229">
        <v>11</v>
      </c>
      <c r="L48" s="230">
        <v>0</v>
      </c>
      <c r="M48" s="231">
        <v>11</v>
      </c>
      <c r="N48" s="229">
        <v>2</v>
      </c>
      <c r="O48" s="230">
        <v>0</v>
      </c>
      <c r="P48" s="231">
        <v>2</v>
      </c>
      <c r="Q48" s="229">
        <v>0</v>
      </c>
      <c r="R48" s="230">
        <v>0</v>
      </c>
      <c r="S48" s="231">
        <v>0</v>
      </c>
      <c r="T48" s="232">
        <v>50.01</v>
      </c>
      <c r="U48" s="233">
        <v>0.99999999999980105</v>
      </c>
      <c r="V48" s="234">
        <v>27</v>
      </c>
      <c r="W48" s="235">
        <v>15</v>
      </c>
    </row>
    <row r="49" spans="1:23" ht="16.5" thickBot="1">
      <c r="A49" s="236"/>
      <c r="B49" s="237"/>
      <c r="C49" s="238"/>
      <c r="D49" s="239"/>
      <c r="E49" s="240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41"/>
    </row>
    <row r="50" spans="1:23" ht="15.75" thickBot="1">
      <c r="B50"/>
      <c r="C50"/>
      <c r="D50" s="3"/>
    </row>
    <row r="51" spans="1:23">
      <c r="A51" s="140"/>
      <c r="B51" s="140"/>
      <c r="C51" s="157" t="s">
        <v>222</v>
      </c>
      <c r="D51" s="158" t="s">
        <v>533</v>
      </c>
      <c r="E51" s="159"/>
      <c r="F51" s="159"/>
      <c r="G51" s="160" t="s">
        <v>574</v>
      </c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1"/>
      <c r="V51" s="141"/>
      <c r="W51" s="140"/>
    </row>
    <row r="52" spans="1:23" ht="15.75" thickBot="1">
      <c r="A52" s="140"/>
      <c r="B52" s="140"/>
      <c r="C52" s="161" t="s">
        <v>459</v>
      </c>
      <c r="D52" s="145" t="s">
        <v>429</v>
      </c>
      <c r="E52" s="142"/>
      <c r="F52" s="142"/>
      <c r="G52" s="146">
        <v>54.01</v>
      </c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1"/>
      <c r="V52" s="141"/>
      <c r="W52" s="140"/>
    </row>
    <row r="53" spans="1:23">
      <c r="B53"/>
      <c r="C53"/>
      <c r="D53" s="3"/>
    </row>
  </sheetData>
  <mergeCells count="16">
    <mergeCell ref="A28:W28"/>
    <mergeCell ref="A29:W29"/>
    <mergeCell ref="E31:G31"/>
    <mergeCell ref="H31:J31"/>
    <mergeCell ref="K31:M31"/>
    <mergeCell ref="N31:P31"/>
    <mergeCell ref="Q31:S31"/>
    <mergeCell ref="V31:W31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21">
    <cfRule type="cellIs" dxfId="11" priority="5" operator="equal">
      <formula>0</formula>
    </cfRule>
  </conditionalFormatting>
  <conditionalFormatting sqref="G7:G21 J7:J21 M7:M21 P7:P21 S7:S21">
    <cfRule type="top10" dxfId="10" priority="6" rank="1"/>
  </conditionalFormatting>
  <conditionalFormatting sqref="T24:T25">
    <cfRule type="cellIs" dxfId="9" priority="4" operator="equal">
      <formula>0</formula>
    </cfRule>
  </conditionalFormatting>
  <conditionalFormatting sqref="T34:T48">
    <cfRule type="cellIs" dxfId="8" priority="2" operator="equal">
      <formula>0</formula>
    </cfRule>
  </conditionalFormatting>
  <conditionalFormatting sqref="G34:G48 J34:J48 M34:M48 P34:P48 S34:S48">
    <cfRule type="top10" dxfId="7" priority="3" rank="1"/>
  </conditionalFormatting>
  <conditionalFormatting sqref="T51:T52">
    <cfRule type="cellIs" dxfId="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workbookViewId="0">
      <selection sqref="A1:X1"/>
    </sheetView>
  </sheetViews>
  <sheetFormatPr defaultRowHeight="15"/>
  <cols>
    <col min="1" max="1" width="6.28515625" bestFit="1" customWidth="1"/>
    <col min="2" max="2" width="6.7109375" bestFit="1" customWidth="1"/>
    <col min="3" max="3" width="17.85546875" bestFit="1" customWidth="1"/>
    <col min="4" max="4" width="2.140625" bestFit="1" customWidth="1"/>
    <col min="5" max="5" width="7.42578125" bestFit="1" customWidth="1"/>
    <col min="6" max="20" width="9.140625" customWidth="1"/>
  </cols>
  <sheetData>
    <row r="1" spans="1:24" ht="23.25">
      <c r="A1" s="278" t="s">
        <v>580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4" ht="18">
      <c r="A2" s="269" t="s">
        <v>509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8.75" thickBot="1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259"/>
      <c r="X3" s="92"/>
    </row>
    <row r="4" spans="1:24" ht="20.25">
      <c r="A4" s="93" t="s">
        <v>188</v>
      </c>
      <c r="B4" s="94" t="s">
        <v>189</v>
      </c>
      <c r="C4" s="95" t="s">
        <v>3</v>
      </c>
      <c r="D4" s="95" t="s">
        <v>190</v>
      </c>
      <c r="E4" s="96" t="s">
        <v>191</v>
      </c>
      <c r="F4" s="274" t="s">
        <v>192</v>
      </c>
      <c r="G4" s="274"/>
      <c r="H4" s="275"/>
      <c r="I4" s="276" t="s">
        <v>193</v>
      </c>
      <c r="J4" s="274"/>
      <c r="K4" s="275"/>
      <c r="L4" s="276" t="s">
        <v>194</v>
      </c>
      <c r="M4" s="274"/>
      <c r="N4" s="275"/>
      <c r="O4" s="276" t="s">
        <v>195</v>
      </c>
      <c r="P4" s="274"/>
      <c r="Q4" s="275"/>
      <c r="R4" s="276" t="s">
        <v>196</v>
      </c>
      <c r="S4" s="274"/>
      <c r="T4" s="275"/>
      <c r="U4" s="260" t="s">
        <v>197</v>
      </c>
      <c r="V4" s="97" t="s">
        <v>198</v>
      </c>
      <c r="W4" s="272" t="s">
        <v>199</v>
      </c>
      <c r="X4" s="273"/>
    </row>
    <row r="5" spans="1:24" ht="16.5" thickBot="1">
      <c r="A5" s="98"/>
      <c r="B5" s="99"/>
      <c r="C5" s="100"/>
      <c r="D5" s="95"/>
      <c r="E5" s="101"/>
      <c r="F5" s="102" t="s">
        <v>200</v>
      </c>
      <c r="G5" s="103" t="s">
        <v>201</v>
      </c>
      <c r="H5" s="102" t="s">
        <v>197</v>
      </c>
      <c r="I5" s="104" t="s">
        <v>200</v>
      </c>
      <c r="J5" s="103" t="s">
        <v>201</v>
      </c>
      <c r="K5" s="102" t="s">
        <v>197</v>
      </c>
      <c r="L5" s="104" t="s">
        <v>200</v>
      </c>
      <c r="M5" s="103" t="s">
        <v>201</v>
      </c>
      <c r="N5" s="102" t="s">
        <v>197</v>
      </c>
      <c r="O5" s="104" t="s">
        <v>200</v>
      </c>
      <c r="P5" s="103" t="s">
        <v>201</v>
      </c>
      <c r="Q5" s="102" t="s">
        <v>197</v>
      </c>
      <c r="R5" s="104" t="s">
        <v>200</v>
      </c>
      <c r="S5" s="103" t="s">
        <v>201</v>
      </c>
      <c r="T5" s="102" t="s">
        <v>197</v>
      </c>
      <c r="U5" s="105" t="s">
        <v>4</v>
      </c>
      <c r="V5" s="106" t="s">
        <v>202</v>
      </c>
      <c r="W5" s="107" t="s">
        <v>203</v>
      </c>
      <c r="X5" s="108" t="s">
        <v>204</v>
      </c>
    </row>
    <row r="6" spans="1:24" ht="15.75">
      <c r="A6" s="109"/>
      <c r="B6" s="110"/>
      <c r="C6" s="111"/>
      <c r="D6" s="112"/>
      <c r="E6" s="111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</row>
    <row r="7" spans="1:24" ht="15.75">
      <c r="A7" s="115">
        <v>1</v>
      </c>
      <c r="B7" s="116">
        <v>12</v>
      </c>
      <c r="C7" s="117" t="s">
        <v>581</v>
      </c>
      <c r="D7" s="118">
        <v>0</v>
      </c>
      <c r="E7" s="119" t="s">
        <v>204</v>
      </c>
      <c r="F7" s="120">
        <v>39.020000000000003</v>
      </c>
      <c r="G7" s="121">
        <v>6</v>
      </c>
      <c r="H7" s="122">
        <v>45.02</v>
      </c>
      <c r="I7" s="120">
        <v>42</v>
      </c>
      <c r="J7" s="121">
        <v>7</v>
      </c>
      <c r="K7" s="122">
        <v>49</v>
      </c>
      <c r="L7" s="120">
        <v>29</v>
      </c>
      <c r="M7" s="121">
        <v>6</v>
      </c>
      <c r="N7" s="122">
        <v>35</v>
      </c>
      <c r="O7" s="120">
        <v>37</v>
      </c>
      <c r="P7" s="121">
        <v>9</v>
      </c>
      <c r="Q7" s="122">
        <v>46</v>
      </c>
      <c r="R7" s="120">
        <v>37.020000000000003</v>
      </c>
      <c r="S7" s="121">
        <v>6</v>
      </c>
      <c r="T7" s="122">
        <v>43.02</v>
      </c>
      <c r="U7" s="123">
        <v>218.04000000000002</v>
      </c>
      <c r="V7" s="124">
        <v>4</v>
      </c>
      <c r="W7" s="125">
        <v>1</v>
      </c>
      <c r="X7" s="126">
        <v>1</v>
      </c>
    </row>
    <row r="8" spans="1:24" ht="15.75">
      <c r="A8" s="115">
        <v>1</v>
      </c>
      <c r="B8" s="116">
        <v>8</v>
      </c>
      <c r="C8" s="117" t="s">
        <v>582</v>
      </c>
      <c r="D8" s="118">
        <v>0</v>
      </c>
      <c r="E8" s="119" t="s">
        <v>204</v>
      </c>
      <c r="F8" s="120">
        <v>41.01</v>
      </c>
      <c r="G8" s="121">
        <v>7</v>
      </c>
      <c r="H8" s="122">
        <v>48.01</v>
      </c>
      <c r="I8" s="120">
        <v>44</v>
      </c>
      <c r="J8" s="121">
        <v>7</v>
      </c>
      <c r="K8" s="122">
        <v>51</v>
      </c>
      <c r="L8" s="120">
        <v>23</v>
      </c>
      <c r="M8" s="121">
        <v>6</v>
      </c>
      <c r="N8" s="122">
        <v>29</v>
      </c>
      <c r="O8" s="120">
        <v>32</v>
      </c>
      <c r="P8" s="121">
        <v>5</v>
      </c>
      <c r="Q8" s="122">
        <v>37</v>
      </c>
      <c r="R8" s="120">
        <v>45</v>
      </c>
      <c r="S8" s="121">
        <v>8</v>
      </c>
      <c r="T8" s="122">
        <v>53</v>
      </c>
      <c r="U8" s="123">
        <v>218.01</v>
      </c>
      <c r="V8" s="124">
        <v>1</v>
      </c>
      <c r="W8" s="125">
        <v>2</v>
      </c>
      <c r="X8" s="126">
        <v>2</v>
      </c>
    </row>
    <row r="9" spans="1:24" ht="15.75">
      <c r="A9" s="115">
        <v>1</v>
      </c>
      <c r="B9" s="116">
        <v>4</v>
      </c>
      <c r="C9" s="117" t="s">
        <v>583</v>
      </c>
      <c r="D9" s="118">
        <v>0</v>
      </c>
      <c r="E9" s="119" t="s">
        <v>204</v>
      </c>
      <c r="F9" s="120">
        <v>43.01</v>
      </c>
      <c r="G9" s="121">
        <v>8</v>
      </c>
      <c r="H9" s="122">
        <v>51.01</v>
      </c>
      <c r="I9" s="120">
        <v>40</v>
      </c>
      <c r="J9" s="121">
        <v>8</v>
      </c>
      <c r="K9" s="122">
        <v>48</v>
      </c>
      <c r="L9" s="120">
        <v>31.01</v>
      </c>
      <c r="M9" s="121">
        <v>6</v>
      </c>
      <c r="N9" s="122">
        <v>37.010000000000005</v>
      </c>
      <c r="O9" s="120">
        <v>35</v>
      </c>
      <c r="P9" s="121">
        <v>8</v>
      </c>
      <c r="Q9" s="122">
        <v>43</v>
      </c>
      <c r="R9" s="120">
        <v>31</v>
      </c>
      <c r="S9" s="121">
        <v>6</v>
      </c>
      <c r="T9" s="122">
        <v>37</v>
      </c>
      <c r="U9" s="123">
        <v>216.01999999999998</v>
      </c>
      <c r="V9" s="124">
        <v>2</v>
      </c>
      <c r="W9" s="125">
        <v>3</v>
      </c>
      <c r="X9" s="126">
        <v>3</v>
      </c>
    </row>
    <row r="10" spans="1:24" ht="15.75">
      <c r="A10" s="115">
        <v>1</v>
      </c>
      <c r="B10" s="116">
        <v>2</v>
      </c>
      <c r="C10" s="117" t="s">
        <v>214</v>
      </c>
      <c r="D10" s="118">
        <v>0</v>
      </c>
      <c r="E10" s="119" t="s">
        <v>204</v>
      </c>
      <c r="F10" s="120">
        <v>33</v>
      </c>
      <c r="G10" s="121">
        <v>5</v>
      </c>
      <c r="H10" s="122">
        <v>38</v>
      </c>
      <c r="I10" s="120">
        <v>30</v>
      </c>
      <c r="J10" s="121">
        <v>6</v>
      </c>
      <c r="K10" s="122">
        <v>36</v>
      </c>
      <c r="L10" s="120">
        <v>38</v>
      </c>
      <c r="M10" s="121">
        <v>7</v>
      </c>
      <c r="N10" s="122">
        <v>45</v>
      </c>
      <c r="O10" s="120">
        <v>27</v>
      </c>
      <c r="P10" s="121">
        <v>4</v>
      </c>
      <c r="Q10" s="122">
        <v>31</v>
      </c>
      <c r="R10" s="120">
        <v>40.020000000000003</v>
      </c>
      <c r="S10" s="121">
        <v>6</v>
      </c>
      <c r="T10" s="122">
        <v>46.02</v>
      </c>
      <c r="U10" s="123">
        <v>196.02</v>
      </c>
      <c r="V10" s="124">
        <v>2</v>
      </c>
      <c r="W10" s="125">
        <v>6</v>
      </c>
      <c r="X10" s="126">
        <v>4</v>
      </c>
    </row>
    <row r="11" spans="1:24" ht="15.75">
      <c r="A11" s="115">
        <v>1</v>
      </c>
      <c r="B11" s="116">
        <v>9</v>
      </c>
      <c r="C11" s="117" t="s">
        <v>584</v>
      </c>
      <c r="D11" s="118">
        <v>0</v>
      </c>
      <c r="E11" s="119" t="s">
        <v>204</v>
      </c>
      <c r="F11" s="120">
        <v>41.01</v>
      </c>
      <c r="G11" s="121">
        <v>7</v>
      </c>
      <c r="H11" s="122">
        <v>48.01</v>
      </c>
      <c r="I11" s="120">
        <v>30.01</v>
      </c>
      <c r="J11" s="121">
        <v>4</v>
      </c>
      <c r="K11" s="122">
        <v>34.010000000000005</v>
      </c>
      <c r="L11" s="120">
        <v>40</v>
      </c>
      <c r="M11" s="121">
        <v>7</v>
      </c>
      <c r="N11" s="122">
        <v>47</v>
      </c>
      <c r="O11" s="120">
        <v>16</v>
      </c>
      <c r="P11" s="121">
        <v>6</v>
      </c>
      <c r="Q11" s="122">
        <v>22</v>
      </c>
      <c r="R11" s="120">
        <v>24</v>
      </c>
      <c r="S11" s="121">
        <v>5</v>
      </c>
      <c r="T11" s="122">
        <v>29</v>
      </c>
      <c r="U11" s="123">
        <v>180.02</v>
      </c>
      <c r="V11" s="124">
        <v>2</v>
      </c>
      <c r="W11" s="125">
        <v>9</v>
      </c>
      <c r="X11" s="126">
        <v>5</v>
      </c>
    </row>
    <row r="12" spans="1:24" ht="15.75">
      <c r="A12" s="115">
        <v>1</v>
      </c>
      <c r="B12" s="116">
        <v>1</v>
      </c>
      <c r="C12" s="117" t="s">
        <v>585</v>
      </c>
      <c r="D12" s="118">
        <v>0</v>
      </c>
      <c r="E12" s="119" t="s">
        <v>204</v>
      </c>
      <c r="F12" s="120">
        <v>30</v>
      </c>
      <c r="G12" s="121">
        <v>5</v>
      </c>
      <c r="H12" s="122">
        <v>35</v>
      </c>
      <c r="I12" s="120">
        <v>38</v>
      </c>
      <c r="J12" s="121">
        <v>8</v>
      </c>
      <c r="K12" s="122">
        <v>46</v>
      </c>
      <c r="L12" s="120">
        <v>22</v>
      </c>
      <c r="M12" s="121">
        <v>2</v>
      </c>
      <c r="N12" s="122">
        <v>24</v>
      </c>
      <c r="O12" s="120">
        <v>11</v>
      </c>
      <c r="P12" s="121">
        <v>5</v>
      </c>
      <c r="Q12" s="122">
        <v>16</v>
      </c>
      <c r="R12" s="120">
        <v>29</v>
      </c>
      <c r="S12" s="121">
        <v>4</v>
      </c>
      <c r="T12" s="122">
        <v>33</v>
      </c>
      <c r="U12" s="123">
        <v>154</v>
      </c>
      <c r="V12" s="124">
        <v>0</v>
      </c>
      <c r="W12" s="125">
        <v>13</v>
      </c>
      <c r="X12" s="126">
        <v>6</v>
      </c>
    </row>
    <row r="13" spans="1:24" ht="15.75">
      <c r="A13" s="115">
        <v>2</v>
      </c>
      <c r="B13" s="116">
        <v>1</v>
      </c>
      <c r="C13" s="117" t="s">
        <v>586</v>
      </c>
      <c r="D13" s="118">
        <v>0</v>
      </c>
      <c r="E13" s="119" t="s">
        <v>204</v>
      </c>
      <c r="F13" s="120">
        <v>37</v>
      </c>
      <c r="G13" s="121">
        <v>6</v>
      </c>
      <c r="H13" s="122">
        <v>43</v>
      </c>
      <c r="I13" s="120">
        <v>26</v>
      </c>
      <c r="J13" s="121">
        <v>6</v>
      </c>
      <c r="K13" s="122">
        <v>32</v>
      </c>
      <c r="L13" s="120">
        <v>15</v>
      </c>
      <c r="M13" s="121">
        <v>0</v>
      </c>
      <c r="N13" s="122">
        <v>15</v>
      </c>
      <c r="O13" s="120">
        <v>17</v>
      </c>
      <c r="P13" s="121">
        <v>7</v>
      </c>
      <c r="Q13" s="122">
        <v>24</v>
      </c>
      <c r="R13" s="120">
        <v>32</v>
      </c>
      <c r="S13" s="121">
        <v>5</v>
      </c>
      <c r="T13" s="122">
        <v>37</v>
      </c>
      <c r="U13" s="123">
        <v>151</v>
      </c>
      <c r="V13" s="124">
        <v>0</v>
      </c>
      <c r="W13" s="125">
        <v>14</v>
      </c>
      <c r="X13" s="126">
        <v>7</v>
      </c>
    </row>
    <row r="14" spans="1:24" ht="15.75">
      <c r="A14" s="115">
        <v>1</v>
      </c>
      <c r="B14" s="116">
        <v>5</v>
      </c>
      <c r="C14" s="117" t="s">
        <v>587</v>
      </c>
      <c r="D14" s="118">
        <v>0</v>
      </c>
      <c r="E14" s="119" t="s">
        <v>204</v>
      </c>
      <c r="F14" s="120">
        <v>20</v>
      </c>
      <c r="G14" s="121">
        <v>3</v>
      </c>
      <c r="H14" s="122">
        <v>23</v>
      </c>
      <c r="I14" s="120">
        <v>21</v>
      </c>
      <c r="J14" s="121">
        <v>6</v>
      </c>
      <c r="K14" s="122">
        <v>27</v>
      </c>
      <c r="L14" s="120">
        <v>11</v>
      </c>
      <c r="M14" s="121">
        <v>7</v>
      </c>
      <c r="N14" s="122">
        <v>18</v>
      </c>
      <c r="O14" s="120">
        <v>34.01</v>
      </c>
      <c r="P14" s="121">
        <v>5</v>
      </c>
      <c r="Q14" s="122">
        <v>39.01</v>
      </c>
      <c r="R14" s="120">
        <v>34.020000000000003</v>
      </c>
      <c r="S14" s="121">
        <v>5</v>
      </c>
      <c r="T14" s="122">
        <v>39.020000000000003</v>
      </c>
      <c r="U14" s="123">
        <v>146.03</v>
      </c>
      <c r="V14" s="124">
        <v>3</v>
      </c>
      <c r="W14" s="125">
        <v>15</v>
      </c>
      <c r="X14" s="126">
        <v>8</v>
      </c>
    </row>
    <row r="15" spans="1:24" ht="15.75">
      <c r="A15" s="115">
        <v>1</v>
      </c>
      <c r="B15" s="116">
        <v>6</v>
      </c>
      <c r="C15" s="117" t="s">
        <v>588</v>
      </c>
      <c r="D15" s="118">
        <v>0</v>
      </c>
      <c r="E15" s="119" t="s">
        <v>204</v>
      </c>
      <c r="F15" s="120">
        <v>12</v>
      </c>
      <c r="G15" s="121">
        <v>8</v>
      </c>
      <c r="H15" s="122">
        <v>20</v>
      </c>
      <c r="I15" s="120">
        <v>35.01</v>
      </c>
      <c r="J15" s="121">
        <v>7</v>
      </c>
      <c r="K15" s="122">
        <v>42.01</v>
      </c>
      <c r="L15" s="120">
        <v>16</v>
      </c>
      <c r="M15" s="121">
        <v>8</v>
      </c>
      <c r="N15" s="122">
        <v>24</v>
      </c>
      <c r="O15" s="120">
        <v>18</v>
      </c>
      <c r="P15" s="121">
        <v>6</v>
      </c>
      <c r="Q15" s="122">
        <v>24</v>
      </c>
      <c r="R15" s="120">
        <v>25</v>
      </c>
      <c r="S15" s="121">
        <v>7</v>
      </c>
      <c r="T15" s="122">
        <v>32</v>
      </c>
      <c r="U15" s="123">
        <v>142.01</v>
      </c>
      <c r="V15" s="124">
        <v>1</v>
      </c>
      <c r="W15" s="125">
        <v>16</v>
      </c>
      <c r="X15" s="126">
        <v>9</v>
      </c>
    </row>
    <row r="16" spans="1:24" ht="15.75">
      <c r="A16" s="115">
        <v>1</v>
      </c>
      <c r="B16" s="116">
        <v>10</v>
      </c>
      <c r="C16" s="117" t="s">
        <v>589</v>
      </c>
      <c r="D16" s="118">
        <v>0</v>
      </c>
      <c r="E16" s="119" t="s">
        <v>204</v>
      </c>
      <c r="F16" s="120">
        <v>29</v>
      </c>
      <c r="G16" s="121">
        <v>4</v>
      </c>
      <c r="H16" s="122">
        <v>33</v>
      </c>
      <c r="I16" s="120">
        <v>18</v>
      </c>
      <c r="J16" s="121">
        <v>4</v>
      </c>
      <c r="K16" s="122">
        <v>22</v>
      </c>
      <c r="L16" s="120">
        <v>20.010000000000002</v>
      </c>
      <c r="M16" s="121">
        <v>3</v>
      </c>
      <c r="N16" s="122">
        <v>23.01</v>
      </c>
      <c r="O16" s="120">
        <v>17</v>
      </c>
      <c r="P16" s="121">
        <v>2</v>
      </c>
      <c r="Q16" s="122">
        <v>19</v>
      </c>
      <c r="R16" s="120">
        <v>29.01</v>
      </c>
      <c r="S16" s="121">
        <v>5</v>
      </c>
      <c r="T16" s="122">
        <v>34.010000000000005</v>
      </c>
      <c r="U16" s="123">
        <v>131.02000000000001</v>
      </c>
      <c r="V16" s="124">
        <v>2</v>
      </c>
      <c r="W16" s="125">
        <v>18</v>
      </c>
      <c r="X16" s="126">
        <v>10</v>
      </c>
    </row>
    <row r="17" spans="1:26" ht="15.75">
      <c r="A17" s="115">
        <v>1</v>
      </c>
      <c r="B17" s="116">
        <v>13</v>
      </c>
      <c r="C17" s="117" t="s">
        <v>590</v>
      </c>
      <c r="D17" s="118">
        <v>0</v>
      </c>
      <c r="E17" s="119" t="s">
        <v>204</v>
      </c>
      <c r="F17" s="120">
        <v>2</v>
      </c>
      <c r="G17" s="121">
        <v>0</v>
      </c>
      <c r="H17" s="122">
        <v>2</v>
      </c>
      <c r="I17" s="120">
        <v>20</v>
      </c>
      <c r="J17" s="121">
        <v>4</v>
      </c>
      <c r="K17" s="122">
        <v>24</v>
      </c>
      <c r="L17" s="120">
        <v>22</v>
      </c>
      <c r="M17" s="121">
        <v>6</v>
      </c>
      <c r="N17" s="122">
        <v>28</v>
      </c>
      <c r="O17" s="120">
        <v>23</v>
      </c>
      <c r="P17" s="121">
        <v>6</v>
      </c>
      <c r="Q17" s="122">
        <v>29</v>
      </c>
      <c r="R17" s="120">
        <v>38.01</v>
      </c>
      <c r="S17" s="121">
        <v>5</v>
      </c>
      <c r="T17" s="122">
        <v>43.01</v>
      </c>
      <c r="U17" s="123">
        <v>126.00999999999999</v>
      </c>
      <c r="V17" s="124">
        <v>1</v>
      </c>
      <c r="W17" s="125">
        <v>19</v>
      </c>
      <c r="X17" s="126">
        <v>11</v>
      </c>
    </row>
    <row r="18" spans="1:26" ht="15.75">
      <c r="A18" s="115">
        <v>1</v>
      </c>
      <c r="B18" s="116">
        <v>14</v>
      </c>
      <c r="C18" s="117" t="s">
        <v>591</v>
      </c>
      <c r="D18" s="118">
        <v>0</v>
      </c>
      <c r="E18" s="119" t="s">
        <v>204</v>
      </c>
      <c r="F18" s="120">
        <v>22.01</v>
      </c>
      <c r="G18" s="121">
        <v>4</v>
      </c>
      <c r="H18" s="122">
        <v>26.01</v>
      </c>
      <c r="I18" s="120">
        <v>14</v>
      </c>
      <c r="J18" s="121">
        <v>2</v>
      </c>
      <c r="K18" s="122">
        <v>16</v>
      </c>
      <c r="L18" s="120">
        <v>26</v>
      </c>
      <c r="M18" s="121">
        <v>4</v>
      </c>
      <c r="N18" s="122">
        <v>30</v>
      </c>
      <c r="O18" s="120">
        <v>24</v>
      </c>
      <c r="P18" s="121">
        <v>6</v>
      </c>
      <c r="Q18" s="122">
        <v>30</v>
      </c>
      <c r="R18" s="120">
        <v>10</v>
      </c>
      <c r="S18" s="121">
        <v>7</v>
      </c>
      <c r="T18" s="122">
        <v>17</v>
      </c>
      <c r="U18" s="123">
        <v>119.01</v>
      </c>
      <c r="V18" s="124">
        <v>1</v>
      </c>
      <c r="W18" s="125">
        <v>21</v>
      </c>
      <c r="X18" s="126">
        <v>12</v>
      </c>
    </row>
    <row r="19" spans="1:26" ht="15.75">
      <c r="A19" s="115">
        <v>2</v>
      </c>
      <c r="B19" s="116">
        <v>3</v>
      </c>
      <c r="C19" s="117" t="s">
        <v>592</v>
      </c>
      <c r="D19" s="118">
        <v>0</v>
      </c>
      <c r="E19" s="119" t="s">
        <v>204</v>
      </c>
      <c r="F19" s="120">
        <v>3</v>
      </c>
      <c r="G19" s="121">
        <v>1</v>
      </c>
      <c r="H19" s="122">
        <v>4</v>
      </c>
      <c r="I19" s="120">
        <v>25</v>
      </c>
      <c r="J19" s="121">
        <v>2</v>
      </c>
      <c r="K19" s="122">
        <v>27</v>
      </c>
      <c r="L19" s="120">
        <v>21</v>
      </c>
      <c r="M19" s="121">
        <v>2</v>
      </c>
      <c r="N19" s="122">
        <v>23</v>
      </c>
      <c r="O19" s="120">
        <v>8</v>
      </c>
      <c r="P19" s="121">
        <v>3</v>
      </c>
      <c r="Q19" s="122">
        <v>11</v>
      </c>
      <c r="R19" s="120">
        <v>25</v>
      </c>
      <c r="S19" s="121">
        <v>2</v>
      </c>
      <c r="T19" s="122">
        <v>27</v>
      </c>
      <c r="U19" s="123">
        <v>92</v>
      </c>
      <c r="V19" s="124">
        <v>0</v>
      </c>
      <c r="W19" s="125">
        <v>24</v>
      </c>
      <c r="X19" s="126">
        <v>13</v>
      </c>
    </row>
    <row r="20" spans="1:26" ht="15.75">
      <c r="A20" s="115">
        <v>2</v>
      </c>
      <c r="B20" s="116">
        <v>14</v>
      </c>
      <c r="C20" s="117" t="s">
        <v>593</v>
      </c>
      <c r="D20" s="118">
        <v>0</v>
      </c>
      <c r="E20" s="119" t="s">
        <v>204</v>
      </c>
      <c r="F20" s="120">
        <v>19</v>
      </c>
      <c r="G20" s="121">
        <v>1</v>
      </c>
      <c r="H20" s="122">
        <v>20</v>
      </c>
      <c r="I20" s="120">
        <v>13</v>
      </c>
      <c r="J20" s="121">
        <v>4</v>
      </c>
      <c r="K20" s="122">
        <v>17</v>
      </c>
      <c r="L20" s="120">
        <v>21</v>
      </c>
      <c r="M20" s="121">
        <v>1</v>
      </c>
      <c r="N20" s="122">
        <v>22</v>
      </c>
      <c r="O20" s="120">
        <v>17</v>
      </c>
      <c r="P20" s="121">
        <v>0</v>
      </c>
      <c r="Q20" s="122">
        <v>17</v>
      </c>
      <c r="R20" s="120">
        <v>7</v>
      </c>
      <c r="S20" s="121">
        <v>0</v>
      </c>
      <c r="T20" s="122">
        <v>7</v>
      </c>
      <c r="U20" s="123">
        <v>83</v>
      </c>
      <c r="V20" s="124">
        <v>0</v>
      </c>
      <c r="W20" s="125">
        <v>25</v>
      </c>
      <c r="X20" s="126">
        <v>14</v>
      </c>
    </row>
    <row r="21" spans="1:26" ht="16.5" thickBot="1">
      <c r="A21" s="175" t="s">
        <v>377</v>
      </c>
      <c r="B21" s="129" t="s">
        <v>377</v>
      </c>
      <c r="C21" s="130" t="s">
        <v>377</v>
      </c>
      <c r="D21" s="143" t="s">
        <v>377</v>
      </c>
      <c r="E21" s="176" t="s">
        <v>377</v>
      </c>
      <c r="F21" s="133" t="s">
        <v>377</v>
      </c>
      <c r="G21" s="134" t="s">
        <v>377</v>
      </c>
      <c r="H21" s="135" t="s">
        <v>377</v>
      </c>
      <c r="I21" s="133" t="s">
        <v>377</v>
      </c>
      <c r="J21" s="134" t="s">
        <v>377</v>
      </c>
      <c r="K21" s="177" t="s">
        <v>377</v>
      </c>
      <c r="L21" s="133" t="s">
        <v>377</v>
      </c>
      <c r="M21" s="134" t="s">
        <v>377</v>
      </c>
      <c r="N21" s="177" t="s">
        <v>377</v>
      </c>
      <c r="O21" s="133" t="s">
        <v>377</v>
      </c>
      <c r="P21" s="134" t="s">
        <v>377</v>
      </c>
      <c r="Q21" s="135" t="s">
        <v>377</v>
      </c>
      <c r="R21" s="133" t="s">
        <v>377</v>
      </c>
      <c r="S21" s="134" t="s">
        <v>377</v>
      </c>
      <c r="T21" s="135" t="s">
        <v>377</v>
      </c>
      <c r="U21" s="178" t="s">
        <v>377</v>
      </c>
      <c r="V21" s="179" t="s">
        <v>377</v>
      </c>
      <c r="W21" s="180" t="s">
        <v>377</v>
      </c>
      <c r="X21" s="139" t="s">
        <v>377</v>
      </c>
    </row>
    <row r="22" spans="1:26" ht="15.75" thickBot="1">
      <c r="A22" s="140"/>
      <c r="B22" s="140"/>
      <c r="C22" s="140"/>
      <c r="D22" s="127"/>
      <c r="E22" s="141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/>
      <c r="W22" s="141"/>
      <c r="X22" s="140"/>
    </row>
    <row r="23" spans="1:26" ht="15.75">
      <c r="A23" s="140"/>
      <c r="B23" s="140"/>
      <c r="C23" s="261" t="s">
        <v>222</v>
      </c>
      <c r="D23" s="169"/>
      <c r="E23" s="286" t="s">
        <v>447</v>
      </c>
      <c r="F23" s="286"/>
      <c r="G23" s="286"/>
      <c r="H23" s="262" t="s">
        <v>594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  <c r="W23" s="141"/>
      <c r="X23" s="140"/>
    </row>
    <row r="24" spans="1:26" ht="16.5" thickBot="1">
      <c r="A24" s="140"/>
      <c r="B24" s="140"/>
      <c r="C24" s="263" t="s">
        <v>459</v>
      </c>
      <c r="D24" s="143"/>
      <c r="E24" s="287" t="s">
        <v>595</v>
      </c>
      <c r="F24" s="287"/>
      <c r="G24" s="287"/>
      <c r="H24" s="264">
        <v>53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41"/>
      <c r="X24" s="140"/>
    </row>
    <row r="25" spans="1:26">
      <c r="A25" s="140"/>
      <c r="B25" s="140"/>
      <c r="C25" s="140"/>
      <c r="D25" s="127"/>
      <c r="E25" s="141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  <c r="W25" s="141"/>
      <c r="X25" s="140"/>
    </row>
    <row r="26" spans="1:26" ht="23.25">
      <c r="A26" s="278" t="s">
        <v>580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26" ht="18">
      <c r="A27" s="269" t="s">
        <v>509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</row>
    <row r="28" spans="1:26" ht="18.75" thickBot="1">
      <c r="A28" s="90"/>
      <c r="B28" s="90"/>
      <c r="C28" s="90"/>
      <c r="D28" s="91"/>
      <c r="E28" s="91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X28" s="259"/>
      <c r="Y28" s="92"/>
      <c r="Z28" s="92"/>
    </row>
    <row r="29" spans="1:26" ht="20.25">
      <c r="A29" s="93" t="s">
        <v>188</v>
      </c>
      <c r="B29" s="94" t="s">
        <v>189</v>
      </c>
      <c r="C29" s="95" t="s">
        <v>3</v>
      </c>
      <c r="D29" s="95" t="s">
        <v>190</v>
      </c>
      <c r="E29" s="96" t="s">
        <v>191</v>
      </c>
      <c r="F29" s="274" t="s">
        <v>192</v>
      </c>
      <c r="G29" s="274"/>
      <c r="H29" s="275"/>
      <c r="I29" s="276" t="s">
        <v>193</v>
      </c>
      <c r="J29" s="274"/>
      <c r="K29" s="275"/>
      <c r="L29" s="276" t="s">
        <v>194</v>
      </c>
      <c r="M29" s="274"/>
      <c r="N29" s="275"/>
      <c r="O29" s="276" t="s">
        <v>195</v>
      </c>
      <c r="P29" s="274"/>
      <c r="Q29" s="275"/>
      <c r="R29" s="276" t="s">
        <v>196</v>
      </c>
      <c r="S29" s="274"/>
      <c r="T29" s="275"/>
      <c r="U29" s="267" t="s">
        <v>197</v>
      </c>
      <c r="V29" s="97" t="s">
        <v>198</v>
      </c>
      <c r="W29" s="272" t="s">
        <v>199</v>
      </c>
      <c r="X29" s="273"/>
    </row>
    <row r="30" spans="1:26" ht="16.5" thickBot="1">
      <c r="A30" s="98"/>
      <c r="B30" s="99"/>
      <c r="C30" s="100"/>
      <c r="D30" s="95"/>
      <c r="E30" s="101"/>
      <c r="F30" s="102" t="s">
        <v>200</v>
      </c>
      <c r="G30" s="103" t="s">
        <v>201</v>
      </c>
      <c r="H30" s="102" t="s">
        <v>197</v>
      </c>
      <c r="I30" s="104" t="s">
        <v>200</v>
      </c>
      <c r="J30" s="103" t="s">
        <v>201</v>
      </c>
      <c r="K30" s="102" t="s">
        <v>197</v>
      </c>
      <c r="L30" s="104" t="s">
        <v>200</v>
      </c>
      <c r="M30" s="103" t="s">
        <v>201</v>
      </c>
      <c r="N30" s="102" t="s">
        <v>197</v>
      </c>
      <c r="O30" s="104" t="s">
        <v>200</v>
      </c>
      <c r="P30" s="103" t="s">
        <v>201</v>
      </c>
      <c r="Q30" s="102" t="s">
        <v>197</v>
      </c>
      <c r="R30" s="104" t="s">
        <v>200</v>
      </c>
      <c r="S30" s="103" t="s">
        <v>201</v>
      </c>
      <c r="T30" s="102" t="s">
        <v>197</v>
      </c>
      <c r="U30" s="105" t="s">
        <v>225</v>
      </c>
      <c r="V30" s="106" t="s">
        <v>202</v>
      </c>
      <c r="W30" s="107" t="s">
        <v>203</v>
      </c>
      <c r="X30" s="108" t="s">
        <v>225</v>
      </c>
    </row>
    <row r="31" spans="1:26" ht="15.75">
      <c r="A31" s="109"/>
      <c r="B31" s="110"/>
      <c r="C31" s="111"/>
      <c r="D31" s="112"/>
      <c r="E31" s="111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4"/>
    </row>
    <row r="32" spans="1:26" ht="15.75">
      <c r="A32" s="115">
        <v>2</v>
      </c>
      <c r="B32" s="116">
        <v>12</v>
      </c>
      <c r="C32" s="117" t="s">
        <v>581</v>
      </c>
      <c r="D32" s="118">
        <v>0</v>
      </c>
      <c r="E32" s="119" t="s">
        <v>225</v>
      </c>
      <c r="F32" s="120">
        <v>33</v>
      </c>
      <c r="G32" s="121">
        <v>7</v>
      </c>
      <c r="H32" s="122">
        <v>40</v>
      </c>
      <c r="I32" s="120">
        <v>37</v>
      </c>
      <c r="J32" s="121">
        <v>6</v>
      </c>
      <c r="K32" s="122">
        <v>43</v>
      </c>
      <c r="L32" s="120">
        <v>27</v>
      </c>
      <c r="M32" s="121">
        <v>6</v>
      </c>
      <c r="N32" s="122">
        <v>33</v>
      </c>
      <c r="O32" s="120">
        <v>41</v>
      </c>
      <c r="P32" s="121">
        <v>7</v>
      </c>
      <c r="Q32" s="122">
        <v>48</v>
      </c>
      <c r="R32" s="120">
        <v>41.02</v>
      </c>
      <c r="S32" s="121">
        <v>6</v>
      </c>
      <c r="T32" s="122">
        <v>47.02</v>
      </c>
      <c r="U32" s="147">
        <v>211.02</v>
      </c>
      <c r="V32" s="124">
        <v>2</v>
      </c>
      <c r="W32" s="125">
        <v>4</v>
      </c>
      <c r="X32" s="126">
        <v>1</v>
      </c>
    </row>
    <row r="33" spans="1:26" ht="15.75">
      <c r="A33" s="115">
        <v>2</v>
      </c>
      <c r="B33" s="116">
        <v>5</v>
      </c>
      <c r="C33" s="117" t="s">
        <v>587</v>
      </c>
      <c r="D33" s="118">
        <v>0</v>
      </c>
      <c r="E33" s="119" t="s">
        <v>225</v>
      </c>
      <c r="F33" s="120">
        <v>37</v>
      </c>
      <c r="G33" s="121">
        <v>6</v>
      </c>
      <c r="H33" s="122">
        <v>43</v>
      </c>
      <c r="I33" s="120">
        <v>37.01</v>
      </c>
      <c r="J33" s="121">
        <v>6</v>
      </c>
      <c r="K33" s="122">
        <v>43.01</v>
      </c>
      <c r="L33" s="120">
        <v>35</v>
      </c>
      <c r="M33" s="121">
        <v>5</v>
      </c>
      <c r="N33" s="122">
        <v>40</v>
      </c>
      <c r="O33" s="120">
        <v>28</v>
      </c>
      <c r="P33" s="121">
        <v>4</v>
      </c>
      <c r="Q33" s="122">
        <v>32</v>
      </c>
      <c r="R33" s="120">
        <v>36</v>
      </c>
      <c r="S33" s="121">
        <v>6</v>
      </c>
      <c r="T33" s="122">
        <v>42</v>
      </c>
      <c r="U33" s="148">
        <v>200.01</v>
      </c>
      <c r="V33" s="124">
        <v>1</v>
      </c>
      <c r="W33" s="125">
        <v>5</v>
      </c>
      <c r="X33" s="126">
        <v>2</v>
      </c>
    </row>
    <row r="34" spans="1:26" ht="15.75">
      <c r="A34" s="115">
        <v>2</v>
      </c>
      <c r="B34" s="116">
        <v>7</v>
      </c>
      <c r="C34" s="117" t="s">
        <v>596</v>
      </c>
      <c r="D34" s="118">
        <v>0</v>
      </c>
      <c r="E34" s="119" t="s">
        <v>225</v>
      </c>
      <c r="F34" s="120">
        <v>32</v>
      </c>
      <c r="G34" s="121">
        <v>8</v>
      </c>
      <c r="H34" s="122">
        <v>40</v>
      </c>
      <c r="I34" s="120">
        <v>22</v>
      </c>
      <c r="J34" s="121">
        <v>3</v>
      </c>
      <c r="K34" s="122">
        <v>25</v>
      </c>
      <c r="L34" s="120">
        <v>25</v>
      </c>
      <c r="M34" s="121">
        <v>7</v>
      </c>
      <c r="N34" s="122">
        <v>32</v>
      </c>
      <c r="O34" s="120">
        <v>42.01</v>
      </c>
      <c r="P34" s="121">
        <v>8</v>
      </c>
      <c r="Q34" s="122">
        <v>50.01</v>
      </c>
      <c r="R34" s="120">
        <v>35</v>
      </c>
      <c r="S34" s="121">
        <v>8</v>
      </c>
      <c r="T34" s="122">
        <v>43</v>
      </c>
      <c r="U34" s="148">
        <v>190.01</v>
      </c>
      <c r="V34" s="124">
        <v>1</v>
      </c>
      <c r="W34" s="125">
        <v>7</v>
      </c>
      <c r="X34" s="126">
        <v>3</v>
      </c>
    </row>
    <row r="35" spans="1:26" ht="15.75">
      <c r="A35" s="115">
        <v>2</v>
      </c>
      <c r="B35" s="116">
        <v>2</v>
      </c>
      <c r="C35" s="117" t="s">
        <v>597</v>
      </c>
      <c r="D35" s="118">
        <v>0</v>
      </c>
      <c r="E35" s="119" t="s">
        <v>225</v>
      </c>
      <c r="F35" s="120">
        <v>31</v>
      </c>
      <c r="G35" s="121">
        <v>1</v>
      </c>
      <c r="H35" s="122">
        <v>32</v>
      </c>
      <c r="I35" s="120">
        <v>20</v>
      </c>
      <c r="J35" s="121">
        <v>6</v>
      </c>
      <c r="K35" s="122">
        <v>26</v>
      </c>
      <c r="L35" s="120">
        <v>26</v>
      </c>
      <c r="M35" s="121">
        <v>4</v>
      </c>
      <c r="N35" s="122">
        <v>30</v>
      </c>
      <c r="O35" s="120">
        <v>41</v>
      </c>
      <c r="P35" s="121">
        <v>7</v>
      </c>
      <c r="Q35" s="122">
        <v>48</v>
      </c>
      <c r="R35" s="120">
        <v>42</v>
      </c>
      <c r="S35" s="121">
        <v>7</v>
      </c>
      <c r="T35" s="122">
        <v>49</v>
      </c>
      <c r="U35" s="148">
        <v>185</v>
      </c>
      <c r="V35" s="124">
        <v>0</v>
      </c>
      <c r="W35" s="125">
        <v>8</v>
      </c>
      <c r="X35" s="126">
        <v>4</v>
      </c>
    </row>
    <row r="36" spans="1:26" ht="15.75">
      <c r="A36" s="115">
        <v>2</v>
      </c>
      <c r="B36" s="116">
        <v>6</v>
      </c>
      <c r="C36" s="117" t="s">
        <v>598</v>
      </c>
      <c r="D36" s="118">
        <v>0</v>
      </c>
      <c r="E36" s="119" t="s">
        <v>225</v>
      </c>
      <c r="F36" s="120">
        <v>28</v>
      </c>
      <c r="G36" s="121">
        <v>4</v>
      </c>
      <c r="H36" s="122">
        <v>32</v>
      </c>
      <c r="I36" s="120">
        <v>27</v>
      </c>
      <c r="J36" s="121">
        <v>4</v>
      </c>
      <c r="K36" s="122">
        <v>31</v>
      </c>
      <c r="L36" s="120">
        <v>20</v>
      </c>
      <c r="M36" s="121">
        <v>1</v>
      </c>
      <c r="N36" s="122">
        <v>21</v>
      </c>
      <c r="O36" s="120">
        <v>33.01</v>
      </c>
      <c r="P36" s="121">
        <v>7</v>
      </c>
      <c r="Q36" s="122">
        <v>40.01</v>
      </c>
      <c r="R36" s="120">
        <v>41</v>
      </c>
      <c r="S36" s="121">
        <v>7</v>
      </c>
      <c r="T36" s="122">
        <v>48</v>
      </c>
      <c r="U36" s="148">
        <v>172.01</v>
      </c>
      <c r="V36" s="124">
        <v>1</v>
      </c>
      <c r="W36" s="125">
        <v>10</v>
      </c>
      <c r="X36" s="126">
        <v>5</v>
      </c>
    </row>
    <row r="37" spans="1:26" ht="15.75">
      <c r="A37" s="115">
        <v>2</v>
      </c>
      <c r="B37" s="116">
        <v>9</v>
      </c>
      <c r="C37" s="117" t="s">
        <v>584</v>
      </c>
      <c r="D37" s="118">
        <v>0</v>
      </c>
      <c r="E37" s="119" t="s">
        <v>225</v>
      </c>
      <c r="F37" s="120">
        <v>28</v>
      </c>
      <c r="G37" s="121">
        <v>4</v>
      </c>
      <c r="H37" s="122">
        <v>32</v>
      </c>
      <c r="I37" s="120">
        <v>35.01</v>
      </c>
      <c r="J37" s="121">
        <v>5</v>
      </c>
      <c r="K37" s="122">
        <v>40.01</v>
      </c>
      <c r="L37" s="120">
        <v>30</v>
      </c>
      <c r="M37" s="121">
        <v>5</v>
      </c>
      <c r="N37" s="122">
        <v>35</v>
      </c>
      <c r="O37" s="120">
        <v>22</v>
      </c>
      <c r="P37" s="121">
        <v>7</v>
      </c>
      <c r="Q37" s="122">
        <v>29</v>
      </c>
      <c r="R37" s="120">
        <v>20</v>
      </c>
      <c r="S37" s="121">
        <v>9</v>
      </c>
      <c r="T37" s="122">
        <v>29</v>
      </c>
      <c r="U37" s="148">
        <v>165.01</v>
      </c>
      <c r="V37" s="124">
        <v>1</v>
      </c>
      <c r="W37" s="125">
        <v>11</v>
      </c>
      <c r="X37" s="126">
        <v>6</v>
      </c>
    </row>
    <row r="38" spans="1:26" ht="15.75">
      <c r="A38" s="115">
        <v>2</v>
      </c>
      <c r="B38" s="116">
        <v>11</v>
      </c>
      <c r="C38" s="117" t="s">
        <v>599</v>
      </c>
      <c r="D38" s="118">
        <v>0</v>
      </c>
      <c r="E38" s="119" t="s">
        <v>225</v>
      </c>
      <c r="F38" s="120">
        <v>27</v>
      </c>
      <c r="G38" s="121">
        <v>4</v>
      </c>
      <c r="H38" s="122">
        <v>31</v>
      </c>
      <c r="I38" s="120">
        <v>28</v>
      </c>
      <c r="J38" s="121">
        <v>5</v>
      </c>
      <c r="K38" s="122">
        <v>33</v>
      </c>
      <c r="L38" s="120">
        <v>26</v>
      </c>
      <c r="M38" s="121">
        <v>3</v>
      </c>
      <c r="N38" s="122">
        <v>29</v>
      </c>
      <c r="O38" s="120">
        <v>29</v>
      </c>
      <c r="P38" s="121">
        <v>5</v>
      </c>
      <c r="Q38" s="122">
        <v>34</v>
      </c>
      <c r="R38" s="120">
        <v>32</v>
      </c>
      <c r="S38" s="121">
        <v>5</v>
      </c>
      <c r="T38" s="122">
        <v>37</v>
      </c>
      <c r="U38" s="148">
        <v>164</v>
      </c>
      <c r="V38" s="124">
        <v>0</v>
      </c>
      <c r="W38" s="125">
        <v>12</v>
      </c>
      <c r="X38" s="126">
        <v>7</v>
      </c>
    </row>
    <row r="39" spans="1:26" ht="15.75">
      <c r="A39" s="115">
        <v>2</v>
      </c>
      <c r="B39" s="116">
        <v>10</v>
      </c>
      <c r="C39" s="117" t="s">
        <v>589</v>
      </c>
      <c r="D39" s="118">
        <v>0</v>
      </c>
      <c r="E39" s="119" t="s">
        <v>225</v>
      </c>
      <c r="F39" s="120">
        <v>16</v>
      </c>
      <c r="G39" s="121">
        <v>6</v>
      </c>
      <c r="H39" s="122">
        <v>22</v>
      </c>
      <c r="I39" s="120">
        <v>28</v>
      </c>
      <c r="J39" s="121">
        <v>6</v>
      </c>
      <c r="K39" s="122">
        <v>34</v>
      </c>
      <c r="L39" s="120">
        <v>23</v>
      </c>
      <c r="M39" s="121">
        <v>4</v>
      </c>
      <c r="N39" s="122">
        <v>27</v>
      </c>
      <c r="O39" s="120">
        <v>12</v>
      </c>
      <c r="P39" s="121">
        <v>3</v>
      </c>
      <c r="Q39" s="122">
        <v>15</v>
      </c>
      <c r="R39" s="120">
        <v>31</v>
      </c>
      <c r="S39" s="121">
        <v>5</v>
      </c>
      <c r="T39" s="122">
        <v>36</v>
      </c>
      <c r="U39" s="148">
        <v>134</v>
      </c>
      <c r="V39" s="124">
        <v>0</v>
      </c>
      <c r="W39" s="125">
        <v>17</v>
      </c>
      <c r="X39" s="126">
        <v>8</v>
      </c>
    </row>
    <row r="40" spans="1:26" ht="15.75">
      <c r="A40" s="115">
        <v>1</v>
      </c>
      <c r="B40" s="116">
        <v>3</v>
      </c>
      <c r="C40" s="117" t="s">
        <v>600</v>
      </c>
      <c r="D40" s="118">
        <v>0</v>
      </c>
      <c r="E40" s="119" t="s">
        <v>225</v>
      </c>
      <c r="F40" s="120">
        <v>0</v>
      </c>
      <c r="G40" s="121">
        <v>0</v>
      </c>
      <c r="H40" s="122">
        <v>0</v>
      </c>
      <c r="I40" s="120">
        <v>35</v>
      </c>
      <c r="J40" s="121">
        <v>6</v>
      </c>
      <c r="K40" s="122">
        <v>41</v>
      </c>
      <c r="L40" s="120">
        <v>4</v>
      </c>
      <c r="M40" s="121">
        <v>5</v>
      </c>
      <c r="N40" s="122">
        <v>9</v>
      </c>
      <c r="O40" s="120">
        <v>25</v>
      </c>
      <c r="P40" s="121">
        <v>4</v>
      </c>
      <c r="Q40" s="122">
        <v>29</v>
      </c>
      <c r="R40" s="120">
        <v>39</v>
      </c>
      <c r="S40" s="121">
        <v>3</v>
      </c>
      <c r="T40" s="122">
        <v>42</v>
      </c>
      <c r="U40" s="148">
        <v>121</v>
      </c>
      <c r="V40" s="124">
        <v>0</v>
      </c>
      <c r="W40" s="125">
        <v>20</v>
      </c>
      <c r="X40" s="126">
        <v>9</v>
      </c>
    </row>
    <row r="41" spans="1:26" ht="15.75">
      <c r="A41" s="115">
        <v>2</v>
      </c>
      <c r="B41" s="116">
        <v>13</v>
      </c>
      <c r="C41" s="117" t="s">
        <v>590</v>
      </c>
      <c r="D41" s="118">
        <v>0</v>
      </c>
      <c r="E41" s="119" t="s">
        <v>225</v>
      </c>
      <c r="F41" s="120">
        <v>13</v>
      </c>
      <c r="G41" s="121">
        <v>5</v>
      </c>
      <c r="H41" s="122">
        <v>18</v>
      </c>
      <c r="I41" s="120">
        <v>30</v>
      </c>
      <c r="J41" s="121">
        <v>4</v>
      </c>
      <c r="K41" s="122">
        <v>34</v>
      </c>
      <c r="L41" s="120">
        <v>18</v>
      </c>
      <c r="M41" s="121">
        <v>3</v>
      </c>
      <c r="N41" s="122">
        <v>21</v>
      </c>
      <c r="O41" s="120">
        <v>8</v>
      </c>
      <c r="P41" s="121">
        <v>9</v>
      </c>
      <c r="Q41" s="122">
        <v>17</v>
      </c>
      <c r="R41" s="120">
        <v>25</v>
      </c>
      <c r="S41" s="121">
        <v>4</v>
      </c>
      <c r="T41" s="122">
        <v>29</v>
      </c>
      <c r="U41" s="148">
        <v>119</v>
      </c>
      <c r="V41" s="124">
        <v>0</v>
      </c>
      <c r="W41" s="125">
        <v>22</v>
      </c>
      <c r="X41" s="126">
        <v>10</v>
      </c>
    </row>
    <row r="42" spans="1:26" ht="15.75">
      <c r="A42" s="115">
        <v>2</v>
      </c>
      <c r="B42" s="116">
        <v>8</v>
      </c>
      <c r="C42" s="117" t="s">
        <v>215</v>
      </c>
      <c r="D42" s="118">
        <v>0</v>
      </c>
      <c r="E42" s="119" t="s">
        <v>225</v>
      </c>
      <c r="F42" s="120">
        <v>13</v>
      </c>
      <c r="G42" s="121">
        <v>1</v>
      </c>
      <c r="H42" s="122">
        <v>14</v>
      </c>
      <c r="I42" s="120">
        <v>23</v>
      </c>
      <c r="J42" s="121">
        <v>5</v>
      </c>
      <c r="K42" s="122">
        <v>28</v>
      </c>
      <c r="L42" s="120">
        <v>28</v>
      </c>
      <c r="M42" s="121">
        <v>5</v>
      </c>
      <c r="N42" s="122">
        <v>33</v>
      </c>
      <c r="O42" s="120">
        <v>23</v>
      </c>
      <c r="P42" s="121">
        <v>4</v>
      </c>
      <c r="Q42" s="122">
        <v>27</v>
      </c>
      <c r="R42" s="120">
        <v>5</v>
      </c>
      <c r="S42" s="121">
        <v>0</v>
      </c>
      <c r="T42" s="122">
        <v>5</v>
      </c>
      <c r="U42" s="148">
        <v>107</v>
      </c>
      <c r="V42" s="124">
        <v>0</v>
      </c>
      <c r="W42" s="125">
        <v>23</v>
      </c>
      <c r="X42" s="126">
        <v>11</v>
      </c>
    </row>
    <row r="43" spans="1:26" ht="16.5" thickBot="1">
      <c r="A43" s="175" t="s">
        <v>377</v>
      </c>
      <c r="B43" s="129" t="s">
        <v>377</v>
      </c>
      <c r="C43" s="130" t="s">
        <v>377</v>
      </c>
      <c r="D43" s="143" t="s">
        <v>377</v>
      </c>
      <c r="E43" s="176" t="s">
        <v>377</v>
      </c>
      <c r="F43" s="133" t="s">
        <v>377</v>
      </c>
      <c r="G43" s="134" t="s">
        <v>377</v>
      </c>
      <c r="H43" s="135" t="s">
        <v>377</v>
      </c>
      <c r="I43" s="133" t="s">
        <v>377</v>
      </c>
      <c r="J43" s="134" t="s">
        <v>377</v>
      </c>
      <c r="K43" s="177" t="s">
        <v>377</v>
      </c>
      <c r="L43" s="133" t="s">
        <v>377</v>
      </c>
      <c r="M43" s="134" t="s">
        <v>377</v>
      </c>
      <c r="N43" s="177" t="s">
        <v>377</v>
      </c>
      <c r="O43" s="133" t="s">
        <v>377</v>
      </c>
      <c r="P43" s="134" t="s">
        <v>377</v>
      </c>
      <c r="Q43" s="135" t="s">
        <v>377</v>
      </c>
      <c r="R43" s="133" t="s">
        <v>377</v>
      </c>
      <c r="S43" s="134" t="s">
        <v>377</v>
      </c>
      <c r="T43" s="135" t="s">
        <v>377</v>
      </c>
      <c r="U43" s="248" t="s">
        <v>377</v>
      </c>
      <c r="V43" s="179" t="s">
        <v>377</v>
      </c>
      <c r="W43" s="180" t="s">
        <v>377</v>
      </c>
      <c r="X43" s="249" t="s">
        <v>377</v>
      </c>
    </row>
    <row r="44" spans="1:26">
      <c r="A44" s="140"/>
      <c r="B44" s="140"/>
      <c r="C44" s="140"/>
      <c r="D44" s="127"/>
      <c r="E44" s="141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1"/>
      <c r="X44" s="141"/>
      <c r="Y44" s="140"/>
      <c r="Z44" s="140"/>
    </row>
    <row r="45" spans="1:26" ht="15.75" thickBot="1">
      <c r="A45" s="140"/>
      <c r="B45" s="140"/>
      <c r="C45" s="140"/>
      <c r="D45" s="127"/>
      <c r="E45" s="141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1"/>
      <c r="X45" s="141"/>
      <c r="Y45" s="140"/>
      <c r="Z45" s="140"/>
    </row>
    <row r="46" spans="1:26" ht="15.75">
      <c r="A46" s="140"/>
      <c r="B46" s="140"/>
      <c r="C46" s="261" t="s">
        <v>222</v>
      </c>
      <c r="D46" s="169"/>
      <c r="E46" s="265" t="s">
        <v>596</v>
      </c>
      <c r="F46" s="265"/>
      <c r="G46" s="159" t="s">
        <v>190</v>
      </c>
      <c r="H46" s="262">
        <v>2.0939999999999999</v>
      </c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1"/>
      <c r="X46" s="141"/>
      <c r="Y46" s="140"/>
      <c r="Z46" s="140"/>
    </row>
    <row r="47" spans="1:26" ht="16.5" thickBot="1">
      <c r="A47" s="140"/>
      <c r="B47" s="140"/>
      <c r="C47" s="263" t="s">
        <v>459</v>
      </c>
      <c r="D47" s="143"/>
      <c r="E47" s="287" t="s">
        <v>596</v>
      </c>
      <c r="F47" s="287"/>
      <c r="G47" s="287"/>
      <c r="H47" s="266">
        <v>50.01</v>
      </c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1"/>
      <c r="X47" s="141"/>
      <c r="Y47" s="140"/>
      <c r="Z47" s="140"/>
    </row>
    <row r="48" spans="1:26">
      <c r="A48" s="140"/>
      <c r="B48" s="140"/>
      <c r="C48" s="140"/>
      <c r="D48" s="127"/>
      <c r="E48" s="141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1"/>
      <c r="X48" s="141"/>
      <c r="Y48" s="140"/>
      <c r="Z48" s="140"/>
    </row>
  </sheetData>
  <mergeCells count="19">
    <mergeCell ref="A1:X1"/>
    <mergeCell ref="A2:X2"/>
    <mergeCell ref="F4:H4"/>
    <mergeCell ref="I4:K4"/>
    <mergeCell ref="L4:N4"/>
    <mergeCell ref="O4:Q4"/>
    <mergeCell ref="R4:T4"/>
    <mergeCell ref="W4:X4"/>
    <mergeCell ref="E47:G47"/>
    <mergeCell ref="W29:X29"/>
    <mergeCell ref="E23:G23"/>
    <mergeCell ref="E24:G24"/>
    <mergeCell ref="A26:Z26"/>
    <mergeCell ref="A27:Z27"/>
    <mergeCell ref="F29:H29"/>
    <mergeCell ref="I29:K29"/>
    <mergeCell ref="L29:N29"/>
    <mergeCell ref="O29:Q29"/>
    <mergeCell ref="R29:T29"/>
  </mergeCells>
  <conditionalFormatting sqref="U32:V47">
    <cfRule type="cellIs" dxfId="5" priority="1" operator="equal">
      <formula>0</formula>
    </cfRule>
  </conditionalFormatting>
  <conditionalFormatting sqref="U7:U25">
    <cfRule type="cellIs" dxfId="4" priority="4" operator="equal">
      <formula>0</formula>
    </cfRule>
  </conditionalFormatting>
  <conditionalFormatting sqref="T7:T21 Q7:Q21 N7:N21 K7:K21 H7:H21">
    <cfRule type="top10" dxfId="3" priority="5" rank="2"/>
  </conditionalFormatting>
  <conditionalFormatting sqref="S7:S21 P7:P21 M7:M21 J7:J21 G7:G21">
    <cfRule type="top10" dxfId="2" priority="6" rank="2"/>
  </conditionalFormatting>
  <conditionalFormatting sqref="T32:T43 Q32:Q43 N32:N43 K32:K43 H32:H43">
    <cfRule type="top10" dxfId="1" priority="2" rank="2"/>
  </conditionalFormatting>
  <conditionalFormatting sqref="S32:S43 P32:P43 M32:M43 J32:J43 G32:G43">
    <cfRule type="top10" dxfId="0" priority="3" rank="2"/>
  </conditionalFormatting>
  <pageMargins left="0.7" right="0.7" top="0.75" bottom="0.75" header="0.3" footer="0.3"/>
  <pageSetup paperSize="9"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35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B108" sqref="AB108"/>
    </sheetView>
  </sheetViews>
  <sheetFormatPr defaultRowHeight="15"/>
  <cols>
    <col min="1" max="1" width="4.7109375" customWidth="1"/>
    <col min="2" max="2" width="12.85546875" customWidth="1"/>
    <col min="3" max="3" width="15.28515625" bestFit="1" customWidth="1"/>
    <col min="4" max="21" width="9.140625" customWidth="1"/>
    <col min="22" max="23" width="9.140625" style="3" customWidth="1"/>
    <col min="32" max="32" width="12.5703125" style="3" bestFit="1" customWidth="1"/>
    <col min="38" max="38" width="12.5703125" bestFit="1" customWidth="1"/>
    <col min="39" max="39" width="12.5703125" customWidth="1"/>
    <col min="46" max="52" width="9.140625" customWidth="1"/>
    <col min="77" max="77" width="10.7109375" bestFit="1" customWidth="1"/>
    <col min="78" max="78" width="4.5703125" customWidth="1"/>
    <col min="79" max="79" width="12.140625" bestFit="1" customWidth="1"/>
    <col min="80" max="80" width="4.5703125" customWidth="1"/>
    <col min="81" max="81" width="11.85546875" bestFit="1" customWidth="1"/>
  </cols>
  <sheetData>
    <row r="1" spans="1:107" ht="31.5">
      <c r="A1" s="2" t="s">
        <v>164</v>
      </c>
      <c r="V1"/>
      <c r="W1"/>
      <c r="AD1" s="3"/>
      <c r="AE1" s="3"/>
      <c r="AT1" s="38" t="s">
        <v>274</v>
      </c>
      <c r="AU1" s="39"/>
      <c r="AV1" s="39"/>
      <c r="AW1" s="39"/>
      <c r="AX1" s="39"/>
      <c r="AY1" s="39"/>
      <c r="AZ1" s="36"/>
      <c r="BA1" s="28" t="s">
        <v>0</v>
      </c>
      <c r="BB1" s="24"/>
      <c r="BC1" s="24"/>
      <c r="BD1" s="24"/>
      <c r="BE1" s="24"/>
      <c r="BF1" s="24"/>
      <c r="BG1" s="24"/>
      <c r="BH1" s="24"/>
      <c r="BI1" s="24"/>
      <c r="BJ1" s="24"/>
      <c r="BK1" s="25"/>
      <c r="BM1" s="31" t="s">
        <v>26</v>
      </c>
      <c r="BN1" s="32"/>
      <c r="BO1" s="32"/>
      <c r="BP1" s="32"/>
      <c r="BQ1" s="32"/>
      <c r="BR1" s="32"/>
      <c r="BS1" s="32"/>
      <c r="BT1" s="32"/>
      <c r="BU1" s="32"/>
      <c r="BV1" s="32"/>
      <c r="BW1" s="33"/>
    </row>
    <row r="2" spans="1:107" ht="31.5">
      <c r="A2" s="2" t="s">
        <v>578</v>
      </c>
      <c r="M2" s="89"/>
      <c r="V2"/>
      <c r="W2"/>
      <c r="AD2" s="3"/>
      <c r="AE2" s="3"/>
      <c r="AT2" s="40" t="s">
        <v>27</v>
      </c>
      <c r="AU2" s="39"/>
      <c r="AV2" s="39"/>
      <c r="AW2" s="39"/>
      <c r="AX2" s="39"/>
      <c r="AY2" s="39"/>
      <c r="AZ2" s="36"/>
      <c r="BA2" s="27"/>
      <c r="BB2" s="24"/>
      <c r="BC2" s="24"/>
      <c r="BD2" s="24"/>
      <c r="BE2" s="24"/>
      <c r="BF2" s="24"/>
      <c r="BG2" s="24"/>
      <c r="BH2" s="24"/>
      <c r="BI2" s="24"/>
      <c r="BJ2" s="24"/>
      <c r="BK2" s="25"/>
      <c r="BM2" s="81"/>
      <c r="BN2" s="32"/>
      <c r="BO2" s="32"/>
      <c r="BP2" s="32"/>
      <c r="BQ2" s="32"/>
      <c r="BR2" s="32"/>
      <c r="BS2" s="32"/>
      <c r="BT2" s="32"/>
      <c r="BU2" s="32"/>
      <c r="BV2" s="32"/>
      <c r="BW2" s="33"/>
    </row>
    <row r="3" spans="1:107" ht="31.5">
      <c r="A3" s="2"/>
      <c r="M3" s="89"/>
      <c r="V3"/>
      <c r="W3"/>
      <c r="AD3" s="3"/>
      <c r="AE3" s="3"/>
      <c r="AT3" s="40"/>
      <c r="AU3" s="39"/>
      <c r="AV3" s="39"/>
      <c r="AW3" s="39"/>
      <c r="AX3" s="39"/>
      <c r="AY3" s="39"/>
      <c r="AZ3" s="36"/>
      <c r="BA3" s="27"/>
      <c r="BB3" s="24"/>
      <c r="BC3" s="24"/>
      <c r="BD3" s="24"/>
      <c r="BE3" s="24"/>
      <c r="BF3" s="24"/>
      <c r="BG3" s="24"/>
      <c r="BH3" s="24"/>
      <c r="BI3" s="24"/>
      <c r="BJ3" s="24"/>
      <c r="BK3" s="25"/>
      <c r="BM3" s="81"/>
      <c r="BN3" s="32"/>
      <c r="BO3" s="32"/>
      <c r="BP3" s="32"/>
      <c r="BQ3" s="32"/>
      <c r="BR3" s="32"/>
      <c r="BS3" s="32"/>
      <c r="BT3" s="32"/>
      <c r="BU3" s="32"/>
      <c r="BV3" s="32"/>
      <c r="BW3" s="33"/>
    </row>
    <row r="4" spans="1:107" s="1" customFormat="1" ht="30" customHeight="1">
      <c r="B4" s="45"/>
      <c r="C4" s="46"/>
      <c r="D4" s="45" t="s">
        <v>184</v>
      </c>
      <c r="E4" s="47"/>
      <c r="F4" s="45" t="s">
        <v>13</v>
      </c>
      <c r="G4" s="47"/>
      <c r="H4" s="45" t="s">
        <v>14</v>
      </c>
      <c r="I4" s="47"/>
      <c r="J4" s="45" t="s">
        <v>15</v>
      </c>
      <c r="K4" s="47"/>
      <c r="L4" s="45" t="s">
        <v>241</v>
      </c>
      <c r="M4" s="47"/>
      <c r="N4" s="45" t="s">
        <v>8</v>
      </c>
      <c r="O4" s="47"/>
      <c r="P4" s="45" t="s">
        <v>16</v>
      </c>
      <c r="Q4" s="47"/>
      <c r="R4" s="45" t="s">
        <v>17</v>
      </c>
      <c r="S4" s="47"/>
      <c r="T4" s="45"/>
      <c r="U4" s="47"/>
      <c r="V4" s="45" t="s">
        <v>18</v>
      </c>
      <c r="W4" s="47"/>
      <c r="X4" s="45" t="s">
        <v>19</v>
      </c>
      <c r="Y4" s="47"/>
      <c r="Z4" s="45" t="s">
        <v>23</v>
      </c>
      <c r="AA4" s="47"/>
      <c r="AB4" s="45" t="s">
        <v>20</v>
      </c>
      <c r="AC4" s="47"/>
      <c r="AD4" s="48"/>
      <c r="AE4" s="49"/>
      <c r="AF4" s="75"/>
      <c r="AT4" s="41" t="s">
        <v>21</v>
      </c>
      <c r="AU4" s="42" t="s">
        <v>14</v>
      </c>
      <c r="AV4" s="42" t="s">
        <v>22</v>
      </c>
      <c r="AW4" s="42" t="s">
        <v>23</v>
      </c>
      <c r="AX4" s="42" t="s">
        <v>24</v>
      </c>
      <c r="AY4" s="42" t="s">
        <v>25</v>
      </c>
      <c r="AZ4" s="37"/>
      <c r="BA4" s="84" t="s">
        <v>21</v>
      </c>
      <c r="BB4" s="85" t="s">
        <v>21</v>
      </c>
      <c r="BC4" s="84" t="s">
        <v>14</v>
      </c>
      <c r="BD4" s="85" t="s">
        <v>14</v>
      </c>
      <c r="BE4" s="84" t="s">
        <v>22</v>
      </c>
      <c r="BF4" s="85" t="s">
        <v>22</v>
      </c>
      <c r="BG4" s="84" t="s">
        <v>23</v>
      </c>
      <c r="BH4" s="84" t="s">
        <v>24</v>
      </c>
      <c r="BI4" s="85" t="s">
        <v>24</v>
      </c>
      <c r="BJ4" s="84" t="s">
        <v>25</v>
      </c>
      <c r="BK4" s="85" t="s">
        <v>25</v>
      </c>
      <c r="BM4" s="155" t="s">
        <v>21</v>
      </c>
      <c r="BN4" s="156" t="s">
        <v>21</v>
      </c>
      <c r="BO4" s="155" t="s">
        <v>14</v>
      </c>
      <c r="BP4" s="156" t="s">
        <v>14</v>
      </c>
      <c r="BQ4" s="155" t="s">
        <v>22</v>
      </c>
      <c r="BR4" s="156" t="s">
        <v>22</v>
      </c>
      <c r="BS4" s="155" t="s">
        <v>23</v>
      </c>
      <c r="BT4" s="155" t="s">
        <v>24</v>
      </c>
      <c r="BU4" s="156" t="s">
        <v>24</v>
      </c>
      <c r="BV4" s="155" t="s">
        <v>25</v>
      </c>
      <c r="BW4" s="156" t="s">
        <v>25</v>
      </c>
    </row>
    <row r="5" spans="1:107" s="1" customFormat="1" ht="15.75" thickBot="1">
      <c r="B5" s="50" t="s">
        <v>3</v>
      </c>
      <c r="C5" s="51"/>
      <c r="D5" s="50" t="s">
        <v>4</v>
      </c>
      <c r="E5" s="52" t="s">
        <v>0</v>
      </c>
      <c r="F5" s="50" t="s">
        <v>4</v>
      </c>
      <c r="G5" s="52" t="s">
        <v>0</v>
      </c>
      <c r="H5" s="50" t="s">
        <v>4</v>
      </c>
      <c r="I5" s="52" t="s">
        <v>0</v>
      </c>
      <c r="J5" s="50" t="s">
        <v>4</v>
      </c>
      <c r="K5" s="52" t="s">
        <v>0</v>
      </c>
      <c r="L5" s="50" t="s">
        <v>4</v>
      </c>
      <c r="M5" s="52" t="s">
        <v>0</v>
      </c>
      <c r="N5" s="50" t="s">
        <v>4</v>
      </c>
      <c r="O5" s="52" t="s">
        <v>0</v>
      </c>
      <c r="P5" s="50" t="s">
        <v>4</v>
      </c>
      <c r="Q5" s="52" t="s">
        <v>0</v>
      </c>
      <c r="R5" s="50" t="s">
        <v>4</v>
      </c>
      <c r="S5" s="52" t="s">
        <v>0</v>
      </c>
      <c r="T5" s="50" t="s">
        <v>4</v>
      </c>
      <c r="U5" s="52" t="s">
        <v>0</v>
      </c>
      <c r="V5" s="50" t="s">
        <v>4</v>
      </c>
      <c r="W5" s="52" t="s">
        <v>0</v>
      </c>
      <c r="X5" s="50" t="s">
        <v>4</v>
      </c>
      <c r="Y5" s="52" t="s">
        <v>0</v>
      </c>
      <c r="Z5" s="50" t="s">
        <v>4</v>
      </c>
      <c r="AA5" s="52" t="s">
        <v>0</v>
      </c>
      <c r="AB5" s="50" t="s">
        <v>30</v>
      </c>
      <c r="AC5" s="52" t="s">
        <v>31</v>
      </c>
      <c r="AD5" s="53" t="s">
        <v>5</v>
      </c>
      <c r="AE5" s="52" t="s">
        <v>6</v>
      </c>
      <c r="AF5" s="80" t="s">
        <v>149</v>
      </c>
      <c r="AT5" s="41" t="s">
        <v>28</v>
      </c>
      <c r="AU5" s="41" t="s">
        <v>28</v>
      </c>
      <c r="AV5" s="41" t="s">
        <v>28</v>
      </c>
      <c r="AW5" s="41" t="s">
        <v>28</v>
      </c>
      <c r="AX5" s="41" t="s">
        <v>28</v>
      </c>
      <c r="AY5" s="41" t="s">
        <v>28</v>
      </c>
      <c r="AZ5" s="37"/>
      <c r="BA5" s="22">
        <v>1</v>
      </c>
      <c r="BB5" s="26">
        <v>2</v>
      </c>
      <c r="BC5" s="22">
        <v>1</v>
      </c>
      <c r="BD5" s="26">
        <v>2</v>
      </c>
      <c r="BE5" s="22">
        <v>1</v>
      </c>
      <c r="BF5" s="26">
        <v>2</v>
      </c>
      <c r="BG5" s="22">
        <v>1</v>
      </c>
      <c r="BH5" s="22">
        <v>1</v>
      </c>
      <c r="BI5" s="26">
        <v>2</v>
      </c>
      <c r="BJ5" s="22">
        <v>1</v>
      </c>
      <c r="BK5" s="26">
        <v>2</v>
      </c>
      <c r="BM5" s="34">
        <v>1</v>
      </c>
      <c r="BN5" s="35">
        <v>2</v>
      </c>
      <c r="BO5" s="34">
        <v>1</v>
      </c>
      <c r="BP5" s="35">
        <v>2</v>
      </c>
      <c r="BQ5" s="34">
        <v>1</v>
      </c>
      <c r="BR5" s="35">
        <v>2</v>
      </c>
      <c r="BS5" s="34">
        <v>1</v>
      </c>
      <c r="BT5" s="34">
        <v>1</v>
      </c>
      <c r="BU5" s="35">
        <v>2</v>
      </c>
      <c r="BV5" s="34">
        <v>1</v>
      </c>
      <c r="BW5" s="35">
        <v>2</v>
      </c>
      <c r="BY5" s="1" t="s">
        <v>162</v>
      </c>
      <c r="CA5" s="1" t="s">
        <v>569</v>
      </c>
      <c r="CC5" s="1" t="s">
        <v>163</v>
      </c>
      <c r="CF5" s="1" t="s">
        <v>154</v>
      </c>
      <c r="CG5" s="1" t="s">
        <v>155</v>
      </c>
      <c r="CH5" s="1" t="s">
        <v>156</v>
      </c>
      <c r="CI5" s="1" t="s">
        <v>157</v>
      </c>
      <c r="CJ5" s="1" t="s">
        <v>158</v>
      </c>
      <c r="CK5" s="1" t="s">
        <v>159</v>
      </c>
      <c r="CL5" s="1" t="s">
        <v>160</v>
      </c>
      <c r="CM5" s="1" t="s">
        <v>161</v>
      </c>
      <c r="CN5" s="1" t="s">
        <v>566</v>
      </c>
      <c r="CO5" s="1" t="s">
        <v>567</v>
      </c>
      <c r="CP5" s="1" t="s">
        <v>568</v>
      </c>
      <c r="CS5" s="1" t="s">
        <v>154</v>
      </c>
      <c r="CT5" s="1" t="s">
        <v>155</v>
      </c>
      <c r="CU5" s="1" t="s">
        <v>156</v>
      </c>
      <c r="CV5" s="1" t="s">
        <v>157</v>
      </c>
      <c r="CW5" s="1" t="s">
        <v>158</v>
      </c>
      <c r="CX5" s="1" t="s">
        <v>159</v>
      </c>
      <c r="CY5" s="1" t="s">
        <v>160</v>
      </c>
      <c r="CZ5" s="1" t="s">
        <v>161</v>
      </c>
      <c r="DA5" s="1" t="s">
        <v>566</v>
      </c>
      <c r="DB5" s="1" t="s">
        <v>567</v>
      </c>
      <c r="DC5" s="1" t="s">
        <v>568</v>
      </c>
    </row>
    <row r="6" spans="1:107" s="7" customFormat="1" ht="20.100000000000001" customHeight="1">
      <c r="A6" s="150">
        <v>1</v>
      </c>
      <c r="B6" s="66" t="s">
        <v>65</v>
      </c>
      <c r="C6" s="67" t="s">
        <v>34</v>
      </c>
      <c r="D6" s="54">
        <v>242.04</v>
      </c>
      <c r="E6" s="55">
        <f>LOOKUP((IF(D6&gt;0,(RANK(D6,D$6:D$135,0)),"NA")),'Points System'!$A$4:$A$154,'Points System'!$B$4:$B$154)</f>
        <v>100</v>
      </c>
      <c r="F6" s="70">
        <v>206.01</v>
      </c>
      <c r="G6" s="55">
        <f>LOOKUP((IF(F6&gt;0,(RANK(F6,F$6:F$135,0)),"NA")),'Points System'!$A$4:$A$154,'Points System'!$B$4:$B$154)</f>
        <v>81</v>
      </c>
      <c r="H6" s="70">
        <v>255.07</v>
      </c>
      <c r="I6" s="55">
        <f>LOOKUP((IF(H6&gt;0,(RANK(H6,H$6:H$135,0)),"NA")),'Points System'!$A$4:$A$154,'Points System'!$B$4:$B$154)</f>
        <v>90</v>
      </c>
      <c r="J6" s="70">
        <v>225</v>
      </c>
      <c r="K6" s="55">
        <f>LOOKUP((IF(J6&gt;0,(RANK(J6,J$6:J$135,0)),"NA")),'Points System'!$A$4:$A$154,'Points System'!$B$4:$B$154)</f>
        <v>100</v>
      </c>
      <c r="L6" s="70">
        <v>240.01</v>
      </c>
      <c r="M6" s="55">
        <f>LOOKUP((IF(L6&gt;0,(RANK(L6,L$6:L$135,0)),"NA")),'Points System'!$A$4:$A$154,'Points System'!$B$4:$B$154)</f>
        <v>90</v>
      </c>
      <c r="N6" s="70"/>
      <c r="O6" s="55">
        <f>LOOKUP((IF(N6&gt;0,(RANK(N6,N$6:N$135,0)),"NA")),'Points System'!$A$4:$A$154,'Points System'!$B$4:$B$154)</f>
        <v>0</v>
      </c>
      <c r="P6" s="71">
        <v>245.01</v>
      </c>
      <c r="Q6" s="55">
        <f>LOOKUP((IF(P6&gt;0,(RANK(P6,P$6:P$135,0)),"NA")),'Points System'!$A$4:$A$154,'Points System'!$B$4:$B$154)</f>
        <v>77</v>
      </c>
      <c r="R6" s="71"/>
      <c r="S6" s="55">
        <f>LOOKUP((IF(R6&gt;0,(RANK(R6,R$6:R$135,0)),"NA")),'Points System'!$A$4:$A$154,'Points System'!$B$4:$B$154)</f>
        <v>0</v>
      </c>
      <c r="T6" s="70"/>
      <c r="U6" s="55">
        <f>LOOKUP((IF(T6&gt;0,(RANK(T6,T$6:T$135,0)),"NA")),'Points System'!$A$4:$A$154,'Points System'!$B$4:$B$154)</f>
        <v>0</v>
      </c>
      <c r="V6" s="70">
        <v>159.02000000000001</v>
      </c>
      <c r="W6" s="55">
        <f>LOOKUP((IF(V6&gt;0,(RANK(V6,V$6:V$135,0)),"NA")),'Points System'!$A$4:$A$154,'Points System'!$B$4:$B$154)</f>
        <v>73</v>
      </c>
      <c r="X6" s="54"/>
      <c r="Y6" s="56">
        <f>LOOKUP((IF(X6&gt;0,(RANK(X6,X$6:X$135,0)),"NA")),'Points System'!$A$4:$A$154,'Points System'!$B$4:$B$154)</f>
        <v>0</v>
      </c>
      <c r="Z6" s="54"/>
      <c r="AA6" s="56">
        <f>LOOKUP((IF(Z6&gt;0,(RANK(Z6,Z$6:Z$135,0)),"NA")),'Points System'!$A$4:$A$154,'Points System'!$B$4:$B$154)</f>
        <v>0</v>
      </c>
      <c r="AB6" s="77">
        <f>CC6</f>
        <v>962.11999999999989</v>
      </c>
      <c r="AC6" s="10">
        <f>SUM((LARGE((BA6:BL6),1))+(LARGE((BA6:BL6),2))+(LARGE((BA6:BL6),3)+(LARGE((BA6:BL6),4))))</f>
        <v>380</v>
      </c>
      <c r="AD6" s="58">
        <f>RANK(AC6,$AC$6:$AC$135,0)</f>
        <v>1</v>
      </c>
      <c r="AE6" s="57">
        <f>(AB6-(ROUNDDOWN(AB6,0)))*100</f>
        <v>11.999999999989086</v>
      </c>
      <c r="AF6" s="76" t="str">
        <f>IF((COUNTIF(AT6:AY6,"&gt;0"))&gt;2,"Y","N")</f>
        <v>Y</v>
      </c>
      <c r="AT6" s="23">
        <f t="shared" ref="AT6:AT7" si="0">LARGE(BA6:BB6,1)</f>
        <v>81</v>
      </c>
      <c r="AU6" s="23">
        <f t="shared" ref="AU6:AU7" si="1">LARGE(BC6:BD6,1)</f>
        <v>90</v>
      </c>
      <c r="AV6" s="23">
        <f t="shared" ref="AV6:AV7" si="2">LARGE(BE6:BF6,1)</f>
        <v>100</v>
      </c>
      <c r="AW6" s="23">
        <f t="shared" ref="AW6:AW7" si="3">LARGE(BG6:BH6,1)</f>
        <v>100</v>
      </c>
      <c r="AX6" s="23">
        <f t="shared" ref="AX6:AX7" si="4">LARGE(BI6:BJ6,1)</f>
        <v>90</v>
      </c>
      <c r="AY6" s="23">
        <f t="shared" ref="AY6:AY7" si="5">LARGE(BK6:BL6,1)</f>
        <v>0</v>
      </c>
      <c r="BA6" s="82">
        <f>G6</f>
        <v>81</v>
      </c>
      <c r="BB6" s="83">
        <f t="shared" ref="BB6:BB69" si="6">S6</f>
        <v>0</v>
      </c>
      <c r="BC6" s="82">
        <f>I6</f>
        <v>90</v>
      </c>
      <c r="BD6" s="83">
        <f t="shared" ref="BD6:BD69" si="7">Q6</f>
        <v>77</v>
      </c>
      <c r="BE6" s="82">
        <f>K6</f>
        <v>100</v>
      </c>
      <c r="BF6" s="83">
        <f t="shared" ref="BF6:BF69" si="8">W6</f>
        <v>73</v>
      </c>
      <c r="BG6" s="82">
        <f>AA6</f>
        <v>0</v>
      </c>
      <c r="BH6" s="82">
        <f t="shared" ref="BH6:BH37" si="9">E6</f>
        <v>100</v>
      </c>
      <c r="BI6" s="83">
        <f t="shared" ref="BI6:BI37" si="10">M6</f>
        <v>90</v>
      </c>
      <c r="BJ6" s="82">
        <f t="shared" ref="BJ6:BJ37" si="11">O6</f>
        <v>0</v>
      </c>
      <c r="BK6" s="83">
        <f t="shared" ref="BK6:BK37" si="12">Y6</f>
        <v>0</v>
      </c>
      <c r="BM6" s="82">
        <f t="shared" ref="BM6:BM37" si="13">F6</f>
        <v>206.01</v>
      </c>
      <c r="BN6" s="83">
        <f t="shared" ref="BN6:BN37" si="14">R6</f>
        <v>0</v>
      </c>
      <c r="BO6" s="82">
        <f t="shared" ref="BO6:BO37" si="15">H6</f>
        <v>255.07</v>
      </c>
      <c r="BP6" s="83">
        <f t="shared" ref="BP6:BP37" si="16">P6</f>
        <v>245.01</v>
      </c>
      <c r="BQ6" s="82">
        <f t="shared" ref="BQ6:BQ37" si="17">J6</f>
        <v>225</v>
      </c>
      <c r="BR6" s="83">
        <f t="shared" ref="BR6:BR37" si="18">V6</f>
        <v>159.02000000000001</v>
      </c>
      <c r="BS6" s="82">
        <f t="shared" ref="BS6:BS37" si="19">Z6</f>
        <v>0</v>
      </c>
      <c r="BT6" s="82">
        <f t="shared" ref="BT6:BT37" si="20">D6</f>
        <v>242.04</v>
      </c>
      <c r="BU6" s="83">
        <f t="shared" ref="BU6:BU37" si="21">L6</f>
        <v>240.01</v>
      </c>
      <c r="BV6" s="82">
        <f t="shared" ref="BV6:BV37" si="22">N6</f>
        <v>0</v>
      </c>
      <c r="BW6" s="83">
        <f t="shared" ref="BW6:BW37" si="23">X6</f>
        <v>0</v>
      </c>
      <c r="BY6" s="7">
        <f t="shared" ref="BY6:BY37" si="24">SUM(BM6:BW6)</f>
        <v>1572.1599999999999</v>
      </c>
      <c r="CA6" s="7">
        <f>SUM(CS6:CY6)</f>
        <v>610.04</v>
      </c>
      <c r="CC6" s="7">
        <f t="shared" ref="CC6:CC69" si="25">BY6-CA6</f>
        <v>962.11999999999989</v>
      </c>
      <c r="CF6" s="7">
        <f t="shared" ref="CF6:CF37" si="26">MATCH((SMALL(BA6:BK6,1)),BA6:BK6,0)</f>
        <v>2</v>
      </c>
      <c r="CG6" s="7">
        <f t="shared" ref="CG6:CG37" si="27">MATCH((SMALL(BA6:BK6,2)),BA6:BK6,0)</f>
        <v>2</v>
      </c>
      <c r="CH6" s="7">
        <f t="shared" ref="CH6:CH37" si="28">MATCH((SMALL(BA6:BK6,3)),BA6:BK6,0)</f>
        <v>2</v>
      </c>
      <c r="CI6" s="7">
        <f t="shared" ref="CI6:CI37" si="29">MATCH((SMALL(BA6:BK6,4)),BA6:BK6,0)</f>
        <v>2</v>
      </c>
      <c r="CJ6" s="7">
        <f t="shared" ref="CJ6:CJ37" si="30">MATCH((SMALL(BA6:BK6,5)),BA6:BK6,0)</f>
        <v>6</v>
      </c>
      <c r="CK6" s="7">
        <f t="shared" ref="CK6:CK37" si="31">MATCH((SMALL(BA6:BK6,6)),BA6:BK6,0)</f>
        <v>4</v>
      </c>
      <c r="CL6" s="7">
        <f>MATCH((SMALL($BA6:$BK6,7)),$BA6:$BK6,0)</f>
        <v>1</v>
      </c>
      <c r="CM6" s="7">
        <f>MATCH((SMALL($BA6:$BK6,8)),$BA6:$BK6,0)</f>
        <v>3</v>
      </c>
      <c r="CN6" s="7">
        <f>MATCH((SMALL($BA6:$BK6,9)),$BA6:$BK6,0)</f>
        <v>3</v>
      </c>
      <c r="CO6" s="7">
        <f>MATCH((SMALL($BA6:$BK6,10)),$BA6:$BK6,0)</f>
        <v>5</v>
      </c>
      <c r="CP6" s="7">
        <f>MATCH((SMALL($BA6:$BK6,11)),$BA6:$BK6,0)</f>
        <v>5</v>
      </c>
      <c r="CS6" s="7">
        <f t="shared" ref="CS6:DC6" si="32">INDEX($BM6:$BW6,CF6)</f>
        <v>0</v>
      </c>
      <c r="CT6" s="7">
        <f t="shared" si="32"/>
        <v>0</v>
      </c>
      <c r="CU6" s="7">
        <f t="shared" si="32"/>
        <v>0</v>
      </c>
      <c r="CV6" s="7">
        <f t="shared" si="32"/>
        <v>0</v>
      </c>
      <c r="CW6" s="7">
        <f t="shared" si="32"/>
        <v>159.02000000000001</v>
      </c>
      <c r="CX6" s="7">
        <f t="shared" si="32"/>
        <v>245.01</v>
      </c>
      <c r="CY6" s="7">
        <f t="shared" si="32"/>
        <v>206.01</v>
      </c>
      <c r="CZ6" s="7">
        <f t="shared" si="32"/>
        <v>255.07</v>
      </c>
      <c r="DA6" s="7">
        <f t="shared" si="32"/>
        <v>255.07</v>
      </c>
      <c r="DB6" s="7">
        <f t="shared" si="32"/>
        <v>225</v>
      </c>
      <c r="DC6" s="7">
        <f t="shared" si="32"/>
        <v>225</v>
      </c>
    </row>
    <row r="7" spans="1:107" s="7" customFormat="1" ht="20.100000000000001" customHeight="1">
      <c r="A7" s="8">
        <v>2</v>
      </c>
      <c r="B7" s="68" t="s">
        <v>37</v>
      </c>
      <c r="C7" s="15" t="s">
        <v>38</v>
      </c>
      <c r="D7" s="9">
        <v>205</v>
      </c>
      <c r="E7" s="29">
        <f>LOOKUP((IF(D7&gt;0,(RANK(D7,D$6:D$135,0)),"NA")),'Points System'!$A$4:$A$154,'Points System'!$B$4:$B$154)</f>
        <v>73</v>
      </c>
      <c r="F7" s="17">
        <v>215.03</v>
      </c>
      <c r="G7" s="29">
        <f>LOOKUP((IF(F7&gt;0,(RANK(F7,F$6:F$135,0)),"NA")),'Points System'!$A$4:$A$154,'Points System'!$B$4:$B$154)</f>
        <v>90</v>
      </c>
      <c r="H7" s="17">
        <v>256.01</v>
      </c>
      <c r="I7" s="29">
        <f>LOOKUP((IF(H7&gt;0,(RANK(H7,H$6:H$135,0)),"NA")),'Points System'!$A$4:$A$154,'Points System'!$B$4:$B$154)</f>
        <v>95</v>
      </c>
      <c r="J7" s="17">
        <v>213.02</v>
      </c>
      <c r="K7" s="29">
        <f>LOOKUP((IF(J7&gt;0,(RANK(J7,J$6:J$135,0)),"NA")),'Points System'!$A$4:$A$154,'Points System'!$B$4:$B$154)</f>
        <v>90</v>
      </c>
      <c r="L7" s="17">
        <v>222.02</v>
      </c>
      <c r="M7" s="29">
        <f>LOOKUP((IF(L7&gt;0,(RANK(L7,L$6:L$135,0)),"NA")),'Points System'!$A$4:$A$154,'Points System'!$B$4:$B$154)</f>
        <v>73</v>
      </c>
      <c r="N7" s="17"/>
      <c r="O7" s="29">
        <f>LOOKUP((IF(N7&gt;0,(RANK(N7,N$6:N$135,0)),"NA")),'Points System'!$A$4:$A$154,'Points System'!$B$4:$B$154)</f>
        <v>0</v>
      </c>
      <c r="P7" s="19">
        <v>276.02</v>
      </c>
      <c r="Q7" s="29">
        <f>LOOKUP((IF(P7&gt;0,(RANK(P7,P$6:P$135,0)),"NA")),'Points System'!$A$4:$A$154,'Points System'!$B$4:$B$154)</f>
        <v>100</v>
      </c>
      <c r="R7" s="19">
        <v>233.03</v>
      </c>
      <c r="S7" s="29">
        <f>LOOKUP((IF(R7&gt;0,(RANK(R7,R$6:R$135,0)),"NA")),'Points System'!$A$4:$A$154,'Points System'!$B$4:$B$154)</f>
        <v>85</v>
      </c>
      <c r="T7" s="17"/>
      <c r="U7" s="29">
        <f>LOOKUP((IF(T7&gt;0,(RANK(T7,T$6:T$135,0)),"NA")),'Points System'!$A$4:$A$154,'Points System'!$B$4:$B$154)</f>
        <v>0</v>
      </c>
      <c r="V7" s="17"/>
      <c r="W7" s="29">
        <f>LOOKUP((IF(V7&gt;0,(RANK(V7,V$6:V$135,0)),"NA")),'Points System'!$A$4:$A$154,'Points System'!$B$4:$B$154)</f>
        <v>0</v>
      </c>
      <c r="X7" s="9"/>
      <c r="Y7" s="10">
        <f>LOOKUP((IF(X7&gt;0,(RANK(X7,X$6:X$135,0)),"NA")),'Points System'!$A$4:$A$154,'Points System'!$B$4:$B$154)</f>
        <v>0</v>
      </c>
      <c r="Z7" s="9"/>
      <c r="AA7" s="10">
        <f>LOOKUP((IF(Z7&gt;0,(RANK(Z7,Z$6:Z$135,0)),"NA")),'Points System'!$A$4:$A$154,'Points System'!$B$4:$B$154)</f>
        <v>0</v>
      </c>
      <c r="AB7" s="78">
        <f>CC7</f>
        <v>977.09999999999991</v>
      </c>
      <c r="AC7" s="10">
        <f>SUM((LARGE((BA7:BL7),1))+(LARGE((BA7:BL7),2))+(LARGE((BA7:BL7),3)+(LARGE((BA7:BL7),4))))</f>
        <v>375</v>
      </c>
      <c r="AD7" s="12">
        <f>RANK(AC7,$AC$6:$AC$135,0)</f>
        <v>2</v>
      </c>
      <c r="AE7" s="11">
        <f>(AB7-(ROUNDDOWN(AB7,0)))*100</f>
        <v>9.9999999999909051</v>
      </c>
      <c r="AF7" s="76" t="str">
        <f>IF((COUNTIF(AT7:AY7,"&gt;0"))&gt;2,"Y","N")</f>
        <v>Y</v>
      </c>
      <c r="AT7" s="23">
        <f t="shared" si="0"/>
        <v>90</v>
      </c>
      <c r="AU7" s="23">
        <f t="shared" si="1"/>
        <v>100</v>
      </c>
      <c r="AV7" s="23">
        <f t="shared" si="2"/>
        <v>90</v>
      </c>
      <c r="AW7" s="23">
        <f t="shared" si="3"/>
        <v>73</v>
      </c>
      <c r="AX7" s="23">
        <f t="shared" si="4"/>
        <v>73</v>
      </c>
      <c r="AY7" s="23">
        <f t="shared" si="5"/>
        <v>0</v>
      </c>
      <c r="BA7" s="82">
        <f t="shared" ref="BA7:BA70" si="33">G7</f>
        <v>90</v>
      </c>
      <c r="BB7" s="83">
        <f t="shared" si="6"/>
        <v>85</v>
      </c>
      <c r="BC7" s="82">
        <f t="shared" ref="BC7:BC70" si="34">I7</f>
        <v>95</v>
      </c>
      <c r="BD7" s="83">
        <f t="shared" si="7"/>
        <v>100</v>
      </c>
      <c r="BE7" s="82">
        <f t="shared" ref="BE7:BE70" si="35">K7</f>
        <v>90</v>
      </c>
      <c r="BF7" s="83">
        <f t="shared" si="8"/>
        <v>0</v>
      </c>
      <c r="BG7" s="82">
        <f t="shared" ref="BG7:BG70" si="36">AA7</f>
        <v>0</v>
      </c>
      <c r="BH7" s="82">
        <f t="shared" si="9"/>
        <v>73</v>
      </c>
      <c r="BI7" s="83">
        <f t="shared" si="10"/>
        <v>73</v>
      </c>
      <c r="BJ7" s="82">
        <f t="shared" si="11"/>
        <v>0</v>
      </c>
      <c r="BK7" s="83">
        <f t="shared" si="12"/>
        <v>0</v>
      </c>
      <c r="BM7" s="82">
        <f t="shared" si="13"/>
        <v>215.03</v>
      </c>
      <c r="BN7" s="83">
        <f t="shared" si="14"/>
        <v>233.03</v>
      </c>
      <c r="BO7" s="82">
        <f t="shared" si="15"/>
        <v>256.01</v>
      </c>
      <c r="BP7" s="83">
        <f t="shared" si="16"/>
        <v>276.02</v>
      </c>
      <c r="BQ7" s="82">
        <f t="shared" si="17"/>
        <v>213.02</v>
      </c>
      <c r="BR7" s="83">
        <f t="shared" si="18"/>
        <v>0</v>
      </c>
      <c r="BS7" s="82">
        <f t="shared" si="19"/>
        <v>0</v>
      </c>
      <c r="BT7" s="82">
        <f t="shared" si="20"/>
        <v>205</v>
      </c>
      <c r="BU7" s="83">
        <f t="shared" si="21"/>
        <v>222.02</v>
      </c>
      <c r="BV7" s="82">
        <f t="shared" si="22"/>
        <v>0</v>
      </c>
      <c r="BW7" s="83">
        <f t="shared" si="23"/>
        <v>0</v>
      </c>
      <c r="BY7" s="7">
        <f t="shared" si="24"/>
        <v>1620.1299999999999</v>
      </c>
      <c r="CA7" s="7">
        <f t="shared" ref="CA7:CA70" si="37">SUM(CS7:CY7)</f>
        <v>643.03</v>
      </c>
      <c r="CC7" s="7">
        <f t="shared" si="25"/>
        <v>977.09999999999991</v>
      </c>
      <c r="CF7" s="7">
        <f t="shared" si="26"/>
        <v>6</v>
      </c>
      <c r="CG7" s="7">
        <f t="shared" si="27"/>
        <v>6</v>
      </c>
      <c r="CH7" s="7">
        <f t="shared" si="28"/>
        <v>6</v>
      </c>
      <c r="CI7" s="7">
        <f t="shared" si="29"/>
        <v>6</v>
      </c>
      <c r="CJ7" s="7">
        <f t="shared" si="30"/>
        <v>8</v>
      </c>
      <c r="CK7" s="7">
        <f t="shared" si="31"/>
        <v>8</v>
      </c>
      <c r="CL7" s="7">
        <f t="shared" ref="CL7:CL38" si="38">MATCH((SMALL(BA7:BK7,7)),BA7:BK7,0)</f>
        <v>2</v>
      </c>
      <c r="CM7" s="7">
        <f t="shared" ref="CM7:CM38" si="39">MATCH((SMALL(BA7:BK7,8)),BA7:BK7,0)</f>
        <v>1</v>
      </c>
      <c r="CN7" s="7">
        <f t="shared" ref="CN7:CN70" si="40">MATCH((SMALL($BA7:$BK7,9)),$BA7:$BK7,0)</f>
        <v>1</v>
      </c>
      <c r="CO7" s="7">
        <f t="shared" ref="CO7:CO70" si="41">MATCH((SMALL($BA7:$BK7,10)),$BA7:$BK7,0)</f>
        <v>3</v>
      </c>
      <c r="CP7" s="7">
        <f t="shared" ref="CP7:CP70" si="42">MATCH((SMALL($BA7:$BK7,11)),$BA7:$BK7,0)</f>
        <v>4</v>
      </c>
      <c r="CS7" s="7">
        <f t="shared" ref="CS7:DC30" si="43">INDEX($BM7:$BW7,CF7)</f>
        <v>0</v>
      </c>
      <c r="CT7" s="7">
        <f t="shared" si="43"/>
        <v>0</v>
      </c>
      <c r="CU7" s="7">
        <f t="shared" si="43"/>
        <v>0</v>
      </c>
      <c r="CV7" s="7">
        <f t="shared" si="43"/>
        <v>0</v>
      </c>
      <c r="CW7" s="7">
        <f t="shared" si="43"/>
        <v>205</v>
      </c>
      <c r="CX7" s="7">
        <f t="shared" si="43"/>
        <v>205</v>
      </c>
      <c r="CY7" s="7">
        <f t="shared" si="43"/>
        <v>233.03</v>
      </c>
      <c r="CZ7" s="7">
        <f t="shared" si="43"/>
        <v>215.03</v>
      </c>
      <c r="DA7" s="7">
        <f t="shared" si="43"/>
        <v>215.03</v>
      </c>
      <c r="DB7" s="7">
        <f t="shared" si="43"/>
        <v>256.01</v>
      </c>
      <c r="DC7" s="7">
        <f t="shared" si="43"/>
        <v>276.02</v>
      </c>
    </row>
    <row r="8" spans="1:107" s="7" customFormat="1" ht="20.100000000000001" customHeight="1">
      <c r="A8" s="8">
        <v>3</v>
      </c>
      <c r="B8" s="68" t="s">
        <v>129</v>
      </c>
      <c r="C8" s="15" t="s">
        <v>130</v>
      </c>
      <c r="D8" s="9">
        <v>219.05</v>
      </c>
      <c r="E8" s="29">
        <f>LOOKUP((IF(D8&gt;0,(RANK(D8,D$6:D$135,0)),"NA")),'Points System'!$A$4:$A$154,'Points System'!$B$4:$B$154)</f>
        <v>90</v>
      </c>
      <c r="F8" s="17">
        <v>240.01</v>
      </c>
      <c r="G8" s="29">
        <f>LOOKUP((IF(F8&gt;0,(RANK(F8,F$6:F$135,0)),"NA")),'Points System'!$A$4:$A$154,'Points System'!$B$4:$B$154)</f>
        <v>100</v>
      </c>
      <c r="H8" s="17">
        <v>252.02</v>
      </c>
      <c r="I8" s="29">
        <f>LOOKUP((IF(H8&gt;0,(RANK(H8,H$6:H$135,0)),"NA")),'Points System'!$A$4:$A$154,'Points System'!$B$4:$B$154)</f>
        <v>81</v>
      </c>
      <c r="J8" s="17">
        <v>180.01</v>
      </c>
      <c r="K8" s="29">
        <f>LOOKUP((IF(J8&gt;0,(RANK(J8,J$6:J$135,0)),"NA")),'Points System'!$A$4:$A$154,'Points System'!$B$4:$B$154)</f>
        <v>62</v>
      </c>
      <c r="L8" s="17">
        <v>239.01</v>
      </c>
      <c r="M8" s="29">
        <f>LOOKUP((IF(L8&gt;0,(RANK(L8,L$6:L$135,0)),"NA")),'Points System'!$A$4:$A$154,'Points System'!$B$4:$B$154)</f>
        <v>85</v>
      </c>
      <c r="N8" s="17"/>
      <c r="O8" s="29">
        <f>LOOKUP((IF(N8&gt;0,(RANK(N8,N$6:N$135,0)),"NA")),'Points System'!$A$4:$A$154,'Points System'!$B$4:$B$154)</f>
        <v>0</v>
      </c>
      <c r="P8" s="19">
        <v>214</v>
      </c>
      <c r="Q8" s="29">
        <f>LOOKUP((IF(P8&gt;0,(RANK(P8,P$6:P$135,0)),"NA")),'Points System'!$A$4:$A$154,'Points System'!$B$4:$B$154)</f>
        <v>52</v>
      </c>
      <c r="R8" s="19">
        <v>214.05</v>
      </c>
      <c r="S8" s="29">
        <f>LOOKUP((IF(R8&gt;0,(RANK(R8,R$6:R$135,0)),"NA")),'Points System'!$A$4:$A$154,'Points System'!$B$4:$B$154)</f>
        <v>67</v>
      </c>
      <c r="T8" s="17"/>
      <c r="U8" s="29">
        <f>LOOKUP((IF(T8&gt;0,(RANK(T8,T$6:T$135,0)),"NA")),'Points System'!$A$4:$A$154,'Points System'!$B$4:$B$154)</f>
        <v>0</v>
      </c>
      <c r="V8" s="17">
        <v>195.01</v>
      </c>
      <c r="W8" s="29">
        <f>LOOKUP((IF(V8&gt;0,(RANK(V8,V$6:V$135,0)),"NA")),'Points System'!$A$4:$A$154,'Points System'!$B$4:$B$154)</f>
        <v>95</v>
      </c>
      <c r="X8" s="9"/>
      <c r="Y8" s="10">
        <f>LOOKUP((IF(X8&gt;0,(RANK(X8,X$6:X$135,0)),"NA")),'Points System'!$A$4:$A$154,'Points System'!$B$4:$B$154)</f>
        <v>0</v>
      </c>
      <c r="Z8" s="9"/>
      <c r="AA8" s="10">
        <f>LOOKUP((IF(Z8&gt;0,(RANK(Z8,Z$6:Z$135,0)),"NA")),'Points System'!$A$4:$A$154,'Points System'!$B$4:$B$154)</f>
        <v>0</v>
      </c>
      <c r="AB8" s="78">
        <f>CC8</f>
        <v>893.08000000000015</v>
      </c>
      <c r="AC8" s="10">
        <f>SUM((LARGE((BA8:BL8),1))+(LARGE((BA8:BL8),2))+(LARGE((BA8:BL8),3)+(LARGE((BA8:BL8),4))))</f>
        <v>370</v>
      </c>
      <c r="AD8" s="12">
        <f>RANK(AC8,$AC$6:$AC$135,0)</f>
        <v>3</v>
      </c>
      <c r="AE8" s="11">
        <f>(AB8-(ROUNDDOWN(AB8,0)))*100</f>
        <v>8.0000000000154614</v>
      </c>
      <c r="AF8" s="76" t="str">
        <f>IF((COUNTIF(AT8:AY8,"&gt;0"))&gt;2,"Y","N")</f>
        <v>Y</v>
      </c>
      <c r="AT8" s="23">
        <f t="shared" ref="AT8:AT71" si="44">LARGE(BA8:BB8,1)</f>
        <v>100</v>
      </c>
      <c r="AU8" s="23">
        <f t="shared" ref="AU8:AU71" si="45">LARGE(BC8:BD8,1)</f>
        <v>81</v>
      </c>
      <c r="AV8" s="23">
        <f t="shared" ref="AV8:AV71" si="46">LARGE(BE8:BF8,1)</f>
        <v>95</v>
      </c>
      <c r="AW8" s="23">
        <f t="shared" ref="AW8:AW71" si="47">LARGE(BG8:BH8,1)</f>
        <v>90</v>
      </c>
      <c r="AX8" s="23">
        <f t="shared" ref="AX8:AX71" si="48">LARGE(BI8:BJ8,1)</f>
        <v>85</v>
      </c>
      <c r="AY8" s="23">
        <f t="shared" ref="AY8:AY71" si="49">LARGE(BK8:BL8,1)</f>
        <v>0</v>
      </c>
      <c r="BA8" s="82">
        <f t="shared" si="33"/>
        <v>100</v>
      </c>
      <c r="BB8" s="83">
        <f t="shared" si="6"/>
        <v>67</v>
      </c>
      <c r="BC8" s="82">
        <f t="shared" si="34"/>
        <v>81</v>
      </c>
      <c r="BD8" s="83">
        <f t="shared" si="7"/>
        <v>52</v>
      </c>
      <c r="BE8" s="82">
        <f t="shared" si="35"/>
        <v>62</v>
      </c>
      <c r="BF8" s="83">
        <f t="shared" si="8"/>
        <v>95</v>
      </c>
      <c r="BG8" s="82">
        <f t="shared" si="36"/>
        <v>0</v>
      </c>
      <c r="BH8" s="82">
        <f t="shared" si="9"/>
        <v>90</v>
      </c>
      <c r="BI8" s="83">
        <f t="shared" si="10"/>
        <v>85</v>
      </c>
      <c r="BJ8" s="82">
        <f t="shared" si="11"/>
        <v>0</v>
      </c>
      <c r="BK8" s="83">
        <f t="shared" si="12"/>
        <v>0</v>
      </c>
      <c r="BM8" s="82">
        <f t="shared" si="13"/>
        <v>240.01</v>
      </c>
      <c r="BN8" s="83">
        <f t="shared" si="14"/>
        <v>214.05</v>
      </c>
      <c r="BO8" s="82">
        <f t="shared" si="15"/>
        <v>252.02</v>
      </c>
      <c r="BP8" s="83">
        <f t="shared" si="16"/>
        <v>214</v>
      </c>
      <c r="BQ8" s="82">
        <f t="shared" si="17"/>
        <v>180.01</v>
      </c>
      <c r="BR8" s="83">
        <f t="shared" si="18"/>
        <v>195.01</v>
      </c>
      <c r="BS8" s="82">
        <f t="shared" si="19"/>
        <v>0</v>
      </c>
      <c r="BT8" s="82">
        <f t="shared" si="20"/>
        <v>219.05</v>
      </c>
      <c r="BU8" s="83">
        <f t="shared" si="21"/>
        <v>239.01</v>
      </c>
      <c r="BV8" s="82">
        <f t="shared" si="22"/>
        <v>0</v>
      </c>
      <c r="BW8" s="83">
        <f t="shared" si="23"/>
        <v>0</v>
      </c>
      <c r="BY8" s="7">
        <f t="shared" si="24"/>
        <v>1753.16</v>
      </c>
      <c r="CA8" s="7">
        <f t="shared" si="37"/>
        <v>860.07999999999993</v>
      </c>
      <c r="CC8" s="7">
        <f t="shared" si="25"/>
        <v>893.08000000000015</v>
      </c>
      <c r="CF8" s="7">
        <f t="shared" si="26"/>
        <v>7</v>
      </c>
      <c r="CG8" s="7">
        <f t="shared" si="27"/>
        <v>7</v>
      </c>
      <c r="CH8" s="7">
        <f t="shared" si="28"/>
        <v>7</v>
      </c>
      <c r="CI8" s="7">
        <f t="shared" si="29"/>
        <v>4</v>
      </c>
      <c r="CJ8" s="7">
        <f t="shared" si="30"/>
        <v>5</v>
      </c>
      <c r="CK8" s="7">
        <f t="shared" si="31"/>
        <v>2</v>
      </c>
      <c r="CL8" s="7">
        <f t="shared" si="38"/>
        <v>3</v>
      </c>
      <c r="CM8" s="7">
        <f t="shared" si="39"/>
        <v>9</v>
      </c>
      <c r="CN8" s="7">
        <f t="shared" si="40"/>
        <v>8</v>
      </c>
      <c r="CO8" s="7">
        <f t="shared" si="41"/>
        <v>6</v>
      </c>
      <c r="CP8" s="7">
        <f t="shared" si="42"/>
        <v>1</v>
      </c>
      <c r="CS8" s="7">
        <f t="shared" si="43"/>
        <v>0</v>
      </c>
      <c r="CT8" s="7">
        <f t="shared" si="43"/>
        <v>0</v>
      </c>
      <c r="CU8" s="7">
        <f t="shared" si="43"/>
        <v>0</v>
      </c>
      <c r="CV8" s="7">
        <f t="shared" si="43"/>
        <v>214</v>
      </c>
      <c r="CW8" s="7">
        <f t="shared" si="43"/>
        <v>180.01</v>
      </c>
      <c r="CX8" s="7">
        <f t="shared" si="43"/>
        <v>214.05</v>
      </c>
      <c r="CY8" s="7">
        <f t="shared" si="43"/>
        <v>252.02</v>
      </c>
      <c r="CZ8" s="7">
        <f t="shared" si="43"/>
        <v>239.01</v>
      </c>
      <c r="DA8" s="7">
        <f t="shared" si="43"/>
        <v>219.05</v>
      </c>
      <c r="DB8" s="7">
        <f t="shared" si="43"/>
        <v>195.01</v>
      </c>
      <c r="DC8" s="7">
        <f t="shared" si="43"/>
        <v>240.01</v>
      </c>
    </row>
    <row r="9" spans="1:107" s="7" customFormat="1" ht="20.100000000000001" customHeight="1">
      <c r="A9" s="8">
        <v>4</v>
      </c>
      <c r="B9" s="68" t="s">
        <v>36</v>
      </c>
      <c r="C9" s="15" t="s">
        <v>102</v>
      </c>
      <c r="D9" s="9">
        <v>220.02</v>
      </c>
      <c r="E9" s="29">
        <f>LOOKUP((IF(D9&gt;0,(RANK(D9,D$6:D$135,0)),"NA")),'Points System'!$A$4:$A$154,'Points System'!$B$4:$B$154)</f>
        <v>95</v>
      </c>
      <c r="F9" s="17">
        <v>190.03</v>
      </c>
      <c r="G9" s="29">
        <f>LOOKUP((IF(F9&gt;0,(RANK(F9,F$6:F$135,0)),"NA")),'Points System'!$A$4:$A$154,'Points System'!$B$4:$B$154)</f>
        <v>60</v>
      </c>
      <c r="H9" s="17"/>
      <c r="I9" s="29">
        <f>LOOKUP((IF(H9&gt;0,(RANK(H9,H$6:H$135,0)),"NA")),'Points System'!$A$4:$A$154,'Points System'!$B$4:$B$154)</f>
        <v>0</v>
      </c>
      <c r="J9" s="17">
        <v>207.03</v>
      </c>
      <c r="K9" s="29">
        <f>LOOKUP((IF(J9&gt;0,(RANK(J9,J$6:J$135,0)),"NA")),'Points System'!$A$4:$A$154,'Points System'!$B$4:$B$154)</f>
        <v>73</v>
      </c>
      <c r="L9" s="17"/>
      <c r="M9" s="29">
        <f>LOOKUP((IF(L9&gt;0,(RANK(L9,L$6:L$135,0)),"NA")),'Points System'!$A$4:$A$154,'Points System'!$B$4:$B$154)</f>
        <v>0</v>
      </c>
      <c r="N9" s="17"/>
      <c r="O9" s="29">
        <f>LOOKUP((IF(N9&gt;0,(RANK(N9,N$6:N$135,0)),"NA")),'Points System'!$A$4:$A$154,'Points System'!$B$4:$B$154)</f>
        <v>0</v>
      </c>
      <c r="P9" s="19">
        <v>255.02</v>
      </c>
      <c r="Q9" s="29">
        <f>LOOKUP((IF(P9&gt;0,(RANK(P9,P$6:P$135,0)),"NA")),'Points System'!$A$4:$A$154,'Points System'!$B$4:$B$154)</f>
        <v>95</v>
      </c>
      <c r="R9" s="19">
        <v>211.04</v>
      </c>
      <c r="S9" s="29">
        <f>LOOKUP((IF(R9&gt;0,(RANK(R9,R$6:R$135,0)),"NA")),'Points System'!$A$4:$A$154,'Points System'!$B$4:$B$154)</f>
        <v>64</v>
      </c>
      <c r="T9" s="17"/>
      <c r="U9" s="29">
        <f>LOOKUP((IF(T9&gt;0,(RANK(T9,T$6:T$135,0)),"NA")),'Points System'!$A$4:$A$154,'Points System'!$B$4:$B$154)</f>
        <v>0</v>
      </c>
      <c r="V9" s="17">
        <v>181.02</v>
      </c>
      <c r="W9" s="29">
        <f>LOOKUP((IF(V9&gt;0,(RANK(V9,V$6:V$135,0)),"NA")),'Points System'!$A$4:$A$154,'Points System'!$B$4:$B$154)</f>
        <v>90</v>
      </c>
      <c r="X9" s="9"/>
      <c r="Y9" s="10">
        <f>LOOKUP((IF(X9&gt;0,(RANK(X9,X$6:X$135,0)),"NA")),'Points System'!$A$4:$A$154,'Points System'!$B$4:$B$154)</f>
        <v>0</v>
      </c>
      <c r="Z9" s="9"/>
      <c r="AA9" s="10">
        <f>LOOKUP((IF(Z9&gt;0,(RANK(Z9,Z$6:Z$135,0)),"NA")),'Points System'!$A$4:$A$154,'Points System'!$B$4:$B$154)</f>
        <v>0</v>
      </c>
      <c r="AB9" s="78">
        <f>CC9</f>
        <v>863.09000000000015</v>
      </c>
      <c r="AC9" s="10">
        <f>SUM((LARGE((BA9:BL9),1))+(LARGE((BA9:BL9),2))+(LARGE((BA9:BL9),3)+(LARGE((BA9:BL9),4))))</f>
        <v>353</v>
      </c>
      <c r="AD9" s="12">
        <f>RANK(AC9,$AC$6:$AC$135,0)</f>
        <v>4</v>
      </c>
      <c r="AE9" s="11">
        <f>(AB9-(ROUNDDOWN(AB9,0)))*100</f>
        <v>9.0000000000145519</v>
      </c>
      <c r="AF9" s="76" t="str">
        <f>IF((COUNTIF(AT9:AY9,"&gt;0"))&gt;2,"Y","N")</f>
        <v>Y</v>
      </c>
      <c r="AT9" s="23">
        <f t="shared" si="44"/>
        <v>64</v>
      </c>
      <c r="AU9" s="23">
        <f t="shared" si="45"/>
        <v>95</v>
      </c>
      <c r="AV9" s="23">
        <f t="shared" si="46"/>
        <v>90</v>
      </c>
      <c r="AW9" s="23">
        <f t="shared" si="47"/>
        <v>95</v>
      </c>
      <c r="AX9" s="23">
        <f t="shared" si="48"/>
        <v>0</v>
      </c>
      <c r="AY9" s="23">
        <f t="shared" si="49"/>
        <v>0</v>
      </c>
      <c r="BA9" s="82">
        <f t="shared" si="33"/>
        <v>60</v>
      </c>
      <c r="BB9" s="83">
        <f t="shared" si="6"/>
        <v>64</v>
      </c>
      <c r="BC9" s="82">
        <f t="shared" si="34"/>
        <v>0</v>
      </c>
      <c r="BD9" s="83">
        <f t="shared" si="7"/>
        <v>95</v>
      </c>
      <c r="BE9" s="82">
        <f t="shared" si="35"/>
        <v>73</v>
      </c>
      <c r="BF9" s="83">
        <f t="shared" si="8"/>
        <v>90</v>
      </c>
      <c r="BG9" s="82">
        <f t="shared" si="36"/>
        <v>0</v>
      </c>
      <c r="BH9" s="82">
        <f t="shared" si="9"/>
        <v>95</v>
      </c>
      <c r="BI9" s="83">
        <f t="shared" si="10"/>
        <v>0</v>
      </c>
      <c r="BJ9" s="82">
        <f t="shared" si="11"/>
        <v>0</v>
      </c>
      <c r="BK9" s="83">
        <f t="shared" si="12"/>
        <v>0</v>
      </c>
      <c r="BM9" s="82">
        <f t="shared" si="13"/>
        <v>190.03</v>
      </c>
      <c r="BN9" s="83">
        <f t="shared" si="14"/>
        <v>211.04</v>
      </c>
      <c r="BO9" s="82">
        <f t="shared" si="15"/>
        <v>0</v>
      </c>
      <c r="BP9" s="83">
        <f t="shared" si="16"/>
        <v>255.02</v>
      </c>
      <c r="BQ9" s="82">
        <f t="shared" si="17"/>
        <v>207.03</v>
      </c>
      <c r="BR9" s="83">
        <f t="shared" si="18"/>
        <v>181.02</v>
      </c>
      <c r="BS9" s="82">
        <f t="shared" si="19"/>
        <v>0</v>
      </c>
      <c r="BT9" s="82">
        <f t="shared" si="20"/>
        <v>220.02</v>
      </c>
      <c r="BU9" s="83">
        <f t="shared" si="21"/>
        <v>0</v>
      </c>
      <c r="BV9" s="82">
        <f t="shared" si="22"/>
        <v>0</v>
      </c>
      <c r="BW9" s="83">
        <f t="shared" si="23"/>
        <v>0</v>
      </c>
      <c r="BY9" s="7">
        <f t="shared" si="24"/>
        <v>1264.1600000000001</v>
      </c>
      <c r="CA9" s="7">
        <f t="shared" si="37"/>
        <v>401.07</v>
      </c>
      <c r="CC9" s="7">
        <f t="shared" si="25"/>
        <v>863.09000000000015</v>
      </c>
      <c r="CF9" s="7">
        <f t="shared" si="26"/>
        <v>3</v>
      </c>
      <c r="CG9" s="7">
        <f t="shared" si="27"/>
        <v>3</v>
      </c>
      <c r="CH9" s="7">
        <f t="shared" si="28"/>
        <v>3</v>
      </c>
      <c r="CI9" s="7">
        <f t="shared" si="29"/>
        <v>3</v>
      </c>
      <c r="CJ9" s="7">
        <f t="shared" si="30"/>
        <v>3</v>
      </c>
      <c r="CK9" s="7">
        <f t="shared" si="31"/>
        <v>1</v>
      </c>
      <c r="CL9" s="7">
        <f t="shared" si="38"/>
        <v>2</v>
      </c>
      <c r="CM9" s="7">
        <f t="shared" si="39"/>
        <v>5</v>
      </c>
      <c r="CN9" s="7">
        <f t="shared" si="40"/>
        <v>6</v>
      </c>
      <c r="CO9" s="7">
        <f t="shared" si="41"/>
        <v>4</v>
      </c>
      <c r="CP9" s="7">
        <f t="shared" si="42"/>
        <v>4</v>
      </c>
      <c r="CS9" s="7">
        <f t="shared" si="43"/>
        <v>0</v>
      </c>
      <c r="CT9" s="7">
        <f t="shared" si="43"/>
        <v>0</v>
      </c>
      <c r="CU9" s="7">
        <f t="shared" si="43"/>
        <v>0</v>
      </c>
      <c r="CV9" s="7">
        <f t="shared" si="43"/>
        <v>0</v>
      </c>
      <c r="CW9" s="7">
        <f t="shared" si="43"/>
        <v>0</v>
      </c>
      <c r="CX9" s="7">
        <f t="shared" si="43"/>
        <v>190.03</v>
      </c>
      <c r="CY9" s="7">
        <f t="shared" si="43"/>
        <v>211.04</v>
      </c>
      <c r="CZ9" s="7">
        <f t="shared" si="43"/>
        <v>207.03</v>
      </c>
      <c r="DA9" s="7">
        <f t="shared" si="43"/>
        <v>181.02</v>
      </c>
      <c r="DB9" s="7">
        <f t="shared" si="43"/>
        <v>255.02</v>
      </c>
      <c r="DC9" s="7">
        <f t="shared" si="43"/>
        <v>255.02</v>
      </c>
    </row>
    <row r="10" spans="1:107" s="7" customFormat="1" ht="20.100000000000001" customHeight="1">
      <c r="A10" s="8">
        <v>5</v>
      </c>
      <c r="B10" s="68" t="s">
        <v>45</v>
      </c>
      <c r="C10" s="15" t="s">
        <v>146</v>
      </c>
      <c r="D10" s="9">
        <v>214.05</v>
      </c>
      <c r="E10" s="29">
        <f>LOOKUP((IF(D10&gt;0,(RANK(D10,D$6:D$135,0)),"NA")),'Points System'!$A$4:$A$154,'Points System'!$B$4:$B$154)</f>
        <v>85</v>
      </c>
      <c r="F10" s="17">
        <v>215</v>
      </c>
      <c r="G10" s="29">
        <f>LOOKUP((IF(F10&gt;0,(RANK(F10,F$6:F$135,0)),"NA")),'Points System'!$A$4:$A$154,'Points System'!$B$4:$B$154)</f>
        <v>85</v>
      </c>
      <c r="H10" s="17">
        <v>252.04</v>
      </c>
      <c r="I10" s="29">
        <f>LOOKUP((IF(H10&gt;0,(RANK(H10,H$6:H$135,0)),"NA")),'Points System'!$A$4:$A$154,'Points System'!$B$4:$B$154)</f>
        <v>85</v>
      </c>
      <c r="J10" s="17"/>
      <c r="K10" s="29">
        <f>LOOKUP((IF(J10&gt;0,(RANK(J10,J$6:J$135,0)),"NA")),'Points System'!$A$4:$A$154,'Points System'!$B$4:$B$154)</f>
        <v>0</v>
      </c>
      <c r="L10" s="17"/>
      <c r="M10" s="29">
        <f>LOOKUP((IF(L10&gt;0,(RANK(L10,L$6:L$135,0)),"NA")),'Points System'!$A$4:$A$154,'Points System'!$B$4:$B$154)</f>
        <v>0</v>
      </c>
      <c r="N10" s="17"/>
      <c r="O10" s="29">
        <f>LOOKUP((IF(N10&gt;0,(RANK(N10,N$6:N$135,0)),"NA")),'Points System'!$A$4:$A$154,'Points System'!$B$4:$B$154)</f>
        <v>0</v>
      </c>
      <c r="P10" s="19">
        <v>250.05</v>
      </c>
      <c r="Q10" s="29">
        <f>LOOKUP((IF(P10&gt;0,(RANK(P10,P$6:P$135,0)),"NA")),'Points System'!$A$4:$A$154,'Points System'!$B$4:$B$154)</f>
        <v>85</v>
      </c>
      <c r="R10" s="19"/>
      <c r="S10" s="29">
        <f>LOOKUP((IF(R10&gt;0,(RANK(R10,R$6:R$135,0)),"NA")),'Points System'!$A$4:$A$154,'Points System'!$B$4:$B$154)</f>
        <v>0</v>
      </c>
      <c r="T10" s="17"/>
      <c r="U10" s="29">
        <f>LOOKUP((IF(T10&gt;0,(RANK(T10,T$6:T$135,0)),"NA")),'Points System'!$A$4:$A$154,'Points System'!$B$4:$B$154)</f>
        <v>0</v>
      </c>
      <c r="V10" s="17"/>
      <c r="W10" s="29">
        <f>LOOKUP((IF(V10&gt;0,(RANK(V10,V$6:V$135,0)),"NA")),'Points System'!$A$4:$A$154,'Points System'!$B$4:$B$154)</f>
        <v>0</v>
      </c>
      <c r="X10" s="9"/>
      <c r="Y10" s="10">
        <f>LOOKUP((IF(X10&gt;0,(RANK(X10,X$6:X$135,0)),"NA")),'Points System'!$A$4:$A$154,'Points System'!$B$4:$B$154)</f>
        <v>0</v>
      </c>
      <c r="Z10" s="9"/>
      <c r="AA10" s="10">
        <f>LOOKUP((IF(Z10&gt;0,(RANK(Z10,Z$6:Z$135,0)),"NA")),'Points System'!$A$4:$A$154,'Points System'!$B$4:$B$154)</f>
        <v>0</v>
      </c>
      <c r="AB10" s="78">
        <f>CC10</f>
        <v>931.13999999999987</v>
      </c>
      <c r="AC10" s="10">
        <f>SUM((LARGE((BA10:BL10),1))+(LARGE((BA10:BL10),2))+(LARGE((BA10:BL10),3)+(LARGE((BA10:BL10),4))))</f>
        <v>340</v>
      </c>
      <c r="AD10" s="12">
        <f>RANK(AC10,$AC$6:$AC$135,0)</f>
        <v>5</v>
      </c>
      <c r="AE10" s="11">
        <f>(AB10-(ROUNDDOWN(AB10,0)))*100</f>
        <v>13.999999999987267</v>
      </c>
      <c r="AF10" s="76" t="str">
        <f>IF((COUNTIF(AT10:AY10,"&gt;0"))&gt;2,"Y","N")</f>
        <v>Y</v>
      </c>
      <c r="AT10" s="23">
        <f t="shared" si="44"/>
        <v>85</v>
      </c>
      <c r="AU10" s="23">
        <f t="shared" si="45"/>
        <v>85</v>
      </c>
      <c r="AV10" s="23">
        <f t="shared" si="46"/>
        <v>0</v>
      </c>
      <c r="AW10" s="23">
        <f t="shared" si="47"/>
        <v>85</v>
      </c>
      <c r="AX10" s="23">
        <f t="shared" si="48"/>
        <v>0</v>
      </c>
      <c r="AY10" s="23">
        <f t="shared" si="49"/>
        <v>0</v>
      </c>
      <c r="BA10" s="82">
        <f t="shared" si="33"/>
        <v>85</v>
      </c>
      <c r="BB10" s="83">
        <f t="shared" si="6"/>
        <v>0</v>
      </c>
      <c r="BC10" s="82">
        <f t="shared" si="34"/>
        <v>85</v>
      </c>
      <c r="BD10" s="83">
        <f t="shared" si="7"/>
        <v>85</v>
      </c>
      <c r="BE10" s="82">
        <f t="shared" si="35"/>
        <v>0</v>
      </c>
      <c r="BF10" s="83">
        <f t="shared" si="8"/>
        <v>0</v>
      </c>
      <c r="BG10" s="82">
        <f t="shared" si="36"/>
        <v>0</v>
      </c>
      <c r="BH10" s="82">
        <f t="shared" si="9"/>
        <v>85</v>
      </c>
      <c r="BI10" s="83">
        <f t="shared" si="10"/>
        <v>0</v>
      </c>
      <c r="BJ10" s="82">
        <f t="shared" si="11"/>
        <v>0</v>
      </c>
      <c r="BK10" s="83">
        <f t="shared" si="12"/>
        <v>0</v>
      </c>
      <c r="BM10" s="82">
        <f t="shared" si="13"/>
        <v>215</v>
      </c>
      <c r="BN10" s="83">
        <f t="shared" si="14"/>
        <v>0</v>
      </c>
      <c r="BO10" s="82">
        <f t="shared" si="15"/>
        <v>252.04</v>
      </c>
      <c r="BP10" s="83">
        <f t="shared" si="16"/>
        <v>250.05</v>
      </c>
      <c r="BQ10" s="82">
        <f t="shared" si="17"/>
        <v>0</v>
      </c>
      <c r="BR10" s="83">
        <f t="shared" si="18"/>
        <v>0</v>
      </c>
      <c r="BS10" s="82">
        <f t="shared" si="19"/>
        <v>0</v>
      </c>
      <c r="BT10" s="82">
        <f t="shared" si="20"/>
        <v>214.05</v>
      </c>
      <c r="BU10" s="83">
        <f t="shared" si="21"/>
        <v>0</v>
      </c>
      <c r="BV10" s="82">
        <f t="shared" si="22"/>
        <v>0</v>
      </c>
      <c r="BW10" s="83">
        <f t="shared" si="23"/>
        <v>0</v>
      </c>
      <c r="BY10" s="7">
        <f t="shared" si="24"/>
        <v>931.13999999999987</v>
      </c>
      <c r="CA10" s="7">
        <f t="shared" si="37"/>
        <v>0</v>
      </c>
      <c r="CC10" s="7">
        <f t="shared" si="25"/>
        <v>931.13999999999987</v>
      </c>
      <c r="CF10" s="7">
        <f t="shared" si="26"/>
        <v>2</v>
      </c>
      <c r="CG10" s="7">
        <f t="shared" si="27"/>
        <v>2</v>
      </c>
      <c r="CH10" s="7">
        <f t="shared" si="28"/>
        <v>2</v>
      </c>
      <c r="CI10" s="7">
        <f t="shared" si="29"/>
        <v>2</v>
      </c>
      <c r="CJ10" s="7">
        <f t="shared" si="30"/>
        <v>2</v>
      </c>
      <c r="CK10" s="7">
        <f t="shared" si="31"/>
        <v>2</v>
      </c>
      <c r="CL10" s="7">
        <f t="shared" si="38"/>
        <v>2</v>
      </c>
      <c r="CM10" s="7">
        <f t="shared" si="39"/>
        <v>1</v>
      </c>
      <c r="CN10" s="7">
        <f t="shared" si="40"/>
        <v>1</v>
      </c>
      <c r="CO10" s="7">
        <f t="shared" si="41"/>
        <v>1</v>
      </c>
      <c r="CP10" s="7">
        <f t="shared" si="42"/>
        <v>1</v>
      </c>
      <c r="CS10" s="7">
        <f t="shared" si="43"/>
        <v>0</v>
      </c>
      <c r="CT10" s="7">
        <f t="shared" si="43"/>
        <v>0</v>
      </c>
      <c r="CU10" s="7">
        <f t="shared" si="43"/>
        <v>0</v>
      </c>
      <c r="CV10" s="7">
        <f t="shared" si="43"/>
        <v>0</v>
      </c>
      <c r="CW10" s="7">
        <f t="shared" si="43"/>
        <v>0</v>
      </c>
      <c r="CX10" s="7">
        <f t="shared" si="43"/>
        <v>0</v>
      </c>
      <c r="CY10" s="7">
        <f t="shared" si="43"/>
        <v>0</v>
      </c>
      <c r="CZ10" s="7">
        <f t="shared" si="43"/>
        <v>215</v>
      </c>
      <c r="DA10" s="7">
        <f t="shared" si="43"/>
        <v>215</v>
      </c>
      <c r="DB10" s="7">
        <f t="shared" si="43"/>
        <v>215</v>
      </c>
      <c r="DC10" s="7">
        <f t="shared" si="43"/>
        <v>215</v>
      </c>
    </row>
    <row r="11" spans="1:107" s="7" customFormat="1" ht="20.100000000000001" customHeight="1">
      <c r="A11" s="8">
        <v>6</v>
      </c>
      <c r="B11" s="68" t="s">
        <v>61</v>
      </c>
      <c r="C11" s="15" t="s">
        <v>40</v>
      </c>
      <c r="D11" s="9"/>
      <c r="E11" s="29">
        <f>LOOKUP((IF(D11&gt;0,(RANK(D11,D$6:D$135,0)),"NA")),'Points System'!$A$4:$A$154,'Points System'!$B$4:$B$154)</f>
        <v>0</v>
      </c>
      <c r="F11" s="17">
        <v>202.01</v>
      </c>
      <c r="G11" s="29">
        <f>LOOKUP((IF(F11&gt;0,(RANK(F11,F$6:F$135,0)),"NA")),'Points System'!$A$4:$A$154,'Points System'!$B$4:$B$154)</f>
        <v>77</v>
      </c>
      <c r="H11" s="17">
        <v>257.05</v>
      </c>
      <c r="I11" s="29">
        <f>LOOKUP((IF(H11&gt;0,(RANK(H11,H$6:H$135,0)),"NA")),'Points System'!$A$4:$A$154,'Points System'!$B$4:$B$154)</f>
        <v>100</v>
      </c>
      <c r="J11" s="17">
        <v>189</v>
      </c>
      <c r="K11" s="29">
        <f>LOOKUP((IF(J11&gt;0,(RANK(J11,J$6:J$135,0)),"NA")),'Points System'!$A$4:$A$154,'Points System'!$B$4:$B$154)</f>
        <v>64</v>
      </c>
      <c r="L11" s="17"/>
      <c r="M11" s="29">
        <f>LOOKUP((IF(L11&gt;0,(RANK(L11,L$6:L$135,0)),"NA")),'Points System'!$A$4:$A$154,'Points System'!$B$4:$B$154)</f>
        <v>0</v>
      </c>
      <c r="N11" s="17"/>
      <c r="O11" s="29">
        <f>LOOKUP((IF(N11&gt;0,(RANK(N11,N$6:N$135,0)),"NA")),'Points System'!$A$4:$A$154,'Points System'!$B$4:$B$154)</f>
        <v>0</v>
      </c>
      <c r="P11" s="19">
        <v>220.01</v>
      </c>
      <c r="Q11" s="29">
        <f>LOOKUP((IF(P11&gt;0,(RANK(P11,P$6:P$135,0)),"NA")),'Points System'!$A$4:$A$154,'Points System'!$B$4:$B$154)</f>
        <v>54</v>
      </c>
      <c r="R11" s="19">
        <v>228.01</v>
      </c>
      <c r="S11" s="29">
        <f>LOOKUP((IF(R11&gt;0,(RANK(R11,R$6:R$135,0)),"NA")),'Points System'!$A$4:$A$154,'Points System'!$B$4:$B$154)</f>
        <v>77</v>
      </c>
      <c r="T11" s="17"/>
      <c r="U11" s="29">
        <f>LOOKUP((IF(T11&gt;0,(RANK(T11,T$6:T$135,0)),"NA")),'Points System'!$A$4:$A$154,'Points System'!$B$4:$B$154)</f>
        <v>0</v>
      </c>
      <c r="V11" s="17">
        <v>179.01</v>
      </c>
      <c r="W11" s="29">
        <f>LOOKUP((IF(V11&gt;0,(RANK(V11,V$6:V$135,0)),"NA")),'Points System'!$A$4:$A$154,'Points System'!$B$4:$B$154)</f>
        <v>85</v>
      </c>
      <c r="X11" s="9"/>
      <c r="Y11" s="10">
        <f>LOOKUP((IF(X11&gt;0,(RANK(X11,X$6:X$135,0)),"NA")),'Points System'!$A$4:$A$154,'Points System'!$B$4:$B$154)</f>
        <v>0</v>
      </c>
      <c r="Z11" s="9"/>
      <c r="AA11" s="10">
        <f>LOOKUP((IF(Z11&gt;0,(RANK(Z11,Z$6:Z$135,0)),"NA")),'Points System'!$A$4:$A$154,'Points System'!$B$4:$B$154)</f>
        <v>0</v>
      </c>
      <c r="AB11" s="78">
        <f>CC11</f>
        <v>866.07999999999993</v>
      </c>
      <c r="AC11" s="10">
        <f>SUM((LARGE((BA11:BL11),1))+(LARGE((BA11:BL11),2))+(LARGE((BA11:BL11),3)+(LARGE((BA11:BL11),4))))</f>
        <v>339</v>
      </c>
      <c r="AD11" s="12">
        <f>RANK(AC11,$AC$6:$AC$135,0)</f>
        <v>6</v>
      </c>
      <c r="AE11" s="11">
        <f>(AB11-(ROUNDDOWN(AB11,0)))*100</f>
        <v>7.999999999992724</v>
      </c>
      <c r="AF11" s="76" t="str">
        <f>IF((COUNTIF(AT11:AY11,"&gt;0"))&gt;2,"Y","N")</f>
        <v>Y</v>
      </c>
      <c r="AT11" s="23">
        <f t="shared" si="44"/>
        <v>77</v>
      </c>
      <c r="AU11" s="23">
        <f t="shared" si="45"/>
        <v>100</v>
      </c>
      <c r="AV11" s="23">
        <f t="shared" si="46"/>
        <v>85</v>
      </c>
      <c r="AW11" s="23">
        <f t="shared" si="47"/>
        <v>0</v>
      </c>
      <c r="AX11" s="23">
        <f t="shared" si="48"/>
        <v>0</v>
      </c>
      <c r="AY11" s="23">
        <f t="shared" si="49"/>
        <v>0</v>
      </c>
      <c r="BA11" s="82">
        <f t="shared" si="33"/>
        <v>77</v>
      </c>
      <c r="BB11" s="83">
        <f t="shared" si="6"/>
        <v>77</v>
      </c>
      <c r="BC11" s="82">
        <f t="shared" si="34"/>
        <v>100</v>
      </c>
      <c r="BD11" s="83">
        <f t="shared" si="7"/>
        <v>54</v>
      </c>
      <c r="BE11" s="82">
        <f t="shared" si="35"/>
        <v>64</v>
      </c>
      <c r="BF11" s="83">
        <f t="shared" si="8"/>
        <v>85</v>
      </c>
      <c r="BG11" s="82">
        <f t="shared" si="36"/>
        <v>0</v>
      </c>
      <c r="BH11" s="82">
        <f t="shared" si="9"/>
        <v>0</v>
      </c>
      <c r="BI11" s="83">
        <f t="shared" si="10"/>
        <v>0</v>
      </c>
      <c r="BJ11" s="82">
        <f t="shared" si="11"/>
        <v>0</v>
      </c>
      <c r="BK11" s="83">
        <f t="shared" si="12"/>
        <v>0</v>
      </c>
      <c r="BM11" s="82">
        <f t="shared" si="13"/>
        <v>202.01</v>
      </c>
      <c r="BN11" s="83">
        <f t="shared" si="14"/>
        <v>228.01</v>
      </c>
      <c r="BO11" s="82">
        <f t="shared" si="15"/>
        <v>257.05</v>
      </c>
      <c r="BP11" s="83">
        <f t="shared" si="16"/>
        <v>220.01</v>
      </c>
      <c r="BQ11" s="82">
        <f t="shared" si="17"/>
        <v>189</v>
      </c>
      <c r="BR11" s="83">
        <f t="shared" si="18"/>
        <v>179.01</v>
      </c>
      <c r="BS11" s="82">
        <f t="shared" si="19"/>
        <v>0</v>
      </c>
      <c r="BT11" s="82">
        <f t="shared" si="20"/>
        <v>0</v>
      </c>
      <c r="BU11" s="83">
        <f t="shared" si="21"/>
        <v>0</v>
      </c>
      <c r="BV11" s="82">
        <f t="shared" si="22"/>
        <v>0</v>
      </c>
      <c r="BW11" s="83">
        <f t="shared" si="23"/>
        <v>0</v>
      </c>
      <c r="BY11" s="7">
        <f t="shared" si="24"/>
        <v>1275.0899999999999</v>
      </c>
      <c r="CA11" s="7">
        <f t="shared" si="37"/>
        <v>409.01</v>
      </c>
      <c r="CC11" s="7">
        <f t="shared" si="25"/>
        <v>866.07999999999993</v>
      </c>
      <c r="CF11" s="7">
        <f t="shared" si="26"/>
        <v>7</v>
      </c>
      <c r="CG11" s="7">
        <f t="shared" si="27"/>
        <v>7</v>
      </c>
      <c r="CH11" s="7">
        <f t="shared" si="28"/>
        <v>7</v>
      </c>
      <c r="CI11" s="7">
        <f t="shared" si="29"/>
        <v>7</v>
      </c>
      <c r="CJ11" s="7">
        <f t="shared" si="30"/>
        <v>7</v>
      </c>
      <c r="CK11" s="7">
        <f t="shared" si="31"/>
        <v>4</v>
      </c>
      <c r="CL11" s="7">
        <f t="shared" si="38"/>
        <v>5</v>
      </c>
      <c r="CM11" s="7">
        <f t="shared" si="39"/>
        <v>1</v>
      </c>
      <c r="CN11" s="7">
        <f t="shared" si="40"/>
        <v>1</v>
      </c>
      <c r="CO11" s="7">
        <f t="shared" si="41"/>
        <v>6</v>
      </c>
      <c r="CP11" s="7">
        <f t="shared" si="42"/>
        <v>3</v>
      </c>
      <c r="CS11" s="7">
        <f t="shared" si="43"/>
        <v>0</v>
      </c>
      <c r="CT11" s="7">
        <f t="shared" si="43"/>
        <v>0</v>
      </c>
      <c r="CU11" s="7">
        <f t="shared" si="43"/>
        <v>0</v>
      </c>
      <c r="CV11" s="7">
        <f t="shared" si="43"/>
        <v>0</v>
      </c>
      <c r="CW11" s="7">
        <f t="shared" si="43"/>
        <v>0</v>
      </c>
      <c r="CX11" s="7">
        <f t="shared" si="43"/>
        <v>220.01</v>
      </c>
      <c r="CY11" s="7">
        <f t="shared" si="43"/>
        <v>189</v>
      </c>
      <c r="CZ11" s="7">
        <f t="shared" si="43"/>
        <v>202.01</v>
      </c>
      <c r="DA11" s="7">
        <f t="shared" si="43"/>
        <v>202.01</v>
      </c>
      <c r="DB11" s="7">
        <f t="shared" si="43"/>
        <v>179.01</v>
      </c>
      <c r="DC11" s="7">
        <f t="shared" si="43"/>
        <v>257.05</v>
      </c>
    </row>
    <row r="12" spans="1:107" s="7" customFormat="1" ht="20.100000000000001" customHeight="1">
      <c r="A12" s="8">
        <v>7</v>
      </c>
      <c r="B12" s="68" t="s">
        <v>45</v>
      </c>
      <c r="C12" s="15" t="s">
        <v>64</v>
      </c>
      <c r="D12" s="9">
        <v>174.04</v>
      </c>
      <c r="E12" s="29">
        <f>LOOKUP((IF(D12&gt;0,(RANK(D12,D$6:D$135,0)),"NA")),'Points System'!$A$4:$A$154,'Points System'!$B$4:$B$154)</f>
        <v>67</v>
      </c>
      <c r="F12" s="17"/>
      <c r="G12" s="29">
        <f>LOOKUP((IF(F12&gt;0,(RANK(F12,F$6:F$135,0)),"NA")),'Points System'!$A$4:$A$154,'Points System'!$B$4:$B$154)</f>
        <v>0</v>
      </c>
      <c r="H12" s="17">
        <v>228.02</v>
      </c>
      <c r="I12" s="29">
        <f>LOOKUP((IF(H12&gt;0,(RANK(H12,H$6:H$135,0)),"NA")),'Points System'!$A$4:$A$154,'Points System'!$B$4:$B$154)</f>
        <v>77</v>
      </c>
      <c r="J12" s="17">
        <v>215</v>
      </c>
      <c r="K12" s="29">
        <f>LOOKUP((IF(J12&gt;0,(RANK(J12,J$6:J$135,0)),"NA")),'Points System'!$A$4:$A$154,'Points System'!$B$4:$B$154)</f>
        <v>95</v>
      </c>
      <c r="L12" s="17">
        <v>251.01</v>
      </c>
      <c r="M12" s="29">
        <f>LOOKUP((IF(L12&gt;0,(RANK(L12,L$6:L$135,0)),"NA")),'Points System'!$A$4:$A$154,'Points System'!$B$4:$B$154)</f>
        <v>95</v>
      </c>
      <c r="N12" s="17"/>
      <c r="O12" s="29">
        <f>LOOKUP((IF(N12&gt;0,(RANK(N12,N$6:N$135,0)),"NA")),'Points System'!$A$4:$A$154,'Points System'!$B$4:$B$154)</f>
        <v>0</v>
      </c>
      <c r="P12" s="19">
        <v>221.03</v>
      </c>
      <c r="Q12" s="29">
        <f>LOOKUP((IF(P12&gt;0,(RANK(P12,P$6:P$135,0)),"NA")),'Points System'!$A$4:$A$154,'Points System'!$B$4:$B$154)</f>
        <v>56</v>
      </c>
      <c r="R12" s="19">
        <v>165.02</v>
      </c>
      <c r="S12" s="29">
        <f>LOOKUP((IF(R12&gt;0,(RANK(R12,R$6:R$135,0)),"NA")),'Points System'!$A$4:$A$154,'Points System'!$B$4:$B$154)</f>
        <v>50</v>
      </c>
      <c r="T12" s="17"/>
      <c r="U12" s="29">
        <f>LOOKUP((IF(T12&gt;0,(RANK(T12,T$6:T$135,0)),"NA")),'Points System'!$A$4:$A$154,'Points System'!$B$4:$B$154)</f>
        <v>0</v>
      </c>
      <c r="V12" s="17">
        <v>154.03</v>
      </c>
      <c r="W12" s="29">
        <f>LOOKUP((IF(V12&gt;0,(RANK(V12,V$6:V$135,0)),"NA")),'Points System'!$A$4:$A$154,'Points System'!$B$4:$B$154)</f>
        <v>70</v>
      </c>
      <c r="X12" s="9"/>
      <c r="Y12" s="10">
        <f>LOOKUP((IF(X12&gt;0,(RANK(X12,X$6:X$135,0)),"NA")),'Points System'!$A$4:$A$154,'Points System'!$B$4:$B$154)</f>
        <v>0</v>
      </c>
      <c r="Z12" s="9"/>
      <c r="AA12" s="10">
        <f>LOOKUP((IF(Z12&gt;0,(RANK(Z12,Z$6:Z$135,0)),"NA")),'Points System'!$A$4:$A$154,'Points System'!$B$4:$B$154)</f>
        <v>0</v>
      </c>
      <c r="AB12" s="78">
        <f>CC12</f>
        <v>848.06000000000006</v>
      </c>
      <c r="AC12" s="10">
        <f>SUM((LARGE((BA12:BL12),1))+(LARGE((BA12:BL12),2))+(LARGE((BA12:BL12),3)+(LARGE((BA12:BL12),4))))</f>
        <v>337</v>
      </c>
      <c r="AD12" s="12">
        <f>RANK(AC12,$AC$6:$AC$135,0)</f>
        <v>7</v>
      </c>
      <c r="AE12" s="11">
        <f>(AB12-(ROUNDDOWN(AB12,0)))*100</f>
        <v>6.0000000000059117</v>
      </c>
      <c r="AF12" s="76" t="str">
        <f>IF((COUNTIF(AT12:AY12,"&gt;0"))&gt;2,"Y","N")</f>
        <v>Y</v>
      </c>
      <c r="AT12" s="23">
        <f t="shared" si="44"/>
        <v>50</v>
      </c>
      <c r="AU12" s="23">
        <f t="shared" si="45"/>
        <v>77</v>
      </c>
      <c r="AV12" s="23">
        <f t="shared" si="46"/>
        <v>95</v>
      </c>
      <c r="AW12" s="23">
        <f t="shared" si="47"/>
        <v>67</v>
      </c>
      <c r="AX12" s="23">
        <f t="shared" si="48"/>
        <v>95</v>
      </c>
      <c r="AY12" s="23">
        <f t="shared" si="49"/>
        <v>0</v>
      </c>
      <c r="BA12" s="82">
        <f t="shared" si="33"/>
        <v>0</v>
      </c>
      <c r="BB12" s="83">
        <f t="shared" si="6"/>
        <v>50</v>
      </c>
      <c r="BC12" s="82">
        <f t="shared" si="34"/>
        <v>77</v>
      </c>
      <c r="BD12" s="83">
        <f t="shared" si="7"/>
        <v>56</v>
      </c>
      <c r="BE12" s="82">
        <f t="shared" si="35"/>
        <v>95</v>
      </c>
      <c r="BF12" s="83">
        <f t="shared" si="8"/>
        <v>70</v>
      </c>
      <c r="BG12" s="82">
        <f t="shared" si="36"/>
        <v>0</v>
      </c>
      <c r="BH12" s="82">
        <f t="shared" si="9"/>
        <v>67</v>
      </c>
      <c r="BI12" s="83">
        <f t="shared" si="10"/>
        <v>95</v>
      </c>
      <c r="BJ12" s="82">
        <f t="shared" si="11"/>
        <v>0</v>
      </c>
      <c r="BK12" s="83">
        <f t="shared" si="12"/>
        <v>0</v>
      </c>
      <c r="BM12" s="82">
        <f t="shared" si="13"/>
        <v>0</v>
      </c>
      <c r="BN12" s="83">
        <f t="shared" si="14"/>
        <v>165.02</v>
      </c>
      <c r="BO12" s="82">
        <f t="shared" si="15"/>
        <v>228.02</v>
      </c>
      <c r="BP12" s="83">
        <f t="shared" si="16"/>
        <v>221.03</v>
      </c>
      <c r="BQ12" s="82">
        <f t="shared" si="17"/>
        <v>215</v>
      </c>
      <c r="BR12" s="83">
        <f t="shared" si="18"/>
        <v>154.03</v>
      </c>
      <c r="BS12" s="82">
        <f t="shared" si="19"/>
        <v>0</v>
      </c>
      <c r="BT12" s="82">
        <f t="shared" si="20"/>
        <v>174.04</v>
      </c>
      <c r="BU12" s="83">
        <f t="shared" si="21"/>
        <v>251.01</v>
      </c>
      <c r="BV12" s="82">
        <f t="shared" si="22"/>
        <v>0</v>
      </c>
      <c r="BW12" s="83">
        <f t="shared" si="23"/>
        <v>0</v>
      </c>
      <c r="BY12" s="7">
        <f t="shared" si="24"/>
        <v>1408.15</v>
      </c>
      <c r="CA12" s="7">
        <f t="shared" si="37"/>
        <v>560.09</v>
      </c>
      <c r="CC12" s="7">
        <f t="shared" si="25"/>
        <v>848.06000000000006</v>
      </c>
      <c r="CF12" s="7">
        <f t="shared" si="26"/>
        <v>1</v>
      </c>
      <c r="CG12" s="7">
        <f t="shared" si="27"/>
        <v>1</v>
      </c>
      <c r="CH12" s="7">
        <f t="shared" si="28"/>
        <v>1</v>
      </c>
      <c r="CI12" s="7">
        <f t="shared" si="29"/>
        <v>1</v>
      </c>
      <c r="CJ12" s="7">
        <f t="shared" si="30"/>
        <v>2</v>
      </c>
      <c r="CK12" s="7">
        <f t="shared" si="31"/>
        <v>4</v>
      </c>
      <c r="CL12" s="7">
        <f t="shared" si="38"/>
        <v>8</v>
      </c>
      <c r="CM12" s="7">
        <f t="shared" si="39"/>
        <v>6</v>
      </c>
      <c r="CN12" s="7">
        <f t="shared" si="40"/>
        <v>3</v>
      </c>
      <c r="CO12" s="7">
        <f t="shared" si="41"/>
        <v>5</v>
      </c>
      <c r="CP12" s="7">
        <f t="shared" si="42"/>
        <v>5</v>
      </c>
      <c r="CS12" s="7">
        <f t="shared" si="43"/>
        <v>0</v>
      </c>
      <c r="CT12" s="7">
        <f t="shared" si="43"/>
        <v>0</v>
      </c>
      <c r="CU12" s="7">
        <f t="shared" si="43"/>
        <v>0</v>
      </c>
      <c r="CV12" s="7">
        <f t="shared" si="43"/>
        <v>0</v>
      </c>
      <c r="CW12" s="7">
        <f t="shared" si="43"/>
        <v>165.02</v>
      </c>
      <c r="CX12" s="7">
        <f t="shared" si="43"/>
        <v>221.03</v>
      </c>
      <c r="CY12" s="7">
        <f t="shared" si="43"/>
        <v>174.04</v>
      </c>
      <c r="CZ12" s="7">
        <f t="shared" si="43"/>
        <v>154.03</v>
      </c>
      <c r="DA12" s="7">
        <f t="shared" si="43"/>
        <v>228.02</v>
      </c>
      <c r="DB12" s="7">
        <f t="shared" si="43"/>
        <v>215</v>
      </c>
      <c r="DC12" s="7">
        <f t="shared" si="43"/>
        <v>215</v>
      </c>
    </row>
    <row r="13" spans="1:107" s="7" customFormat="1" ht="20.100000000000001" customHeight="1">
      <c r="A13" s="6">
        <v>18</v>
      </c>
      <c r="B13" s="68" t="s">
        <v>180</v>
      </c>
      <c r="C13" s="15" t="s">
        <v>181</v>
      </c>
      <c r="D13" s="9"/>
      <c r="E13" s="29">
        <f>LOOKUP((IF(D13&gt;0,(RANK(D13,D$6:D$135,0)),"NA")),'Points System'!$A$4:$A$154,'Points System'!$B$4:$B$154)</f>
        <v>0</v>
      </c>
      <c r="F13" s="17">
        <v>178</v>
      </c>
      <c r="G13" s="29">
        <f>LOOKUP((IF(F13&gt;0,(RANK(F13,F$6:F$135,0)),"NA")),'Points System'!$A$4:$A$154,'Points System'!$B$4:$B$154)</f>
        <v>56</v>
      </c>
      <c r="H13" s="17"/>
      <c r="I13" s="29">
        <f>LOOKUP((IF(H13&gt;0,(RANK(H13,H$6:H$135,0)),"NA")),'Points System'!$A$4:$A$154,'Points System'!$B$4:$B$154)</f>
        <v>0</v>
      </c>
      <c r="J13" s="17">
        <v>213</v>
      </c>
      <c r="K13" s="29">
        <f>LOOKUP((IF(J13&gt;0,(RANK(J13,J$6:J$135,0)),"NA")),'Points System'!$A$4:$A$154,'Points System'!$B$4:$B$154)</f>
        <v>85</v>
      </c>
      <c r="L13" s="17">
        <v>238.03</v>
      </c>
      <c r="M13" s="29">
        <f>LOOKUP((IF(L13&gt;0,(RANK(L13,L$6:L$135,0)),"NA")),'Points System'!$A$4:$A$154,'Points System'!$B$4:$B$154)</f>
        <v>81</v>
      </c>
      <c r="N13" s="17"/>
      <c r="O13" s="29">
        <f>LOOKUP((IF(N13&gt;0,(RANK(N13,N$6:N$135,0)),"NA")),'Points System'!$A$4:$A$154,'Points System'!$B$4:$B$154)</f>
        <v>0</v>
      </c>
      <c r="P13" s="19"/>
      <c r="Q13" s="29">
        <f>LOOKUP((IF(P13&gt;0,(RANK(P13,P$6:P$135,0)),"NA")),'Points System'!$A$4:$A$154,'Points System'!$B$4:$B$154)</f>
        <v>0</v>
      </c>
      <c r="R13" s="19"/>
      <c r="S13" s="29">
        <f>LOOKUP((IF(R13&gt;0,(RANK(R13,R$6:R$135,0)),"NA")),'Points System'!$A$4:$A$154,'Points System'!$B$4:$B$154)</f>
        <v>0</v>
      </c>
      <c r="T13" s="17"/>
      <c r="U13" s="29">
        <f>LOOKUP((IF(T13&gt;0,(RANK(T13,T$6:T$135,0)),"NA")),'Points System'!$A$4:$A$154,'Points System'!$B$4:$B$154)</f>
        <v>0</v>
      </c>
      <c r="V13" s="17"/>
      <c r="W13" s="29">
        <f>LOOKUP((IF(V13&gt;0,(RANK(V13,V$6:V$135,0)),"NA")),'Points System'!$A$4:$A$154,'Points System'!$B$4:$B$154)</f>
        <v>0</v>
      </c>
      <c r="X13" s="9">
        <v>218.04</v>
      </c>
      <c r="Y13" s="10">
        <f>LOOKUP((IF(X13&gt;0,(RANK(X13,X$6:X$135,0)),"NA")),'Points System'!$A$4:$A$154,'Points System'!$B$4:$B$154)</f>
        <v>100</v>
      </c>
      <c r="Z13" s="9"/>
      <c r="AA13" s="10">
        <f>LOOKUP((IF(Z13&gt;0,(RANK(Z13,Z$6:Z$135,0)),"NA")),'Points System'!$A$4:$A$154,'Points System'!$B$4:$B$154)</f>
        <v>0</v>
      </c>
      <c r="AB13" s="78">
        <f>CC13</f>
        <v>847.06999999999994</v>
      </c>
      <c r="AC13" s="10">
        <f>SUM((LARGE((BA13:BL13),1))+(LARGE((BA13:BL13),2))+(LARGE((BA13:BL13),3)+(LARGE((BA13:BL13),4))))</f>
        <v>322</v>
      </c>
      <c r="AD13" s="12">
        <f>RANK(AC13,$AC$6:$AC$135,0)</f>
        <v>8</v>
      </c>
      <c r="AE13" s="11">
        <f>(AB13-(ROUNDDOWN(AB13,0)))*100</f>
        <v>6.9999999999936335</v>
      </c>
      <c r="AF13" s="76" t="str">
        <f>IF((COUNTIF(AT13:AY13,"&gt;0"))&gt;2,"Y","N")</f>
        <v>Y</v>
      </c>
      <c r="AT13" s="23">
        <f t="shared" si="44"/>
        <v>56</v>
      </c>
      <c r="AU13" s="23">
        <f t="shared" si="45"/>
        <v>0</v>
      </c>
      <c r="AV13" s="23">
        <f t="shared" si="46"/>
        <v>85</v>
      </c>
      <c r="AW13" s="23">
        <f t="shared" si="47"/>
        <v>0</v>
      </c>
      <c r="AX13" s="23">
        <f t="shared" si="48"/>
        <v>81</v>
      </c>
      <c r="AY13" s="23">
        <f t="shared" si="49"/>
        <v>100</v>
      </c>
      <c r="BA13" s="82">
        <f t="shared" si="33"/>
        <v>56</v>
      </c>
      <c r="BB13" s="83">
        <f t="shared" si="6"/>
        <v>0</v>
      </c>
      <c r="BC13" s="82">
        <f t="shared" si="34"/>
        <v>0</v>
      </c>
      <c r="BD13" s="83">
        <f t="shared" si="7"/>
        <v>0</v>
      </c>
      <c r="BE13" s="82">
        <f t="shared" si="35"/>
        <v>85</v>
      </c>
      <c r="BF13" s="83">
        <f t="shared" si="8"/>
        <v>0</v>
      </c>
      <c r="BG13" s="82">
        <f t="shared" si="36"/>
        <v>0</v>
      </c>
      <c r="BH13" s="82">
        <f t="shared" si="9"/>
        <v>0</v>
      </c>
      <c r="BI13" s="83">
        <f t="shared" si="10"/>
        <v>81</v>
      </c>
      <c r="BJ13" s="82">
        <f t="shared" si="11"/>
        <v>0</v>
      </c>
      <c r="BK13" s="83">
        <f t="shared" si="12"/>
        <v>100</v>
      </c>
      <c r="BM13" s="82">
        <f t="shared" si="13"/>
        <v>178</v>
      </c>
      <c r="BN13" s="83">
        <f t="shared" si="14"/>
        <v>0</v>
      </c>
      <c r="BO13" s="82">
        <f t="shared" si="15"/>
        <v>0</v>
      </c>
      <c r="BP13" s="83">
        <f t="shared" si="16"/>
        <v>0</v>
      </c>
      <c r="BQ13" s="82">
        <f t="shared" si="17"/>
        <v>213</v>
      </c>
      <c r="BR13" s="83">
        <f t="shared" si="18"/>
        <v>0</v>
      </c>
      <c r="BS13" s="82">
        <f t="shared" si="19"/>
        <v>0</v>
      </c>
      <c r="BT13" s="82">
        <f t="shared" si="20"/>
        <v>0</v>
      </c>
      <c r="BU13" s="83">
        <f t="shared" si="21"/>
        <v>238.03</v>
      </c>
      <c r="BV13" s="82">
        <f t="shared" si="22"/>
        <v>0</v>
      </c>
      <c r="BW13" s="83">
        <f t="shared" si="23"/>
        <v>218.04</v>
      </c>
      <c r="BY13" s="7">
        <f t="shared" si="24"/>
        <v>847.06999999999994</v>
      </c>
      <c r="CA13" s="7">
        <f t="shared" si="37"/>
        <v>0</v>
      </c>
      <c r="CC13" s="7">
        <f t="shared" si="25"/>
        <v>847.06999999999994</v>
      </c>
      <c r="CF13" s="7">
        <f t="shared" si="26"/>
        <v>2</v>
      </c>
      <c r="CG13" s="7">
        <f t="shared" si="27"/>
        <v>2</v>
      </c>
      <c r="CH13" s="7">
        <f t="shared" si="28"/>
        <v>2</v>
      </c>
      <c r="CI13" s="7">
        <f t="shared" si="29"/>
        <v>2</v>
      </c>
      <c r="CJ13" s="7">
        <f t="shared" si="30"/>
        <v>2</v>
      </c>
      <c r="CK13" s="7">
        <f t="shared" si="31"/>
        <v>2</v>
      </c>
      <c r="CL13" s="7">
        <f t="shared" si="38"/>
        <v>2</v>
      </c>
      <c r="CM13" s="7">
        <f t="shared" si="39"/>
        <v>1</v>
      </c>
      <c r="CN13" s="7">
        <f t="shared" si="40"/>
        <v>9</v>
      </c>
      <c r="CO13" s="7">
        <f t="shared" si="41"/>
        <v>5</v>
      </c>
      <c r="CP13" s="7">
        <f t="shared" si="42"/>
        <v>11</v>
      </c>
      <c r="CS13" s="7">
        <f t="shared" si="43"/>
        <v>0</v>
      </c>
      <c r="CT13" s="7">
        <f t="shared" si="43"/>
        <v>0</v>
      </c>
      <c r="CU13" s="7">
        <f t="shared" si="43"/>
        <v>0</v>
      </c>
      <c r="CV13" s="7">
        <f t="shared" si="43"/>
        <v>0</v>
      </c>
      <c r="CW13" s="7">
        <f t="shared" si="43"/>
        <v>0</v>
      </c>
      <c r="CX13" s="7">
        <f t="shared" si="43"/>
        <v>0</v>
      </c>
      <c r="CY13" s="7">
        <f t="shared" si="43"/>
        <v>0</v>
      </c>
      <c r="CZ13" s="7">
        <f t="shared" si="43"/>
        <v>178</v>
      </c>
      <c r="DA13" s="7">
        <f t="shared" si="43"/>
        <v>238.03</v>
      </c>
      <c r="DB13" s="7">
        <f t="shared" si="43"/>
        <v>213</v>
      </c>
      <c r="DC13" s="7">
        <f t="shared" si="43"/>
        <v>218.04</v>
      </c>
    </row>
    <row r="14" spans="1:107" s="7" customFormat="1" ht="20.100000000000001" customHeight="1">
      <c r="A14" s="8">
        <v>8</v>
      </c>
      <c r="B14" s="68" t="s">
        <v>41</v>
      </c>
      <c r="C14" s="15" t="s">
        <v>42</v>
      </c>
      <c r="D14" s="9">
        <v>147</v>
      </c>
      <c r="E14" s="29">
        <f>LOOKUP((IF(D14&gt;0,(RANK(D14,D$6:D$135,0)),"NA")),'Points System'!$A$4:$A$154,'Points System'!$B$4:$B$154)</f>
        <v>57</v>
      </c>
      <c r="F14" s="17">
        <v>182.02</v>
      </c>
      <c r="G14" s="29">
        <f>LOOKUP((IF(F14&gt;0,(RANK(F14,F$6:F$135,0)),"NA")),'Points System'!$A$4:$A$154,'Points System'!$B$4:$B$154)</f>
        <v>57</v>
      </c>
      <c r="H14" s="17"/>
      <c r="I14" s="29">
        <f>LOOKUP((IF(H14&gt;0,(RANK(H14,H$6:H$135,0)),"NA")),'Points System'!$A$4:$A$154,'Points System'!$B$4:$B$154)</f>
        <v>0</v>
      </c>
      <c r="J14" s="17"/>
      <c r="K14" s="29">
        <f>LOOKUP((IF(J14&gt;0,(RANK(J14,J$6:J$135,0)),"NA")),'Points System'!$A$4:$A$154,'Points System'!$B$4:$B$154)</f>
        <v>0</v>
      </c>
      <c r="L14" s="17">
        <v>254.04</v>
      </c>
      <c r="M14" s="29">
        <f>LOOKUP((IF(L14&gt;0,(RANK(L14,L$6:L$135,0)),"NA")),'Points System'!$A$4:$A$154,'Points System'!$B$4:$B$154)</f>
        <v>100</v>
      </c>
      <c r="N14" s="17"/>
      <c r="O14" s="29">
        <f>LOOKUP((IF(N14&gt;0,(RANK(N14,N$6:N$135,0)),"NA")),'Points System'!$A$4:$A$154,'Points System'!$B$4:$B$154)</f>
        <v>0</v>
      </c>
      <c r="P14" s="19">
        <v>220.03</v>
      </c>
      <c r="Q14" s="29">
        <f>LOOKUP((IF(P14&gt;0,(RANK(P14,P$6:P$135,0)),"NA")),'Points System'!$A$4:$A$154,'Points System'!$B$4:$B$154)</f>
        <v>55</v>
      </c>
      <c r="R14" s="19">
        <v>194</v>
      </c>
      <c r="S14" s="29">
        <f>LOOKUP((IF(R14&gt;0,(RANK(R14,R$6:R$135,0)),"NA")),'Points System'!$A$4:$A$154,'Points System'!$B$4:$B$154)</f>
        <v>57</v>
      </c>
      <c r="T14" s="17"/>
      <c r="U14" s="29">
        <f>LOOKUP((IF(T14&gt;0,(RANK(T14,T$6:T$135,0)),"NA")),'Points System'!$A$4:$A$154,'Points System'!$B$4:$B$154)</f>
        <v>0</v>
      </c>
      <c r="V14" s="17">
        <v>203.02</v>
      </c>
      <c r="W14" s="29">
        <f>LOOKUP((IF(V14&gt;0,(RANK(V14,V$6:V$135,0)),"NA")),'Points System'!$A$4:$A$154,'Points System'!$B$4:$B$154)</f>
        <v>100</v>
      </c>
      <c r="X14" s="9"/>
      <c r="Y14" s="10">
        <f>LOOKUP((IF(X14&gt;0,(RANK(X14,X$6:X$135,0)),"NA")),'Points System'!$A$4:$A$154,'Points System'!$B$4:$B$154)</f>
        <v>0</v>
      </c>
      <c r="Z14" s="9"/>
      <c r="AA14" s="10">
        <f>LOOKUP((IF(Z14&gt;0,(RANK(Z14,Z$6:Z$135,0)),"NA")),'Points System'!$A$4:$A$154,'Points System'!$B$4:$B$154)</f>
        <v>0</v>
      </c>
      <c r="AB14" s="78">
        <f>CC14</f>
        <v>798.06</v>
      </c>
      <c r="AC14" s="10">
        <f>SUM((LARGE((BA14:BL14),1))+(LARGE((BA14:BL14),2))+(LARGE((BA14:BL14),3)+(LARGE((BA14:BL14),4))))</f>
        <v>314</v>
      </c>
      <c r="AD14" s="12">
        <f>RANK(AC14,$AC$6:$AC$135,0)</f>
        <v>9</v>
      </c>
      <c r="AE14" s="11">
        <f>(AB14-(ROUNDDOWN(AB14,0)))*100</f>
        <v>5.999999999994543</v>
      </c>
      <c r="AF14" s="76" t="str">
        <f>IF((COUNTIF(AT14:AY14,"&gt;0"))&gt;2,"Y","N")</f>
        <v>Y</v>
      </c>
      <c r="AT14" s="23">
        <f t="shared" si="44"/>
        <v>57</v>
      </c>
      <c r="AU14" s="23">
        <f t="shared" si="45"/>
        <v>55</v>
      </c>
      <c r="AV14" s="23">
        <f t="shared" si="46"/>
        <v>100</v>
      </c>
      <c r="AW14" s="23">
        <f t="shared" si="47"/>
        <v>57</v>
      </c>
      <c r="AX14" s="23">
        <f t="shared" si="48"/>
        <v>100</v>
      </c>
      <c r="AY14" s="23">
        <f t="shared" si="49"/>
        <v>0</v>
      </c>
      <c r="BA14" s="82">
        <f t="shared" si="33"/>
        <v>57</v>
      </c>
      <c r="BB14" s="83">
        <f t="shared" si="6"/>
        <v>57</v>
      </c>
      <c r="BC14" s="82">
        <f t="shared" si="34"/>
        <v>0</v>
      </c>
      <c r="BD14" s="83">
        <f t="shared" si="7"/>
        <v>55</v>
      </c>
      <c r="BE14" s="82">
        <f t="shared" si="35"/>
        <v>0</v>
      </c>
      <c r="BF14" s="83">
        <f t="shared" si="8"/>
        <v>100</v>
      </c>
      <c r="BG14" s="82">
        <f t="shared" si="36"/>
        <v>0</v>
      </c>
      <c r="BH14" s="82">
        <f t="shared" si="9"/>
        <v>57</v>
      </c>
      <c r="BI14" s="83">
        <f t="shared" si="10"/>
        <v>100</v>
      </c>
      <c r="BJ14" s="82">
        <f t="shared" si="11"/>
        <v>0</v>
      </c>
      <c r="BK14" s="83">
        <f t="shared" si="12"/>
        <v>0</v>
      </c>
      <c r="BM14" s="82">
        <f t="shared" si="13"/>
        <v>182.02</v>
      </c>
      <c r="BN14" s="83">
        <f t="shared" si="14"/>
        <v>194</v>
      </c>
      <c r="BO14" s="82">
        <f t="shared" si="15"/>
        <v>0</v>
      </c>
      <c r="BP14" s="83">
        <f t="shared" si="16"/>
        <v>220.03</v>
      </c>
      <c r="BQ14" s="82">
        <f t="shared" si="17"/>
        <v>0</v>
      </c>
      <c r="BR14" s="83">
        <f t="shared" si="18"/>
        <v>203.02</v>
      </c>
      <c r="BS14" s="82">
        <f t="shared" si="19"/>
        <v>0</v>
      </c>
      <c r="BT14" s="82">
        <f t="shared" si="20"/>
        <v>147</v>
      </c>
      <c r="BU14" s="83">
        <f t="shared" si="21"/>
        <v>254.04</v>
      </c>
      <c r="BV14" s="82">
        <f t="shared" si="22"/>
        <v>0</v>
      </c>
      <c r="BW14" s="83">
        <f t="shared" si="23"/>
        <v>0</v>
      </c>
      <c r="BY14" s="7">
        <f t="shared" si="24"/>
        <v>1200.1099999999999</v>
      </c>
      <c r="CA14" s="7">
        <f t="shared" si="37"/>
        <v>402.05</v>
      </c>
      <c r="CC14" s="7">
        <f t="shared" si="25"/>
        <v>798.06</v>
      </c>
      <c r="CF14" s="7">
        <f t="shared" si="26"/>
        <v>3</v>
      </c>
      <c r="CG14" s="7">
        <f t="shared" si="27"/>
        <v>3</v>
      </c>
      <c r="CH14" s="7">
        <f t="shared" si="28"/>
        <v>3</v>
      </c>
      <c r="CI14" s="7">
        <f t="shared" si="29"/>
        <v>3</v>
      </c>
      <c r="CJ14" s="7">
        <f t="shared" si="30"/>
        <v>3</v>
      </c>
      <c r="CK14" s="7">
        <f t="shared" si="31"/>
        <v>4</v>
      </c>
      <c r="CL14" s="7">
        <f t="shared" si="38"/>
        <v>1</v>
      </c>
      <c r="CM14" s="7">
        <f t="shared" si="39"/>
        <v>1</v>
      </c>
      <c r="CN14" s="7">
        <f t="shared" si="40"/>
        <v>1</v>
      </c>
      <c r="CO14" s="7">
        <f t="shared" si="41"/>
        <v>6</v>
      </c>
      <c r="CP14" s="7">
        <f t="shared" si="42"/>
        <v>6</v>
      </c>
      <c r="CS14" s="7">
        <f t="shared" si="43"/>
        <v>0</v>
      </c>
      <c r="CT14" s="7">
        <f t="shared" si="43"/>
        <v>0</v>
      </c>
      <c r="CU14" s="7">
        <f t="shared" si="43"/>
        <v>0</v>
      </c>
      <c r="CV14" s="7">
        <f t="shared" si="43"/>
        <v>0</v>
      </c>
      <c r="CW14" s="7">
        <f t="shared" si="43"/>
        <v>0</v>
      </c>
      <c r="CX14" s="7">
        <f t="shared" si="43"/>
        <v>220.03</v>
      </c>
      <c r="CY14" s="7">
        <f t="shared" si="43"/>
        <v>182.02</v>
      </c>
      <c r="CZ14" s="7">
        <f t="shared" si="43"/>
        <v>182.02</v>
      </c>
      <c r="DA14" s="7">
        <f t="shared" si="43"/>
        <v>182.02</v>
      </c>
      <c r="DB14" s="7">
        <f t="shared" si="43"/>
        <v>203.02</v>
      </c>
      <c r="DC14" s="7">
        <f t="shared" si="43"/>
        <v>203.02</v>
      </c>
    </row>
    <row r="15" spans="1:107" s="7" customFormat="1" ht="20.100000000000001" customHeight="1">
      <c r="A15" s="8">
        <v>9</v>
      </c>
      <c r="B15" s="68" t="s">
        <v>80</v>
      </c>
      <c r="C15" s="15" t="s">
        <v>88</v>
      </c>
      <c r="D15" s="9">
        <v>142.01</v>
      </c>
      <c r="E15" s="29">
        <f>LOOKUP((IF(D15&gt;0,(RANK(D15,D$6:D$135,0)),"NA")),'Points System'!$A$4:$A$154,'Points System'!$B$4:$B$154)</f>
        <v>55</v>
      </c>
      <c r="F15" s="17">
        <v>216.02</v>
      </c>
      <c r="G15" s="29">
        <f>LOOKUP((IF(F15&gt;0,(RANK(F15,F$6:F$135,0)),"NA")),'Points System'!$A$4:$A$154,'Points System'!$B$4:$B$154)</f>
        <v>95</v>
      </c>
      <c r="H15" s="17">
        <v>226.01</v>
      </c>
      <c r="I15" s="29">
        <f>LOOKUP((IF(H15&gt;0,(RANK(H15,H$6:H$135,0)),"NA")),'Points System'!$A$4:$A$154,'Points System'!$B$4:$B$154)</f>
        <v>70</v>
      </c>
      <c r="J15" s="17">
        <v>158.01</v>
      </c>
      <c r="K15" s="29">
        <f>LOOKUP((IF(J15&gt;0,(RANK(J15,J$6:J$135,0)),"NA")),'Points System'!$A$4:$A$154,'Points System'!$B$4:$B$154)</f>
        <v>58</v>
      </c>
      <c r="L15" s="17"/>
      <c r="M15" s="29">
        <f>LOOKUP((IF(L15&gt;0,(RANK(L15,L$6:L$135,0)),"NA")),'Points System'!$A$4:$A$154,'Points System'!$B$4:$B$154)</f>
        <v>0</v>
      </c>
      <c r="N15" s="17"/>
      <c r="O15" s="29">
        <f>LOOKUP((IF(N15&gt;0,(RANK(N15,N$6:N$135,0)),"NA")),'Points System'!$A$4:$A$154,'Points System'!$B$4:$B$154)</f>
        <v>0</v>
      </c>
      <c r="P15" s="19">
        <v>250.06</v>
      </c>
      <c r="Q15" s="29">
        <f>LOOKUP((IF(P15&gt;0,(RANK(P15,P$6:P$135,0)),"NA")),'Points System'!$A$4:$A$154,'Points System'!$B$4:$B$154)</f>
        <v>90</v>
      </c>
      <c r="R15" s="19"/>
      <c r="S15" s="29">
        <f>LOOKUP((IF(R15&gt;0,(RANK(R15,R$6:R$135,0)),"NA")),'Points System'!$A$4:$A$154,'Points System'!$B$4:$B$154)</f>
        <v>0</v>
      </c>
      <c r="T15" s="17"/>
      <c r="U15" s="29">
        <f>LOOKUP((IF(T15&gt;0,(RANK(T15,T$6:T$135,0)),"NA")),'Points System'!$A$4:$A$154,'Points System'!$B$4:$B$154)</f>
        <v>0</v>
      </c>
      <c r="V15" s="17">
        <v>139</v>
      </c>
      <c r="W15" s="29">
        <f>LOOKUP((IF(V15&gt;0,(RANK(V15,V$6:V$135,0)),"NA")),'Points System'!$A$4:$A$154,'Points System'!$B$4:$B$154)</f>
        <v>58</v>
      </c>
      <c r="X15" s="9"/>
      <c r="Y15" s="10">
        <f>LOOKUP((IF(X15&gt;0,(RANK(X15,X$6:X$135,0)),"NA")),'Points System'!$A$4:$A$154,'Points System'!$B$4:$B$154)</f>
        <v>0</v>
      </c>
      <c r="Z15" s="9"/>
      <c r="AA15" s="10">
        <f>LOOKUP((IF(Z15&gt;0,(RANK(Z15,Z$6:Z$135,0)),"NA")),'Points System'!$A$4:$A$154,'Points System'!$B$4:$B$154)</f>
        <v>0</v>
      </c>
      <c r="AB15" s="78">
        <f>CC15</f>
        <v>831.08999999999992</v>
      </c>
      <c r="AC15" s="10">
        <f>SUM((LARGE((BA15:BL15),1))+(LARGE((BA15:BL15),2))+(LARGE((BA15:BL15),3)+(LARGE((BA15:BL15),4))))</f>
        <v>313</v>
      </c>
      <c r="AD15" s="12">
        <f>RANK(AC15,$AC$6:$AC$135,0)</f>
        <v>10</v>
      </c>
      <c r="AE15" s="11">
        <f>(AB15-(ROUNDDOWN(AB15,0)))*100</f>
        <v>8.9999999999918145</v>
      </c>
      <c r="AF15" s="76" t="str">
        <f>IF((COUNTIF(AT15:AY15,"&gt;0"))&gt;2,"Y","N")</f>
        <v>Y</v>
      </c>
      <c r="AT15" s="23">
        <f t="shared" si="44"/>
        <v>95</v>
      </c>
      <c r="AU15" s="23">
        <f t="shared" si="45"/>
        <v>90</v>
      </c>
      <c r="AV15" s="23">
        <f t="shared" si="46"/>
        <v>58</v>
      </c>
      <c r="AW15" s="23">
        <f t="shared" si="47"/>
        <v>55</v>
      </c>
      <c r="AX15" s="23">
        <f t="shared" si="48"/>
        <v>0</v>
      </c>
      <c r="AY15" s="23">
        <f t="shared" si="49"/>
        <v>0</v>
      </c>
      <c r="BA15" s="82">
        <f t="shared" si="33"/>
        <v>95</v>
      </c>
      <c r="BB15" s="83">
        <f t="shared" si="6"/>
        <v>0</v>
      </c>
      <c r="BC15" s="82">
        <f t="shared" si="34"/>
        <v>70</v>
      </c>
      <c r="BD15" s="83">
        <f t="shared" si="7"/>
        <v>90</v>
      </c>
      <c r="BE15" s="82">
        <f t="shared" si="35"/>
        <v>58</v>
      </c>
      <c r="BF15" s="83">
        <f t="shared" si="8"/>
        <v>58</v>
      </c>
      <c r="BG15" s="82">
        <f t="shared" si="36"/>
        <v>0</v>
      </c>
      <c r="BH15" s="82">
        <f t="shared" si="9"/>
        <v>55</v>
      </c>
      <c r="BI15" s="83">
        <f t="shared" si="10"/>
        <v>0</v>
      </c>
      <c r="BJ15" s="82">
        <f t="shared" si="11"/>
        <v>0</v>
      </c>
      <c r="BK15" s="83">
        <f t="shared" si="12"/>
        <v>0</v>
      </c>
      <c r="BM15" s="82">
        <f t="shared" si="13"/>
        <v>216.02</v>
      </c>
      <c r="BN15" s="83">
        <f t="shared" si="14"/>
        <v>0</v>
      </c>
      <c r="BO15" s="82">
        <f t="shared" si="15"/>
        <v>226.01</v>
      </c>
      <c r="BP15" s="83">
        <f t="shared" si="16"/>
        <v>250.06</v>
      </c>
      <c r="BQ15" s="82">
        <f t="shared" si="17"/>
        <v>158.01</v>
      </c>
      <c r="BR15" s="83">
        <f t="shared" si="18"/>
        <v>139</v>
      </c>
      <c r="BS15" s="82">
        <f t="shared" si="19"/>
        <v>0</v>
      </c>
      <c r="BT15" s="82">
        <f t="shared" si="20"/>
        <v>142.01</v>
      </c>
      <c r="BU15" s="83">
        <f t="shared" si="21"/>
        <v>0</v>
      </c>
      <c r="BV15" s="82">
        <f t="shared" si="22"/>
        <v>0</v>
      </c>
      <c r="BW15" s="83">
        <f t="shared" si="23"/>
        <v>0</v>
      </c>
      <c r="BY15" s="7">
        <f t="shared" si="24"/>
        <v>1131.1099999999999</v>
      </c>
      <c r="CA15" s="7">
        <f t="shared" si="37"/>
        <v>300.02</v>
      </c>
      <c r="CC15" s="7">
        <f t="shared" si="25"/>
        <v>831.08999999999992</v>
      </c>
      <c r="CF15" s="7">
        <f t="shared" si="26"/>
        <v>2</v>
      </c>
      <c r="CG15" s="7">
        <f t="shared" si="27"/>
        <v>2</v>
      </c>
      <c r="CH15" s="7">
        <f t="shared" si="28"/>
        <v>2</v>
      </c>
      <c r="CI15" s="7">
        <f t="shared" si="29"/>
        <v>2</v>
      </c>
      <c r="CJ15" s="7">
        <f t="shared" si="30"/>
        <v>2</v>
      </c>
      <c r="CK15" s="7">
        <f t="shared" si="31"/>
        <v>8</v>
      </c>
      <c r="CL15" s="7">
        <f t="shared" si="38"/>
        <v>5</v>
      </c>
      <c r="CM15" s="7">
        <f t="shared" si="39"/>
        <v>5</v>
      </c>
      <c r="CN15" s="7">
        <f t="shared" si="40"/>
        <v>3</v>
      </c>
      <c r="CO15" s="7">
        <f t="shared" si="41"/>
        <v>4</v>
      </c>
      <c r="CP15" s="7">
        <f t="shared" si="42"/>
        <v>1</v>
      </c>
      <c r="CS15" s="7">
        <f t="shared" si="43"/>
        <v>0</v>
      </c>
      <c r="CT15" s="7">
        <f t="shared" si="43"/>
        <v>0</v>
      </c>
      <c r="CU15" s="7">
        <f t="shared" si="43"/>
        <v>0</v>
      </c>
      <c r="CV15" s="7">
        <f t="shared" si="43"/>
        <v>0</v>
      </c>
      <c r="CW15" s="7">
        <f t="shared" si="43"/>
        <v>0</v>
      </c>
      <c r="CX15" s="7">
        <f t="shared" si="43"/>
        <v>142.01</v>
      </c>
      <c r="CY15" s="7">
        <f t="shared" si="43"/>
        <v>158.01</v>
      </c>
      <c r="CZ15" s="7">
        <f t="shared" si="43"/>
        <v>158.01</v>
      </c>
      <c r="DA15" s="7">
        <f t="shared" si="43"/>
        <v>226.01</v>
      </c>
      <c r="DB15" s="7">
        <f t="shared" si="43"/>
        <v>250.06</v>
      </c>
      <c r="DC15" s="7">
        <f t="shared" si="43"/>
        <v>216.02</v>
      </c>
    </row>
    <row r="16" spans="1:107">
      <c r="A16" s="8">
        <v>10</v>
      </c>
      <c r="B16" s="68" t="s">
        <v>55</v>
      </c>
      <c r="C16" s="15" t="s">
        <v>56</v>
      </c>
      <c r="D16" s="9">
        <v>212.05</v>
      </c>
      <c r="E16" s="29">
        <f>LOOKUP((IF(D16&gt;0,(RANK(D16,D$6:D$135,0)),"NA")),'Points System'!$A$4:$A$154,'Points System'!$B$4:$B$154)</f>
        <v>81</v>
      </c>
      <c r="F16" s="17">
        <v>170.01</v>
      </c>
      <c r="G16" s="29">
        <f>LOOKUP((IF(F16&gt;0,(RANK(F16,F$6:F$135,0)),"NA")),'Points System'!$A$4:$A$154,'Points System'!$B$4:$B$154)</f>
        <v>54</v>
      </c>
      <c r="H16" s="17">
        <v>213.01</v>
      </c>
      <c r="I16" s="29">
        <f>LOOKUP((IF(H16&gt;0,(RANK(H16,H$6:H$135,0)),"NA")),'Points System'!$A$4:$A$154,'Points System'!$B$4:$B$154)</f>
        <v>62</v>
      </c>
      <c r="J16" s="17">
        <v>209.02</v>
      </c>
      <c r="K16" s="29">
        <f>LOOKUP((IF(J16&gt;0,(RANK(J16,J$6:J$135,0)),"NA")),'Points System'!$A$4:$A$154,'Points System'!$B$4:$B$154)</f>
        <v>77</v>
      </c>
      <c r="L16" s="17"/>
      <c r="M16" s="29">
        <f>LOOKUP((IF(L16&gt;0,(RANK(L16,L$6:L$135,0)),"NA")),'Points System'!$A$4:$A$154,'Points System'!$B$4:$B$154)</f>
        <v>0</v>
      </c>
      <c r="N16" s="17"/>
      <c r="O16" s="29">
        <f>LOOKUP((IF(N16&gt;0,(RANK(N16,N$6:N$135,0)),"NA")),'Points System'!$A$4:$A$154,'Points System'!$B$4:$B$154)</f>
        <v>0</v>
      </c>
      <c r="P16" s="19">
        <v>238.04</v>
      </c>
      <c r="Q16" s="29">
        <f>LOOKUP((IF(P16&gt;0,(RANK(P16,P$6:P$135,0)),"NA")),'Points System'!$A$4:$A$154,'Points System'!$B$4:$B$154)</f>
        <v>73</v>
      </c>
      <c r="R16" s="19">
        <v>204.01</v>
      </c>
      <c r="S16" s="29">
        <f>LOOKUP((IF(R16&gt;0,(RANK(R16,R$6:R$135,0)),"NA")),'Points System'!$A$4:$A$154,'Points System'!$B$4:$B$154)</f>
        <v>58</v>
      </c>
      <c r="T16" s="17"/>
      <c r="U16" s="29">
        <f>LOOKUP((IF(T16&gt;0,(RANK(T16,T$6:T$135,0)),"NA")),'Points System'!$A$4:$A$154,'Points System'!$B$4:$B$154)</f>
        <v>0</v>
      </c>
      <c r="V16" s="17">
        <v>151.02000000000001</v>
      </c>
      <c r="W16" s="29">
        <f>LOOKUP((IF(V16&gt;0,(RANK(V16,V$6:V$135,0)),"NA")),'Points System'!$A$4:$A$154,'Points System'!$B$4:$B$154)</f>
        <v>67</v>
      </c>
      <c r="X16" s="9"/>
      <c r="Y16" s="10">
        <f>LOOKUP((IF(X16&gt;0,(RANK(X16,X$6:X$135,0)),"NA")),'Points System'!$A$4:$A$154,'Points System'!$B$4:$B$154)</f>
        <v>0</v>
      </c>
      <c r="Z16" s="9"/>
      <c r="AA16" s="10">
        <f>LOOKUP((IF(Z16&gt;0,(RANK(Z16,Z$6:Z$135,0)),"NA")),'Points System'!$A$4:$A$154,'Points System'!$B$4:$B$154)</f>
        <v>0</v>
      </c>
      <c r="AB16" s="78">
        <f>CC16</f>
        <v>810.12999999999988</v>
      </c>
      <c r="AC16" s="10">
        <f>SUM((LARGE((BA16:BL16),1))+(LARGE((BA16:BL16),2))+(LARGE((BA16:BL16),3)+(LARGE((BA16:BL16),4))))</f>
        <v>298</v>
      </c>
      <c r="AD16" s="12">
        <f>RANK(AC16,$AC$6:$AC$135,0)</f>
        <v>11</v>
      </c>
      <c r="AE16" s="10">
        <f>(AB16-(ROUNDDOWN(AB16,0)))*100</f>
        <v>12.999999999988177</v>
      </c>
      <c r="AF16" s="76" t="str">
        <f>IF((COUNTIF(AT16:AY16,"&gt;0"))&gt;2,"Y","N")</f>
        <v>Y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3">
        <f t="shared" si="44"/>
        <v>58</v>
      </c>
      <c r="AU16" s="23">
        <f t="shared" si="45"/>
        <v>73</v>
      </c>
      <c r="AV16" s="23">
        <f t="shared" si="46"/>
        <v>77</v>
      </c>
      <c r="AW16" s="23">
        <f t="shared" si="47"/>
        <v>81</v>
      </c>
      <c r="AX16" s="23">
        <f t="shared" si="48"/>
        <v>0</v>
      </c>
      <c r="AY16" s="23">
        <f t="shared" si="49"/>
        <v>0</v>
      </c>
      <c r="AZ16" s="7"/>
      <c r="BA16" s="82">
        <f t="shared" si="33"/>
        <v>54</v>
      </c>
      <c r="BB16" s="83">
        <f t="shared" si="6"/>
        <v>58</v>
      </c>
      <c r="BC16" s="82">
        <f t="shared" si="34"/>
        <v>62</v>
      </c>
      <c r="BD16" s="83">
        <f t="shared" si="7"/>
        <v>73</v>
      </c>
      <c r="BE16" s="82">
        <f t="shared" si="35"/>
        <v>77</v>
      </c>
      <c r="BF16" s="83">
        <f t="shared" si="8"/>
        <v>67</v>
      </c>
      <c r="BG16" s="82">
        <f t="shared" si="36"/>
        <v>0</v>
      </c>
      <c r="BH16" s="82">
        <f t="shared" si="9"/>
        <v>81</v>
      </c>
      <c r="BI16" s="83">
        <f t="shared" si="10"/>
        <v>0</v>
      </c>
      <c r="BJ16" s="82">
        <f t="shared" si="11"/>
        <v>0</v>
      </c>
      <c r="BK16" s="83">
        <f t="shared" si="12"/>
        <v>0</v>
      </c>
      <c r="BL16" s="7"/>
      <c r="BM16" s="82">
        <f t="shared" si="13"/>
        <v>170.01</v>
      </c>
      <c r="BN16" s="83">
        <f t="shared" si="14"/>
        <v>204.01</v>
      </c>
      <c r="BO16" s="82">
        <f t="shared" si="15"/>
        <v>213.01</v>
      </c>
      <c r="BP16" s="83">
        <f t="shared" si="16"/>
        <v>238.04</v>
      </c>
      <c r="BQ16" s="82">
        <f t="shared" si="17"/>
        <v>209.02</v>
      </c>
      <c r="BR16" s="83">
        <f t="shared" si="18"/>
        <v>151.02000000000001</v>
      </c>
      <c r="BS16" s="82">
        <f t="shared" si="19"/>
        <v>0</v>
      </c>
      <c r="BT16" s="82">
        <f t="shared" si="20"/>
        <v>212.05</v>
      </c>
      <c r="BU16" s="83">
        <f t="shared" si="21"/>
        <v>0</v>
      </c>
      <c r="BV16" s="82">
        <f t="shared" si="22"/>
        <v>0</v>
      </c>
      <c r="BW16" s="83">
        <f t="shared" si="23"/>
        <v>0</v>
      </c>
      <c r="BY16" s="7">
        <f t="shared" si="24"/>
        <v>1397.1599999999999</v>
      </c>
      <c r="BZ16" s="7"/>
      <c r="CA16" s="7">
        <f t="shared" si="37"/>
        <v>587.03</v>
      </c>
      <c r="CB16" s="7"/>
      <c r="CC16" s="7">
        <f t="shared" si="25"/>
        <v>810.12999999999988</v>
      </c>
      <c r="CD16" s="7"/>
      <c r="CF16" s="7">
        <f t="shared" si="26"/>
        <v>7</v>
      </c>
      <c r="CG16" s="7">
        <f t="shared" si="27"/>
        <v>7</v>
      </c>
      <c r="CH16" s="7">
        <f t="shared" si="28"/>
        <v>7</v>
      </c>
      <c r="CI16" s="7">
        <f t="shared" si="29"/>
        <v>7</v>
      </c>
      <c r="CJ16" s="7">
        <f t="shared" si="30"/>
        <v>1</v>
      </c>
      <c r="CK16" s="7">
        <f t="shared" si="31"/>
        <v>2</v>
      </c>
      <c r="CL16" s="7">
        <f t="shared" si="38"/>
        <v>3</v>
      </c>
      <c r="CM16" s="7">
        <f t="shared" si="39"/>
        <v>6</v>
      </c>
      <c r="CN16" s="7">
        <f t="shared" si="40"/>
        <v>4</v>
      </c>
      <c r="CO16" s="7">
        <f t="shared" si="41"/>
        <v>5</v>
      </c>
      <c r="CP16" s="7">
        <f t="shared" si="42"/>
        <v>8</v>
      </c>
      <c r="CQ16" s="7"/>
      <c r="CS16" s="7">
        <f t="shared" si="43"/>
        <v>0</v>
      </c>
      <c r="CT16" s="7">
        <f t="shared" si="43"/>
        <v>0</v>
      </c>
      <c r="CU16" s="7">
        <f t="shared" si="43"/>
        <v>0</v>
      </c>
      <c r="CV16" s="7">
        <f t="shared" si="43"/>
        <v>0</v>
      </c>
      <c r="CW16" s="7">
        <f t="shared" si="43"/>
        <v>170.01</v>
      </c>
      <c r="CX16" s="7">
        <f t="shared" si="43"/>
        <v>204.01</v>
      </c>
      <c r="CY16" s="7">
        <f t="shared" si="43"/>
        <v>213.01</v>
      </c>
      <c r="CZ16" s="7">
        <f t="shared" si="43"/>
        <v>151.02000000000001</v>
      </c>
      <c r="DA16" s="7">
        <f t="shared" si="43"/>
        <v>238.04</v>
      </c>
      <c r="DB16" s="7">
        <f t="shared" si="43"/>
        <v>209.02</v>
      </c>
      <c r="DC16" s="7">
        <f t="shared" si="43"/>
        <v>212.05</v>
      </c>
    </row>
    <row r="17" spans="1:107">
      <c r="A17" s="6">
        <v>11</v>
      </c>
      <c r="B17" s="68" t="s">
        <v>99</v>
      </c>
      <c r="C17" s="15" t="s">
        <v>100</v>
      </c>
      <c r="D17" s="9">
        <v>208.02</v>
      </c>
      <c r="E17" s="29">
        <f>LOOKUP((IF(D17&gt;0,(RANK(D17,D$6:D$135,0)),"NA")),'Points System'!$A$4:$A$154,'Points System'!$B$4:$B$154)</f>
        <v>77</v>
      </c>
      <c r="F17" s="17">
        <v>201.03</v>
      </c>
      <c r="G17" s="29">
        <f>LOOKUP((IF(F17&gt;0,(RANK(F17,F$6:F$135,0)),"NA")),'Points System'!$A$4:$A$154,'Points System'!$B$4:$B$154)</f>
        <v>73</v>
      </c>
      <c r="H17" s="17"/>
      <c r="I17" s="29">
        <f>LOOKUP((IF(H17&gt;0,(RANK(H17,H$6:H$135,0)),"NA")),'Points System'!$A$4:$A$154,'Points System'!$B$4:$B$154)</f>
        <v>0</v>
      </c>
      <c r="J17" s="17">
        <v>199.02</v>
      </c>
      <c r="K17" s="29">
        <f>LOOKUP((IF(J17&gt;0,(RANK(J17,J$6:J$135,0)),"NA")),'Points System'!$A$4:$A$154,'Points System'!$B$4:$B$154)</f>
        <v>70</v>
      </c>
      <c r="L17" s="17">
        <v>221.01</v>
      </c>
      <c r="M17" s="29">
        <f>LOOKUP((IF(L17&gt;0,(RANK(L17,L$6:L$135,0)),"NA")),'Points System'!$A$4:$A$154,'Points System'!$B$4:$B$154)</f>
        <v>70</v>
      </c>
      <c r="N17" s="17"/>
      <c r="O17" s="29">
        <f>LOOKUP((IF(N17&gt;0,(RANK(N17,N$6:N$135,0)),"NA")),'Points System'!$A$4:$A$154,'Points System'!$B$4:$B$154)</f>
        <v>0</v>
      </c>
      <c r="P17" s="19">
        <v>236.04</v>
      </c>
      <c r="Q17" s="29">
        <f>LOOKUP((IF(P17&gt;0,(RANK(P17,P$6:P$135,0)),"NA")),'Points System'!$A$4:$A$154,'Points System'!$B$4:$B$154)</f>
        <v>70</v>
      </c>
      <c r="R17" s="19">
        <v>209</v>
      </c>
      <c r="S17" s="29">
        <f>LOOKUP((IF(R17&gt;0,(RANK(R17,R$6:R$135,0)),"NA")),'Points System'!$A$4:$A$154,'Points System'!$B$4:$B$154)</f>
        <v>62</v>
      </c>
      <c r="T17" s="17"/>
      <c r="U17" s="29">
        <f>LOOKUP((IF(T17&gt;0,(RANK(T17,T$6:T$135,0)),"NA")),'Points System'!$A$4:$A$154,'Points System'!$B$4:$B$154)</f>
        <v>0</v>
      </c>
      <c r="V17" s="17">
        <v>160</v>
      </c>
      <c r="W17" s="29">
        <f>LOOKUP((IF(V17&gt;0,(RANK(V17,V$6:V$135,0)),"NA")),'Points System'!$A$4:$A$154,'Points System'!$B$4:$B$154)</f>
        <v>77</v>
      </c>
      <c r="X17" s="9"/>
      <c r="Y17" s="10">
        <f>LOOKUP((IF(X17&gt;0,(RANK(X17,X$6:X$135,0)),"NA")),'Points System'!$A$4:$A$154,'Points System'!$B$4:$B$154)</f>
        <v>0</v>
      </c>
      <c r="Z17" s="9"/>
      <c r="AA17" s="10">
        <f>LOOKUP((IF(Z17&gt;0,(RANK(Z17,Z$6:Z$135,0)),"NA")),'Points System'!$A$4:$A$154,'Points System'!$B$4:$B$154)</f>
        <v>0</v>
      </c>
      <c r="AB17" s="78">
        <f>CC17</f>
        <v>753.04</v>
      </c>
      <c r="AC17" s="10">
        <f>SUM((LARGE((BA17:BL17),1))+(LARGE((BA17:BL17),2))+(LARGE((BA17:BL17),3)+(LARGE((BA17:BL17),4))))</f>
        <v>297</v>
      </c>
      <c r="AD17" s="12">
        <f>RANK(AC17,$AC$6:$AC$135,0)</f>
        <v>12</v>
      </c>
      <c r="AE17" s="11">
        <f>(AB17-(ROUNDDOWN(AB17,0)))*100</f>
        <v>3.999999999996362</v>
      </c>
      <c r="AF17" s="76" t="str">
        <f>IF((COUNTIF(AT17:AY17,"&gt;0"))&gt;2,"Y","N")</f>
        <v>Y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3">
        <f t="shared" si="44"/>
        <v>73</v>
      </c>
      <c r="AU17" s="23">
        <f t="shared" si="45"/>
        <v>70</v>
      </c>
      <c r="AV17" s="23">
        <f t="shared" si="46"/>
        <v>77</v>
      </c>
      <c r="AW17" s="23">
        <f t="shared" si="47"/>
        <v>77</v>
      </c>
      <c r="AX17" s="23">
        <f t="shared" si="48"/>
        <v>70</v>
      </c>
      <c r="AY17" s="23">
        <f t="shared" si="49"/>
        <v>0</v>
      </c>
      <c r="AZ17" s="7"/>
      <c r="BA17" s="82">
        <f t="shared" si="33"/>
        <v>73</v>
      </c>
      <c r="BB17" s="83">
        <f t="shared" si="6"/>
        <v>62</v>
      </c>
      <c r="BC17" s="82">
        <f t="shared" si="34"/>
        <v>0</v>
      </c>
      <c r="BD17" s="83">
        <f t="shared" si="7"/>
        <v>70</v>
      </c>
      <c r="BE17" s="82">
        <f t="shared" si="35"/>
        <v>70</v>
      </c>
      <c r="BF17" s="83">
        <f t="shared" si="8"/>
        <v>77</v>
      </c>
      <c r="BG17" s="82">
        <f t="shared" si="36"/>
        <v>0</v>
      </c>
      <c r="BH17" s="82">
        <f t="shared" si="9"/>
        <v>77</v>
      </c>
      <c r="BI17" s="83">
        <f t="shared" si="10"/>
        <v>70</v>
      </c>
      <c r="BJ17" s="82">
        <f t="shared" si="11"/>
        <v>0</v>
      </c>
      <c r="BK17" s="83">
        <f t="shared" si="12"/>
        <v>0</v>
      </c>
      <c r="BL17" s="7"/>
      <c r="BM17" s="82">
        <f t="shared" si="13"/>
        <v>201.03</v>
      </c>
      <c r="BN17" s="83">
        <f t="shared" si="14"/>
        <v>209</v>
      </c>
      <c r="BO17" s="82">
        <f t="shared" si="15"/>
        <v>0</v>
      </c>
      <c r="BP17" s="83">
        <f t="shared" si="16"/>
        <v>236.04</v>
      </c>
      <c r="BQ17" s="82">
        <f t="shared" si="17"/>
        <v>199.02</v>
      </c>
      <c r="BR17" s="83">
        <f t="shared" si="18"/>
        <v>160</v>
      </c>
      <c r="BS17" s="82">
        <f t="shared" si="19"/>
        <v>0</v>
      </c>
      <c r="BT17" s="82">
        <f t="shared" si="20"/>
        <v>208.02</v>
      </c>
      <c r="BU17" s="83">
        <f t="shared" si="21"/>
        <v>221.01</v>
      </c>
      <c r="BV17" s="82">
        <f t="shared" si="22"/>
        <v>0</v>
      </c>
      <c r="BW17" s="83">
        <f t="shared" si="23"/>
        <v>0</v>
      </c>
      <c r="BY17" s="7">
        <f t="shared" si="24"/>
        <v>1434.12</v>
      </c>
      <c r="BZ17" s="7"/>
      <c r="CA17" s="7">
        <f t="shared" si="37"/>
        <v>681.07999999999993</v>
      </c>
      <c r="CB17" s="7"/>
      <c r="CC17" s="7">
        <f t="shared" si="25"/>
        <v>753.04</v>
      </c>
      <c r="CD17" s="7"/>
      <c r="CF17" s="7">
        <f t="shared" si="26"/>
        <v>3</v>
      </c>
      <c r="CG17" s="7">
        <f t="shared" si="27"/>
        <v>3</v>
      </c>
      <c r="CH17" s="7">
        <f t="shared" si="28"/>
        <v>3</v>
      </c>
      <c r="CI17" s="7">
        <f t="shared" si="29"/>
        <v>3</v>
      </c>
      <c r="CJ17" s="7">
        <f t="shared" si="30"/>
        <v>2</v>
      </c>
      <c r="CK17" s="7">
        <f t="shared" si="31"/>
        <v>4</v>
      </c>
      <c r="CL17" s="7">
        <f t="shared" si="38"/>
        <v>4</v>
      </c>
      <c r="CM17" s="7">
        <f t="shared" si="39"/>
        <v>4</v>
      </c>
      <c r="CN17" s="7">
        <f t="shared" si="40"/>
        <v>1</v>
      </c>
      <c r="CO17" s="7">
        <f t="shared" si="41"/>
        <v>6</v>
      </c>
      <c r="CP17" s="7">
        <f t="shared" si="42"/>
        <v>6</v>
      </c>
      <c r="CQ17" s="7"/>
      <c r="CS17" s="7">
        <f t="shared" si="43"/>
        <v>0</v>
      </c>
      <c r="CT17" s="7">
        <f t="shared" si="43"/>
        <v>0</v>
      </c>
      <c r="CU17" s="7">
        <f t="shared" si="43"/>
        <v>0</v>
      </c>
      <c r="CV17" s="7">
        <f t="shared" si="43"/>
        <v>0</v>
      </c>
      <c r="CW17" s="7">
        <f t="shared" si="43"/>
        <v>209</v>
      </c>
      <c r="CX17" s="7">
        <f t="shared" si="43"/>
        <v>236.04</v>
      </c>
      <c r="CY17" s="7">
        <f t="shared" si="43"/>
        <v>236.04</v>
      </c>
      <c r="CZ17" s="7">
        <f t="shared" si="43"/>
        <v>236.04</v>
      </c>
      <c r="DA17" s="7">
        <f t="shared" si="43"/>
        <v>201.03</v>
      </c>
      <c r="DB17" s="7">
        <f t="shared" si="43"/>
        <v>160</v>
      </c>
      <c r="DC17" s="7">
        <f t="shared" si="43"/>
        <v>160</v>
      </c>
    </row>
    <row r="18" spans="1:107">
      <c r="A18" s="6">
        <v>22</v>
      </c>
      <c r="B18" s="68" t="s">
        <v>126</v>
      </c>
      <c r="C18" s="15" t="s">
        <v>138</v>
      </c>
      <c r="D18" s="9">
        <v>169.01</v>
      </c>
      <c r="E18" s="29">
        <f>LOOKUP((IF(D18&gt;0,(RANK(D18,D$6:D$135,0)),"NA")),'Points System'!$A$4:$A$154,'Points System'!$B$4:$B$154)</f>
        <v>64</v>
      </c>
      <c r="F18" s="17">
        <v>197.01</v>
      </c>
      <c r="G18" s="29">
        <f>LOOKUP((IF(F18&gt;0,(RANK(F18,F$6:F$135,0)),"NA")),'Points System'!$A$4:$A$154,'Points System'!$B$4:$B$154)</f>
        <v>70</v>
      </c>
      <c r="H18" s="17">
        <v>191.01</v>
      </c>
      <c r="I18" s="29">
        <f>LOOKUP((IF(H18&gt;0,(RANK(H18,H$6:H$135,0)),"NA")),'Points System'!$A$4:$A$154,'Points System'!$B$4:$B$154)</f>
        <v>53</v>
      </c>
      <c r="J18" s="17"/>
      <c r="K18" s="29">
        <f>LOOKUP((IF(J18&gt;0,(RANK(J18,J$6:J$135,0)),"NA")),'Points System'!$A$4:$A$154,'Points System'!$B$4:$B$154)</f>
        <v>0</v>
      </c>
      <c r="L18" s="17"/>
      <c r="M18" s="29">
        <f>LOOKUP((IF(L18&gt;0,(RANK(L18,L$6:L$135,0)),"NA")),'Points System'!$A$4:$A$154,'Points System'!$B$4:$B$154)</f>
        <v>0</v>
      </c>
      <c r="N18" s="17"/>
      <c r="O18" s="29">
        <f>LOOKUP((IF(N18&gt;0,(RANK(N18,N$6:N$135,0)),"NA")),'Points System'!$A$4:$A$154,'Points System'!$B$4:$B$154)</f>
        <v>0</v>
      </c>
      <c r="P18" s="19"/>
      <c r="Q18" s="29">
        <f>LOOKUP((IF(P18&gt;0,(RANK(P18,P$6:P$135,0)),"NA")),'Points System'!$A$4:$A$154,'Points System'!$B$4:$B$154)</f>
        <v>0</v>
      </c>
      <c r="R18" s="19"/>
      <c r="S18" s="29">
        <f>LOOKUP((IF(R18&gt;0,(RANK(R18,R$6:R$135,0)),"NA")),'Points System'!$A$4:$A$154,'Points System'!$B$4:$B$154)</f>
        <v>0</v>
      </c>
      <c r="T18" s="17"/>
      <c r="U18" s="29">
        <f>LOOKUP((IF(T18&gt;0,(RANK(T18,T$6:T$135,0)),"NA")),'Points System'!$A$4:$A$154,'Points System'!$B$4:$B$154)</f>
        <v>0</v>
      </c>
      <c r="V18" s="17"/>
      <c r="W18" s="29">
        <f>LOOKUP((IF(V18&gt;0,(RANK(V18,V$6:V$135,0)),"NA")),'Points System'!$A$4:$A$154,'Points System'!$B$4:$B$154)</f>
        <v>0</v>
      </c>
      <c r="X18" s="9">
        <v>196.02</v>
      </c>
      <c r="Y18" s="10">
        <f>LOOKUP((IF(X18&gt;0,(RANK(X18,X$6:X$135,0)),"NA")),'Points System'!$A$4:$A$154,'Points System'!$B$4:$B$154)</f>
        <v>85</v>
      </c>
      <c r="Z18" s="9"/>
      <c r="AA18" s="10">
        <f>LOOKUP((IF(Z18&gt;0,(RANK(Z18,Z$6:Z$135,0)),"NA")),'Points System'!$A$4:$A$154,'Points System'!$B$4:$B$154)</f>
        <v>0</v>
      </c>
      <c r="AB18" s="78">
        <f>CC18</f>
        <v>753.05</v>
      </c>
      <c r="AC18" s="10">
        <f>SUM((LARGE((BA18:BL18),1))+(LARGE((BA18:BL18),2))+(LARGE((BA18:BL18),3)+(LARGE((BA18:BL18),4))))</f>
        <v>272</v>
      </c>
      <c r="AD18" s="12">
        <f>RANK(AC18,$AC$6:$AC$135,0)</f>
        <v>13</v>
      </c>
      <c r="AE18" s="11">
        <f>(AB18-(ROUNDDOWN(AB18,0)))*100</f>
        <v>4.9999999999954525</v>
      </c>
      <c r="AF18" s="76" t="str">
        <f>IF((COUNTIF(AT18:AY18,"&gt;0"))&gt;2,"Y","N")</f>
        <v>Y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3">
        <f t="shared" si="44"/>
        <v>70</v>
      </c>
      <c r="AU18" s="23">
        <f t="shared" si="45"/>
        <v>53</v>
      </c>
      <c r="AV18" s="23">
        <f t="shared" si="46"/>
        <v>0</v>
      </c>
      <c r="AW18" s="23">
        <f t="shared" si="47"/>
        <v>64</v>
      </c>
      <c r="AX18" s="23">
        <f t="shared" si="48"/>
        <v>0</v>
      </c>
      <c r="AY18" s="23">
        <f t="shared" si="49"/>
        <v>85</v>
      </c>
      <c r="AZ18" s="7"/>
      <c r="BA18" s="82">
        <f t="shared" si="33"/>
        <v>70</v>
      </c>
      <c r="BB18" s="83">
        <f t="shared" si="6"/>
        <v>0</v>
      </c>
      <c r="BC18" s="82">
        <f t="shared" si="34"/>
        <v>53</v>
      </c>
      <c r="BD18" s="83">
        <f t="shared" si="7"/>
        <v>0</v>
      </c>
      <c r="BE18" s="82">
        <f t="shared" si="35"/>
        <v>0</v>
      </c>
      <c r="BF18" s="83">
        <f t="shared" si="8"/>
        <v>0</v>
      </c>
      <c r="BG18" s="82">
        <f t="shared" si="36"/>
        <v>0</v>
      </c>
      <c r="BH18" s="82">
        <f t="shared" si="9"/>
        <v>64</v>
      </c>
      <c r="BI18" s="83">
        <f t="shared" si="10"/>
        <v>0</v>
      </c>
      <c r="BJ18" s="82">
        <f t="shared" si="11"/>
        <v>0</v>
      </c>
      <c r="BK18" s="83">
        <f t="shared" si="12"/>
        <v>85</v>
      </c>
      <c r="BL18" s="7"/>
      <c r="BM18" s="82">
        <f t="shared" si="13"/>
        <v>197.01</v>
      </c>
      <c r="BN18" s="83">
        <f t="shared" si="14"/>
        <v>0</v>
      </c>
      <c r="BO18" s="82">
        <f t="shared" si="15"/>
        <v>191.01</v>
      </c>
      <c r="BP18" s="83">
        <f t="shared" si="16"/>
        <v>0</v>
      </c>
      <c r="BQ18" s="82">
        <f t="shared" si="17"/>
        <v>0</v>
      </c>
      <c r="BR18" s="83">
        <f t="shared" si="18"/>
        <v>0</v>
      </c>
      <c r="BS18" s="82">
        <f t="shared" si="19"/>
        <v>0</v>
      </c>
      <c r="BT18" s="82">
        <f t="shared" si="20"/>
        <v>169.01</v>
      </c>
      <c r="BU18" s="83">
        <f t="shared" si="21"/>
        <v>0</v>
      </c>
      <c r="BV18" s="82">
        <f t="shared" si="22"/>
        <v>0</v>
      </c>
      <c r="BW18" s="83">
        <f t="shared" si="23"/>
        <v>196.02</v>
      </c>
      <c r="BY18" s="7">
        <f t="shared" si="24"/>
        <v>753.05</v>
      </c>
      <c r="BZ18" s="7"/>
      <c r="CA18" s="7">
        <f t="shared" si="37"/>
        <v>0</v>
      </c>
      <c r="CB18" s="7"/>
      <c r="CC18" s="7">
        <f t="shared" si="25"/>
        <v>753.05</v>
      </c>
      <c r="CD18" s="7"/>
      <c r="CF18" s="7">
        <f t="shared" si="26"/>
        <v>2</v>
      </c>
      <c r="CG18" s="7">
        <f t="shared" si="27"/>
        <v>2</v>
      </c>
      <c r="CH18" s="7">
        <f t="shared" si="28"/>
        <v>2</v>
      </c>
      <c r="CI18" s="7">
        <f t="shared" si="29"/>
        <v>2</v>
      </c>
      <c r="CJ18" s="7">
        <f t="shared" si="30"/>
        <v>2</v>
      </c>
      <c r="CK18" s="7">
        <f t="shared" si="31"/>
        <v>2</v>
      </c>
      <c r="CL18" s="7">
        <f t="shared" si="38"/>
        <v>2</v>
      </c>
      <c r="CM18" s="7">
        <f t="shared" si="39"/>
        <v>3</v>
      </c>
      <c r="CN18" s="7">
        <f t="shared" si="40"/>
        <v>8</v>
      </c>
      <c r="CO18" s="7">
        <f t="shared" si="41"/>
        <v>1</v>
      </c>
      <c r="CP18" s="7">
        <f t="shared" si="42"/>
        <v>11</v>
      </c>
      <c r="CQ18" s="7"/>
      <c r="CS18" s="7">
        <f t="shared" si="43"/>
        <v>0</v>
      </c>
      <c r="CT18" s="7">
        <f t="shared" si="43"/>
        <v>0</v>
      </c>
      <c r="CU18" s="7">
        <f t="shared" si="43"/>
        <v>0</v>
      </c>
      <c r="CV18" s="7">
        <f t="shared" si="43"/>
        <v>0</v>
      </c>
      <c r="CW18" s="7">
        <f t="shared" si="43"/>
        <v>0</v>
      </c>
      <c r="CX18" s="7">
        <f t="shared" si="43"/>
        <v>0</v>
      </c>
      <c r="CY18" s="7">
        <f t="shared" si="43"/>
        <v>0</v>
      </c>
      <c r="CZ18" s="7">
        <f t="shared" si="43"/>
        <v>191.01</v>
      </c>
      <c r="DA18" s="7">
        <f t="shared" si="43"/>
        <v>169.01</v>
      </c>
      <c r="DB18" s="7">
        <f t="shared" si="43"/>
        <v>197.01</v>
      </c>
      <c r="DC18" s="7">
        <f t="shared" si="43"/>
        <v>196.02</v>
      </c>
    </row>
    <row r="19" spans="1:107">
      <c r="A19" s="6">
        <v>12</v>
      </c>
      <c r="B19" s="68" t="s">
        <v>328</v>
      </c>
      <c r="C19" s="15" t="s">
        <v>329</v>
      </c>
      <c r="D19" s="9">
        <v>148</v>
      </c>
      <c r="E19" s="29">
        <f>LOOKUP((IF(D19&gt;0,(RANK(D19,D$6:D$135,0)),"NA")),'Points System'!$A$4:$A$154,'Points System'!$B$4:$B$154)</f>
        <v>62</v>
      </c>
      <c r="F19" s="17">
        <v>196.01</v>
      </c>
      <c r="G19" s="29">
        <f>LOOKUP((IF(F19&gt;0,(RANK(F19,F$6:F$135,0)),"NA")),'Points System'!$A$4:$A$154,'Points System'!$B$4:$B$154)</f>
        <v>67</v>
      </c>
      <c r="H19" s="17">
        <v>225</v>
      </c>
      <c r="I19" s="29">
        <f>LOOKUP((IF(H19&gt;0,(RANK(H19,H$6:H$135,0)),"NA")),'Points System'!$A$4:$A$154,'Points System'!$B$4:$B$154)</f>
        <v>67</v>
      </c>
      <c r="J19" s="17"/>
      <c r="K19" s="29">
        <f>LOOKUP((IF(J19&gt;0,(RANK(J19,J$6:J$135,0)),"NA")),'Points System'!$A$4:$A$154,'Points System'!$B$4:$B$154)</f>
        <v>0</v>
      </c>
      <c r="L19" s="17">
        <v>195.03</v>
      </c>
      <c r="M19" s="29">
        <f>LOOKUP((IF(L19&gt;0,(RANK(L19,L$6:L$135,0)),"NA")),'Points System'!$A$4:$A$154,'Points System'!$B$4:$B$154)</f>
        <v>54</v>
      </c>
      <c r="N19" s="17"/>
      <c r="O19" s="29">
        <f>LOOKUP((IF(N19&gt;0,(RANK(N19,N$6:N$135,0)),"NA")),'Points System'!$A$4:$A$154,'Points System'!$B$4:$B$154)</f>
        <v>0</v>
      </c>
      <c r="P19" s="19"/>
      <c r="Q19" s="29">
        <f>LOOKUP((IF(P19&gt;0,(RANK(P19,P$6:P$135,0)),"NA")),'Points System'!$A$4:$A$154,'Points System'!$B$4:$B$154)</f>
        <v>0</v>
      </c>
      <c r="R19" s="19"/>
      <c r="S19" s="29">
        <f>LOOKUP((IF(R19&gt;0,(RANK(R19,R$6:R$135,0)),"NA")),'Points System'!$A$4:$A$154,'Points System'!$B$4:$B$154)</f>
        <v>0</v>
      </c>
      <c r="T19" s="17"/>
      <c r="U19" s="29">
        <f>LOOKUP((IF(T19&gt;0,(RANK(T19,T$6:T$135,0)),"NA")),'Points System'!$A$4:$A$154,'Points System'!$B$4:$B$154)</f>
        <v>0</v>
      </c>
      <c r="V19" s="17"/>
      <c r="W19" s="29">
        <f>LOOKUP((IF(V19&gt;0,(RANK(V19,V$6:V$135,0)),"NA")),'Points System'!$A$4:$A$154,'Points System'!$B$4:$B$154)</f>
        <v>0</v>
      </c>
      <c r="X19" s="9"/>
      <c r="Y19" s="10">
        <f>LOOKUP((IF(X19&gt;0,(RANK(X19,X$6:X$135,0)),"NA")),'Points System'!$A$4:$A$154,'Points System'!$B$4:$B$154)</f>
        <v>0</v>
      </c>
      <c r="Z19" s="9"/>
      <c r="AA19" s="10">
        <f>LOOKUP((IF(Z19&gt;0,(RANK(Z19,Z$6:Z$135,0)),"NA")),'Points System'!$A$4:$A$154,'Points System'!$B$4:$B$154)</f>
        <v>0</v>
      </c>
      <c r="AB19" s="78">
        <f>CC19</f>
        <v>764.04</v>
      </c>
      <c r="AC19" s="10">
        <f>SUM((LARGE((BA19:BL19),1))+(LARGE((BA19:BL19),2))+(LARGE((BA19:BL19),3)+(LARGE((BA19:BL19),4))))</f>
        <v>250</v>
      </c>
      <c r="AD19" s="12">
        <f>RANK(AC19,$AC$6:$AC$135,0)</f>
        <v>14</v>
      </c>
      <c r="AE19" s="11">
        <f>(AB19-(ROUNDDOWN(AB19,0)))*100</f>
        <v>3.999999999996362</v>
      </c>
      <c r="AF19" s="76" t="str">
        <f>IF((COUNTIF(AT19:AY19,"&gt;0"))&gt;2,"Y","N")</f>
        <v>Y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3">
        <f t="shared" si="44"/>
        <v>67</v>
      </c>
      <c r="AU19" s="23">
        <f t="shared" si="45"/>
        <v>67</v>
      </c>
      <c r="AV19" s="23">
        <f t="shared" si="46"/>
        <v>0</v>
      </c>
      <c r="AW19" s="23">
        <f t="shared" si="47"/>
        <v>62</v>
      </c>
      <c r="AX19" s="23">
        <f t="shared" si="48"/>
        <v>54</v>
      </c>
      <c r="AY19" s="23">
        <f t="shared" si="49"/>
        <v>0</v>
      </c>
      <c r="AZ19" s="7"/>
      <c r="BA19" s="82">
        <f t="shared" si="33"/>
        <v>67</v>
      </c>
      <c r="BB19" s="83">
        <f t="shared" si="6"/>
        <v>0</v>
      </c>
      <c r="BC19" s="82">
        <f t="shared" si="34"/>
        <v>67</v>
      </c>
      <c r="BD19" s="83">
        <f t="shared" si="7"/>
        <v>0</v>
      </c>
      <c r="BE19" s="82">
        <f t="shared" si="35"/>
        <v>0</v>
      </c>
      <c r="BF19" s="83">
        <f t="shared" si="8"/>
        <v>0</v>
      </c>
      <c r="BG19" s="82">
        <f t="shared" si="36"/>
        <v>0</v>
      </c>
      <c r="BH19" s="82">
        <f t="shared" si="9"/>
        <v>62</v>
      </c>
      <c r="BI19" s="83">
        <f t="shared" si="10"/>
        <v>54</v>
      </c>
      <c r="BJ19" s="82">
        <f t="shared" si="11"/>
        <v>0</v>
      </c>
      <c r="BK19" s="83">
        <f t="shared" si="12"/>
        <v>0</v>
      </c>
      <c r="BL19" s="7"/>
      <c r="BM19" s="82">
        <f t="shared" si="13"/>
        <v>196.01</v>
      </c>
      <c r="BN19" s="83">
        <f t="shared" si="14"/>
        <v>0</v>
      </c>
      <c r="BO19" s="82">
        <f t="shared" si="15"/>
        <v>225</v>
      </c>
      <c r="BP19" s="83">
        <f t="shared" si="16"/>
        <v>0</v>
      </c>
      <c r="BQ19" s="82">
        <f t="shared" si="17"/>
        <v>0</v>
      </c>
      <c r="BR19" s="83">
        <f t="shared" si="18"/>
        <v>0</v>
      </c>
      <c r="BS19" s="82">
        <f t="shared" si="19"/>
        <v>0</v>
      </c>
      <c r="BT19" s="82">
        <f t="shared" si="20"/>
        <v>148</v>
      </c>
      <c r="BU19" s="83">
        <f t="shared" si="21"/>
        <v>195.03</v>
      </c>
      <c r="BV19" s="82">
        <f t="shared" si="22"/>
        <v>0</v>
      </c>
      <c r="BW19" s="83">
        <f t="shared" si="23"/>
        <v>0</v>
      </c>
      <c r="BY19" s="7">
        <f t="shared" si="24"/>
        <v>764.04</v>
      </c>
      <c r="BZ19" s="7"/>
      <c r="CA19" s="7">
        <f t="shared" si="37"/>
        <v>0</v>
      </c>
      <c r="CB19" s="7"/>
      <c r="CC19" s="7">
        <f t="shared" si="25"/>
        <v>764.04</v>
      </c>
      <c r="CD19" s="7"/>
      <c r="CF19" s="7">
        <f t="shared" si="26"/>
        <v>2</v>
      </c>
      <c r="CG19" s="7">
        <f t="shared" si="27"/>
        <v>2</v>
      </c>
      <c r="CH19" s="7">
        <f t="shared" si="28"/>
        <v>2</v>
      </c>
      <c r="CI19" s="7">
        <f t="shared" si="29"/>
        <v>2</v>
      </c>
      <c r="CJ19" s="7">
        <f t="shared" si="30"/>
        <v>2</v>
      </c>
      <c r="CK19" s="7">
        <f t="shared" si="31"/>
        <v>2</v>
      </c>
      <c r="CL19" s="7">
        <f t="shared" si="38"/>
        <v>2</v>
      </c>
      <c r="CM19" s="7">
        <f t="shared" si="39"/>
        <v>9</v>
      </c>
      <c r="CN19" s="7">
        <f t="shared" si="40"/>
        <v>8</v>
      </c>
      <c r="CO19" s="7">
        <f t="shared" si="41"/>
        <v>1</v>
      </c>
      <c r="CP19" s="7">
        <f t="shared" si="42"/>
        <v>1</v>
      </c>
      <c r="CQ19" s="7"/>
      <c r="CS19" s="7">
        <f t="shared" si="43"/>
        <v>0</v>
      </c>
      <c r="CT19" s="7">
        <f t="shared" si="43"/>
        <v>0</v>
      </c>
      <c r="CU19" s="7">
        <f t="shared" si="43"/>
        <v>0</v>
      </c>
      <c r="CV19" s="7">
        <f t="shared" si="43"/>
        <v>0</v>
      </c>
      <c r="CW19" s="7">
        <f t="shared" si="43"/>
        <v>0</v>
      </c>
      <c r="CX19" s="7">
        <f t="shared" si="43"/>
        <v>0</v>
      </c>
      <c r="CY19" s="7">
        <f t="shared" si="43"/>
        <v>0</v>
      </c>
      <c r="CZ19" s="7">
        <f t="shared" si="43"/>
        <v>195.03</v>
      </c>
      <c r="DA19" s="7">
        <f t="shared" si="43"/>
        <v>148</v>
      </c>
      <c r="DB19" s="7">
        <f t="shared" si="43"/>
        <v>196.01</v>
      </c>
      <c r="DC19" s="7">
        <f t="shared" si="43"/>
        <v>196.01</v>
      </c>
    </row>
    <row r="20" spans="1:107">
      <c r="A20" s="6">
        <v>13</v>
      </c>
      <c r="B20" s="68" t="s">
        <v>290</v>
      </c>
      <c r="C20" s="15" t="s">
        <v>329</v>
      </c>
      <c r="D20" s="9"/>
      <c r="E20" s="29">
        <f>LOOKUP((IF(D20&gt;0,(RANK(D20,D$6:D$135,0)),"NA")),'Points System'!$A$4:$A$154,'Points System'!$B$4:$B$154)</f>
        <v>0</v>
      </c>
      <c r="F20" s="17">
        <v>171.02</v>
      </c>
      <c r="G20" s="29">
        <f>LOOKUP((IF(F20&gt;0,(RANK(F20,F$6:F$135,0)),"NA")),'Points System'!$A$4:$A$154,'Points System'!$B$4:$B$154)</f>
        <v>55</v>
      </c>
      <c r="H20" s="17"/>
      <c r="I20" s="29">
        <f>LOOKUP((IF(H20&gt;0,(RANK(H20,H$6:H$135,0)),"NA")),'Points System'!$A$4:$A$154,'Points System'!$B$4:$B$154)</f>
        <v>0</v>
      </c>
      <c r="J20" s="17"/>
      <c r="K20" s="29">
        <f>LOOKUP((IF(J20&gt;0,(RANK(J20,J$6:J$135,0)),"NA")),'Points System'!$A$4:$A$154,'Points System'!$B$4:$B$154)</f>
        <v>0</v>
      </c>
      <c r="L20" s="17">
        <v>197.01</v>
      </c>
      <c r="M20" s="29">
        <f>LOOKUP((IF(L20&gt;0,(RANK(L20,L$6:L$135,0)),"NA")),'Points System'!$A$4:$A$154,'Points System'!$B$4:$B$154)</f>
        <v>55</v>
      </c>
      <c r="N20" s="17"/>
      <c r="O20" s="29">
        <f>LOOKUP((IF(N20&gt;0,(RANK(N20,N$6:N$135,0)),"NA")),'Points System'!$A$4:$A$154,'Points System'!$B$4:$B$154)</f>
        <v>0</v>
      </c>
      <c r="P20" s="19">
        <v>249.04</v>
      </c>
      <c r="Q20" s="29">
        <f>LOOKUP((IF(P20&gt;0,(RANK(P20,P$6:P$135,0)),"NA")),'Points System'!$A$4:$A$154,'Points System'!$B$4:$B$154)</f>
        <v>81</v>
      </c>
      <c r="R20" s="19">
        <v>143</v>
      </c>
      <c r="S20" s="29">
        <f>LOOKUP((IF(R20&gt;0,(RANK(R20,R$6:R$135,0)),"NA")),'Points System'!$A$4:$A$154,'Points System'!$B$4:$B$154)</f>
        <v>45</v>
      </c>
      <c r="T20" s="17"/>
      <c r="U20" s="29">
        <f>LOOKUP((IF(T20&gt;0,(RANK(T20,T$6:T$135,0)),"NA")),'Points System'!$A$4:$A$154,'Points System'!$B$4:$B$154)</f>
        <v>0</v>
      </c>
      <c r="V20" s="17"/>
      <c r="W20" s="29">
        <f>LOOKUP((IF(V20&gt;0,(RANK(V20,V$6:V$135,0)),"NA")),'Points System'!$A$4:$A$154,'Points System'!$B$4:$B$154)</f>
        <v>0</v>
      </c>
      <c r="X20" s="9"/>
      <c r="Y20" s="10">
        <f>LOOKUP((IF(X20&gt;0,(RANK(X20,X$6:X$135,0)),"NA")),'Points System'!$A$4:$A$154,'Points System'!$B$4:$B$154)</f>
        <v>0</v>
      </c>
      <c r="Z20" s="9"/>
      <c r="AA20" s="10">
        <f>LOOKUP((IF(Z20&gt;0,(RANK(Z20,Z$6:Z$135,0)),"NA")),'Points System'!$A$4:$A$154,'Points System'!$B$4:$B$154)</f>
        <v>0</v>
      </c>
      <c r="AB20" s="78">
        <f>CC20</f>
        <v>760.06999999999994</v>
      </c>
      <c r="AC20" s="10">
        <f>SUM((LARGE((BA20:BL20),1))+(LARGE((BA20:BL20),2))+(LARGE((BA20:BL20),3)+(LARGE((BA20:BL20),4))))</f>
        <v>236</v>
      </c>
      <c r="AD20" s="12">
        <f>RANK(AC20,$AC$6:$AC$135,0)</f>
        <v>15</v>
      </c>
      <c r="AE20" s="11">
        <f>(AB20-(ROUNDDOWN(AB20,0)))*100</f>
        <v>6.9999999999936335</v>
      </c>
      <c r="AF20" s="76" t="str">
        <f>IF((COUNTIF(AT20:AY20,"&gt;0"))&gt;2,"Y","N")</f>
        <v>Y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3">
        <f t="shared" si="44"/>
        <v>55</v>
      </c>
      <c r="AU20" s="23">
        <f t="shared" si="45"/>
        <v>81</v>
      </c>
      <c r="AV20" s="23">
        <f t="shared" si="46"/>
        <v>0</v>
      </c>
      <c r="AW20" s="23">
        <f t="shared" si="47"/>
        <v>0</v>
      </c>
      <c r="AX20" s="23">
        <f t="shared" si="48"/>
        <v>55</v>
      </c>
      <c r="AY20" s="23">
        <f t="shared" si="49"/>
        <v>0</v>
      </c>
      <c r="AZ20" s="7"/>
      <c r="BA20" s="82">
        <f t="shared" si="33"/>
        <v>55</v>
      </c>
      <c r="BB20" s="83">
        <f t="shared" si="6"/>
        <v>45</v>
      </c>
      <c r="BC20" s="82">
        <f t="shared" si="34"/>
        <v>0</v>
      </c>
      <c r="BD20" s="83">
        <f t="shared" si="7"/>
        <v>81</v>
      </c>
      <c r="BE20" s="82">
        <f t="shared" si="35"/>
        <v>0</v>
      </c>
      <c r="BF20" s="83">
        <f t="shared" si="8"/>
        <v>0</v>
      </c>
      <c r="BG20" s="82">
        <f t="shared" si="36"/>
        <v>0</v>
      </c>
      <c r="BH20" s="82">
        <f t="shared" si="9"/>
        <v>0</v>
      </c>
      <c r="BI20" s="83">
        <f t="shared" si="10"/>
        <v>55</v>
      </c>
      <c r="BJ20" s="82">
        <f t="shared" si="11"/>
        <v>0</v>
      </c>
      <c r="BK20" s="83">
        <f t="shared" si="12"/>
        <v>0</v>
      </c>
      <c r="BL20" s="7"/>
      <c r="BM20" s="82">
        <f t="shared" si="13"/>
        <v>171.02</v>
      </c>
      <c r="BN20" s="83">
        <f t="shared" si="14"/>
        <v>143</v>
      </c>
      <c r="BO20" s="82">
        <f t="shared" si="15"/>
        <v>0</v>
      </c>
      <c r="BP20" s="83">
        <f t="shared" si="16"/>
        <v>249.04</v>
      </c>
      <c r="BQ20" s="82">
        <f t="shared" si="17"/>
        <v>0</v>
      </c>
      <c r="BR20" s="83">
        <f t="shared" si="18"/>
        <v>0</v>
      </c>
      <c r="BS20" s="82">
        <f t="shared" si="19"/>
        <v>0</v>
      </c>
      <c r="BT20" s="82">
        <f t="shared" si="20"/>
        <v>0</v>
      </c>
      <c r="BU20" s="83">
        <f t="shared" si="21"/>
        <v>197.01</v>
      </c>
      <c r="BV20" s="82">
        <f t="shared" si="22"/>
        <v>0</v>
      </c>
      <c r="BW20" s="83">
        <f t="shared" si="23"/>
        <v>0</v>
      </c>
      <c r="BY20" s="7">
        <f t="shared" si="24"/>
        <v>760.06999999999994</v>
      </c>
      <c r="BZ20" s="7"/>
      <c r="CA20" s="7">
        <f t="shared" si="37"/>
        <v>0</v>
      </c>
      <c r="CB20" s="7"/>
      <c r="CC20" s="7">
        <f t="shared" si="25"/>
        <v>760.06999999999994</v>
      </c>
      <c r="CD20" s="7"/>
      <c r="CF20" s="7">
        <f t="shared" si="26"/>
        <v>3</v>
      </c>
      <c r="CG20" s="7">
        <f t="shared" si="27"/>
        <v>3</v>
      </c>
      <c r="CH20" s="7">
        <f t="shared" si="28"/>
        <v>3</v>
      </c>
      <c r="CI20" s="7">
        <f t="shared" si="29"/>
        <v>3</v>
      </c>
      <c r="CJ20" s="7">
        <f t="shared" si="30"/>
        <v>3</v>
      </c>
      <c r="CK20" s="7">
        <f t="shared" si="31"/>
        <v>3</v>
      </c>
      <c r="CL20" s="7">
        <f t="shared" si="38"/>
        <v>3</v>
      </c>
      <c r="CM20" s="7">
        <f t="shared" si="39"/>
        <v>2</v>
      </c>
      <c r="CN20" s="7">
        <f t="shared" si="40"/>
        <v>1</v>
      </c>
      <c r="CO20" s="7">
        <f t="shared" si="41"/>
        <v>1</v>
      </c>
      <c r="CP20" s="7">
        <f t="shared" si="42"/>
        <v>4</v>
      </c>
      <c r="CQ20" s="7"/>
      <c r="CS20" s="7">
        <f t="shared" si="43"/>
        <v>0</v>
      </c>
      <c r="CT20" s="7">
        <f t="shared" si="43"/>
        <v>0</v>
      </c>
      <c r="CU20" s="7">
        <f t="shared" si="43"/>
        <v>0</v>
      </c>
      <c r="CV20" s="7">
        <f t="shared" si="43"/>
        <v>0</v>
      </c>
      <c r="CW20" s="7">
        <f t="shared" si="43"/>
        <v>0</v>
      </c>
      <c r="CX20" s="7">
        <f t="shared" si="43"/>
        <v>0</v>
      </c>
      <c r="CY20" s="7">
        <f t="shared" si="43"/>
        <v>0</v>
      </c>
      <c r="CZ20" s="7">
        <f t="shared" si="43"/>
        <v>143</v>
      </c>
      <c r="DA20" s="7">
        <f t="shared" si="43"/>
        <v>171.02</v>
      </c>
      <c r="DB20" s="7">
        <f t="shared" si="43"/>
        <v>171.02</v>
      </c>
      <c r="DC20" s="7">
        <f t="shared" si="43"/>
        <v>249.04</v>
      </c>
    </row>
    <row r="21" spans="1:107">
      <c r="A21" s="6">
        <v>14</v>
      </c>
      <c r="B21" s="68" t="s">
        <v>77</v>
      </c>
      <c r="C21" s="15" t="s">
        <v>246</v>
      </c>
      <c r="D21" s="9">
        <v>199.02</v>
      </c>
      <c r="E21" s="29">
        <f>LOOKUP((IF(D21&gt;0,(RANK(D21,D$6:D$135,0)),"NA")),'Points System'!$A$4:$A$154,'Points System'!$B$4:$B$154)</f>
        <v>70</v>
      </c>
      <c r="F21" s="17">
        <v>87</v>
      </c>
      <c r="G21" s="29">
        <f>LOOKUP((IF(F21&gt;0,(RANK(F21,F$6:F$135,0)),"NA")),'Points System'!$A$4:$A$154,'Points System'!$B$4:$B$154)</f>
        <v>38</v>
      </c>
      <c r="H21" s="17"/>
      <c r="I21" s="29">
        <f>LOOKUP((IF(H21&gt;0,(RANK(H21,H$6:H$135,0)),"NA")),'Points System'!$A$4:$A$154,'Points System'!$B$4:$B$154)</f>
        <v>0</v>
      </c>
      <c r="J21" s="17"/>
      <c r="K21" s="29">
        <f>LOOKUP((IF(J21&gt;0,(RANK(J21,J$6:J$135,0)),"NA")),'Points System'!$A$4:$A$154,'Points System'!$B$4:$B$154)</f>
        <v>0</v>
      </c>
      <c r="L21" s="17">
        <v>221</v>
      </c>
      <c r="M21" s="29">
        <f>LOOKUP((IF(L21&gt;0,(RANK(L21,L$6:L$135,0)),"NA")),'Points System'!$A$4:$A$154,'Points System'!$B$4:$B$154)</f>
        <v>67</v>
      </c>
      <c r="N21" s="17"/>
      <c r="O21" s="29">
        <f>LOOKUP((IF(N21&gt;0,(RANK(N21,N$6:N$135,0)),"NA")),'Points System'!$A$4:$A$154,'Points System'!$B$4:$B$154)</f>
        <v>0</v>
      </c>
      <c r="P21" s="19">
        <v>197.02</v>
      </c>
      <c r="Q21" s="29">
        <f>LOOKUP((IF(P21&gt;0,(RANK(P21,P$6:P$135,0)),"NA")),'Points System'!$A$4:$A$154,'Points System'!$B$4:$B$154)</f>
        <v>47</v>
      </c>
      <c r="R21" s="19">
        <v>176.02</v>
      </c>
      <c r="S21" s="29">
        <f>LOOKUP((IF(R21&gt;0,(RANK(R21,R$6:R$135,0)),"NA")),'Points System'!$A$4:$A$154,'Points System'!$B$4:$B$154)</f>
        <v>52</v>
      </c>
      <c r="T21" s="17"/>
      <c r="U21" s="29">
        <f>LOOKUP((IF(T21&gt;0,(RANK(T21,T$6:T$135,0)),"NA")),'Points System'!$A$4:$A$154,'Points System'!$B$4:$B$154)</f>
        <v>0</v>
      </c>
      <c r="V21" s="17"/>
      <c r="W21" s="29">
        <f>LOOKUP((IF(V21&gt;0,(RANK(V21,V$6:V$135,0)),"NA")),'Points System'!$A$4:$A$154,'Points System'!$B$4:$B$154)</f>
        <v>0</v>
      </c>
      <c r="X21" s="9"/>
      <c r="Y21" s="10">
        <f>LOOKUP((IF(X21&gt;0,(RANK(X21,X$6:X$135,0)),"NA")),'Points System'!$A$4:$A$154,'Points System'!$B$4:$B$154)</f>
        <v>0</v>
      </c>
      <c r="Z21" s="9"/>
      <c r="AA21" s="10">
        <f>LOOKUP((IF(Z21&gt;0,(RANK(Z21,Z$6:Z$135,0)),"NA")),'Points System'!$A$4:$A$154,'Points System'!$B$4:$B$154)</f>
        <v>0</v>
      </c>
      <c r="AB21" s="78">
        <f>CC21</f>
        <v>793.06</v>
      </c>
      <c r="AC21" s="10">
        <f>SUM((LARGE((BA21:BL21),1))+(LARGE((BA21:BL21),2))+(LARGE((BA21:BL21),3)+(LARGE((BA21:BL21),4))))</f>
        <v>236</v>
      </c>
      <c r="AD21" s="12">
        <f>RANK(AC21,$AC$6:$AC$135,0)</f>
        <v>15</v>
      </c>
      <c r="AE21" s="11">
        <f>(AB21-(ROUNDDOWN(AB21,0)))*100</f>
        <v>5.999999999994543</v>
      </c>
      <c r="AF21" s="76" t="str">
        <f>IF((COUNTIF(AT21:AY21,"&gt;0"))&gt;2,"Y","N")</f>
        <v>Y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3">
        <f t="shared" si="44"/>
        <v>52</v>
      </c>
      <c r="AU21" s="23">
        <f t="shared" si="45"/>
        <v>47</v>
      </c>
      <c r="AV21" s="23">
        <f t="shared" si="46"/>
        <v>0</v>
      </c>
      <c r="AW21" s="23">
        <f t="shared" si="47"/>
        <v>70</v>
      </c>
      <c r="AX21" s="23">
        <f t="shared" si="48"/>
        <v>67</v>
      </c>
      <c r="AY21" s="23">
        <f t="shared" si="49"/>
        <v>0</v>
      </c>
      <c r="AZ21" s="7"/>
      <c r="BA21" s="82">
        <f t="shared" si="33"/>
        <v>38</v>
      </c>
      <c r="BB21" s="83">
        <f t="shared" si="6"/>
        <v>52</v>
      </c>
      <c r="BC21" s="82">
        <f t="shared" si="34"/>
        <v>0</v>
      </c>
      <c r="BD21" s="83">
        <f t="shared" si="7"/>
        <v>47</v>
      </c>
      <c r="BE21" s="82">
        <f t="shared" si="35"/>
        <v>0</v>
      </c>
      <c r="BF21" s="83">
        <f t="shared" si="8"/>
        <v>0</v>
      </c>
      <c r="BG21" s="82">
        <f t="shared" si="36"/>
        <v>0</v>
      </c>
      <c r="BH21" s="82">
        <f t="shared" si="9"/>
        <v>70</v>
      </c>
      <c r="BI21" s="83">
        <f t="shared" si="10"/>
        <v>67</v>
      </c>
      <c r="BJ21" s="82">
        <f t="shared" si="11"/>
        <v>0</v>
      </c>
      <c r="BK21" s="83">
        <f t="shared" si="12"/>
        <v>0</v>
      </c>
      <c r="BL21" s="7"/>
      <c r="BM21" s="82">
        <f t="shared" si="13"/>
        <v>87</v>
      </c>
      <c r="BN21" s="83">
        <f t="shared" si="14"/>
        <v>176.02</v>
      </c>
      <c r="BO21" s="82">
        <f t="shared" si="15"/>
        <v>0</v>
      </c>
      <c r="BP21" s="83">
        <f t="shared" si="16"/>
        <v>197.02</v>
      </c>
      <c r="BQ21" s="82">
        <f t="shared" si="17"/>
        <v>0</v>
      </c>
      <c r="BR21" s="83">
        <f t="shared" si="18"/>
        <v>0</v>
      </c>
      <c r="BS21" s="82">
        <f t="shared" si="19"/>
        <v>0</v>
      </c>
      <c r="BT21" s="82">
        <f t="shared" si="20"/>
        <v>199.02</v>
      </c>
      <c r="BU21" s="83">
        <f t="shared" si="21"/>
        <v>221</v>
      </c>
      <c r="BV21" s="82">
        <f t="shared" si="22"/>
        <v>0</v>
      </c>
      <c r="BW21" s="83">
        <f t="shared" si="23"/>
        <v>0</v>
      </c>
      <c r="BY21" s="7">
        <f t="shared" si="24"/>
        <v>880.06</v>
      </c>
      <c r="BZ21" s="7"/>
      <c r="CA21" s="7">
        <f t="shared" si="37"/>
        <v>87</v>
      </c>
      <c r="CB21" s="7"/>
      <c r="CC21" s="7">
        <f t="shared" si="25"/>
        <v>793.06</v>
      </c>
      <c r="CD21" s="7"/>
      <c r="CF21" s="7">
        <f t="shared" si="26"/>
        <v>3</v>
      </c>
      <c r="CG21" s="7">
        <f t="shared" si="27"/>
        <v>3</v>
      </c>
      <c r="CH21" s="7">
        <f t="shared" si="28"/>
        <v>3</v>
      </c>
      <c r="CI21" s="7">
        <f t="shared" si="29"/>
        <v>3</v>
      </c>
      <c r="CJ21" s="7">
        <f t="shared" si="30"/>
        <v>3</v>
      </c>
      <c r="CK21" s="7">
        <f t="shared" si="31"/>
        <v>3</v>
      </c>
      <c r="CL21" s="7">
        <f t="shared" si="38"/>
        <v>1</v>
      </c>
      <c r="CM21" s="7">
        <f t="shared" si="39"/>
        <v>4</v>
      </c>
      <c r="CN21" s="7">
        <f t="shared" si="40"/>
        <v>2</v>
      </c>
      <c r="CO21" s="7">
        <f t="shared" si="41"/>
        <v>9</v>
      </c>
      <c r="CP21" s="7">
        <f t="shared" si="42"/>
        <v>8</v>
      </c>
      <c r="CQ21" s="7"/>
      <c r="CS21" s="7">
        <f t="shared" si="43"/>
        <v>0</v>
      </c>
      <c r="CT21" s="7">
        <f t="shared" si="43"/>
        <v>0</v>
      </c>
      <c r="CU21" s="7">
        <f t="shared" si="43"/>
        <v>0</v>
      </c>
      <c r="CV21" s="7">
        <f t="shared" si="43"/>
        <v>0</v>
      </c>
      <c r="CW21" s="7">
        <f t="shared" si="43"/>
        <v>0</v>
      </c>
      <c r="CX21" s="7">
        <f t="shared" si="43"/>
        <v>0</v>
      </c>
      <c r="CY21" s="7">
        <f t="shared" si="43"/>
        <v>87</v>
      </c>
      <c r="CZ21" s="7">
        <f t="shared" si="43"/>
        <v>197.02</v>
      </c>
      <c r="DA21" s="7">
        <f t="shared" si="43"/>
        <v>176.02</v>
      </c>
      <c r="DB21" s="7">
        <f t="shared" si="43"/>
        <v>221</v>
      </c>
      <c r="DC21" s="7">
        <f t="shared" si="43"/>
        <v>199.02</v>
      </c>
    </row>
    <row r="22" spans="1:107">
      <c r="A22" s="6">
        <v>15</v>
      </c>
      <c r="B22" s="68" t="s">
        <v>63</v>
      </c>
      <c r="C22" s="15" t="s">
        <v>46</v>
      </c>
      <c r="D22" s="9">
        <v>143.01</v>
      </c>
      <c r="E22" s="29">
        <f>LOOKUP((IF(D22&gt;0,(RANK(D22,D$6:D$135,0)),"NA")),'Points System'!$A$4:$A$154,'Points System'!$B$4:$B$154)</f>
        <v>56</v>
      </c>
      <c r="F22" s="17"/>
      <c r="G22" s="29">
        <f>LOOKUP((IF(F22&gt;0,(RANK(F22,F$6:F$135,0)),"NA")),'Points System'!$A$4:$A$154,'Points System'!$B$4:$B$154)</f>
        <v>0</v>
      </c>
      <c r="H22" s="17">
        <v>192.01</v>
      </c>
      <c r="I22" s="29">
        <f>LOOKUP((IF(H22&gt;0,(RANK(H22,H$6:H$135,0)),"NA")),'Points System'!$A$4:$A$154,'Points System'!$B$4:$B$154)</f>
        <v>54</v>
      </c>
      <c r="J22" s="17">
        <v>176.02</v>
      </c>
      <c r="K22" s="29">
        <f>LOOKUP((IF(J22&gt;0,(RANK(J22,J$6:J$135,0)),"NA")),'Points System'!$A$4:$A$154,'Points System'!$B$4:$B$154)</f>
        <v>60</v>
      </c>
      <c r="L22" s="17">
        <v>148</v>
      </c>
      <c r="M22" s="29">
        <f>LOOKUP((IF(L22&gt;0,(RANK(L22,L$6:L$135,0)),"NA")),'Points System'!$A$4:$A$154,'Points System'!$B$4:$B$154)</f>
        <v>44</v>
      </c>
      <c r="N22" s="17"/>
      <c r="O22" s="29">
        <f>LOOKUP((IF(N22&gt;0,(RANK(N22,N$6:N$135,0)),"NA")),'Points System'!$A$4:$A$154,'Points System'!$B$4:$B$154)</f>
        <v>0</v>
      </c>
      <c r="P22" s="19">
        <v>178</v>
      </c>
      <c r="Q22" s="29">
        <f>LOOKUP((IF(P22&gt;0,(RANK(P22,P$6:P$135,0)),"NA")),'Points System'!$A$4:$A$154,'Points System'!$B$4:$B$154)</f>
        <v>45</v>
      </c>
      <c r="R22" s="19">
        <v>181</v>
      </c>
      <c r="S22" s="29">
        <f>LOOKUP((IF(R22&gt;0,(RANK(R22,R$6:R$135,0)),"NA")),'Points System'!$A$4:$A$154,'Points System'!$B$4:$B$154)</f>
        <v>54</v>
      </c>
      <c r="T22" s="17"/>
      <c r="U22" s="29">
        <f>LOOKUP((IF(T22&gt;0,(RANK(T22,T$6:T$135,0)),"NA")),'Points System'!$A$4:$A$154,'Points System'!$B$4:$B$154)</f>
        <v>0</v>
      </c>
      <c r="V22" s="17">
        <v>101</v>
      </c>
      <c r="W22" s="29">
        <f>LOOKUP((IF(V22&gt;0,(RANK(V22,V$6:V$135,0)),"NA")),'Points System'!$A$4:$A$154,'Points System'!$B$4:$B$154)</f>
        <v>57</v>
      </c>
      <c r="X22" s="9"/>
      <c r="Y22" s="10">
        <f>LOOKUP((IF(X22&gt;0,(RANK(X22,X$6:X$135,0)),"NA")),'Points System'!$A$4:$A$154,'Points System'!$B$4:$B$154)</f>
        <v>0</v>
      </c>
      <c r="Z22" s="9"/>
      <c r="AA22" s="10">
        <f>LOOKUP((IF(Z22&gt;0,(RANK(Z22,Z$6:Z$135,0)),"NA")),'Points System'!$A$4:$A$154,'Points System'!$B$4:$B$154)</f>
        <v>0</v>
      </c>
      <c r="AB22" s="78">
        <f>CC22</f>
        <v>612.04</v>
      </c>
      <c r="AC22" s="10">
        <f>SUM((LARGE((BA22:BL22),1))+(LARGE((BA22:BL22),2))+(LARGE((BA22:BL22),3)+(LARGE((BA22:BL22),4))))</f>
        <v>227</v>
      </c>
      <c r="AD22" s="12">
        <f>RANK(AC22,$AC$6:$AC$135,0)</f>
        <v>17</v>
      </c>
      <c r="AE22" s="11">
        <f>(AB22-(ROUNDDOWN(AB22,0)))*100</f>
        <v>3.999999999996362</v>
      </c>
      <c r="AF22" s="76" t="str">
        <f>IF((COUNTIF(AT22:AY22,"&gt;0"))&gt;2,"Y","N")</f>
        <v>Y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3">
        <f t="shared" si="44"/>
        <v>54</v>
      </c>
      <c r="AU22" s="23">
        <f t="shared" si="45"/>
        <v>54</v>
      </c>
      <c r="AV22" s="23">
        <f t="shared" si="46"/>
        <v>60</v>
      </c>
      <c r="AW22" s="23">
        <f t="shared" si="47"/>
        <v>56</v>
      </c>
      <c r="AX22" s="23">
        <f t="shared" si="48"/>
        <v>44</v>
      </c>
      <c r="AY22" s="23">
        <f t="shared" si="49"/>
        <v>0</v>
      </c>
      <c r="AZ22" s="7"/>
      <c r="BA22" s="82">
        <f t="shared" si="33"/>
        <v>0</v>
      </c>
      <c r="BB22" s="83">
        <f t="shared" si="6"/>
        <v>54</v>
      </c>
      <c r="BC22" s="82">
        <f t="shared" si="34"/>
        <v>54</v>
      </c>
      <c r="BD22" s="83">
        <f t="shared" si="7"/>
        <v>45</v>
      </c>
      <c r="BE22" s="82">
        <f t="shared" si="35"/>
        <v>60</v>
      </c>
      <c r="BF22" s="83">
        <f t="shared" si="8"/>
        <v>57</v>
      </c>
      <c r="BG22" s="82">
        <f t="shared" si="36"/>
        <v>0</v>
      </c>
      <c r="BH22" s="82">
        <f t="shared" si="9"/>
        <v>56</v>
      </c>
      <c r="BI22" s="83">
        <f t="shared" si="10"/>
        <v>44</v>
      </c>
      <c r="BJ22" s="82">
        <f t="shared" si="11"/>
        <v>0</v>
      </c>
      <c r="BK22" s="83">
        <f t="shared" si="12"/>
        <v>0</v>
      </c>
      <c r="BL22" s="7"/>
      <c r="BM22" s="82">
        <f t="shared" si="13"/>
        <v>0</v>
      </c>
      <c r="BN22" s="83">
        <f t="shared" si="14"/>
        <v>181</v>
      </c>
      <c r="BO22" s="82">
        <f t="shared" si="15"/>
        <v>192.01</v>
      </c>
      <c r="BP22" s="83">
        <f t="shared" si="16"/>
        <v>178</v>
      </c>
      <c r="BQ22" s="82">
        <f t="shared" si="17"/>
        <v>176.02</v>
      </c>
      <c r="BR22" s="83">
        <f t="shared" si="18"/>
        <v>101</v>
      </c>
      <c r="BS22" s="82">
        <f t="shared" si="19"/>
        <v>0</v>
      </c>
      <c r="BT22" s="82">
        <f t="shared" si="20"/>
        <v>143.01</v>
      </c>
      <c r="BU22" s="83">
        <f t="shared" si="21"/>
        <v>148</v>
      </c>
      <c r="BV22" s="82">
        <f t="shared" si="22"/>
        <v>0</v>
      </c>
      <c r="BW22" s="83">
        <f t="shared" si="23"/>
        <v>0</v>
      </c>
      <c r="BY22" s="7">
        <f t="shared" si="24"/>
        <v>1119.04</v>
      </c>
      <c r="BZ22" s="7"/>
      <c r="CA22" s="7">
        <f t="shared" si="37"/>
        <v>507</v>
      </c>
      <c r="CB22" s="7"/>
      <c r="CC22" s="7">
        <f t="shared" si="25"/>
        <v>612.04</v>
      </c>
      <c r="CD22" s="7"/>
      <c r="CF22" s="7">
        <f t="shared" si="26"/>
        <v>1</v>
      </c>
      <c r="CG22" s="7">
        <f t="shared" si="27"/>
        <v>1</v>
      </c>
      <c r="CH22" s="7">
        <f t="shared" si="28"/>
        <v>1</v>
      </c>
      <c r="CI22" s="7">
        <f t="shared" si="29"/>
        <v>1</v>
      </c>
      <c r="CJ22" s="7">
        <f t="shared" si="30"/>
        <v>9</v>
      </c>
      <c r="CK22" s="7">
        <f t="shared" si="31"/>
        <v>4</v>
      </c>
      <c r="CL22" s="7">
        <f t="shared" si="38"/>
        <v>2</v>
      </c>
      <c r="CM22" s="7">
        <f t="shared" si="39"/>
        <v>2</v>
      </c>
      <c r="CN22" s="7">
        <f t="shared" si="40"/>
        <v>8</v>
      </c>
      <c r="CO22" s="7">
        <f t="shared" si="41"/>
        <v>6</v>
      </c>
      <c r="CP22" s="7">
        <f t="shared" si="42"/>
        <v>5</v>
      </c>
      <c r="CQ22" s="7"/>
      <c r="CS22" s="7">
        <f t="shared" si="43"/>
        <v>0</v>
      </c>
      <c r="CT22" s="7">
        <f t="shared" si="43"/>
        <v>0</v>
      </c>
      <c r="CU22" s="7">
        <f t="shared" si="43"/>
        <v>0</v>
      </c>
      <c r="CV22" s="7">
        <f t="shared" si="43"/>
        <v>0</v>
      </c>
      <c r="CW22" s="7">
        <f t="shared" si="43"/>
        <v>148</v>
      </c>
      <c r="CX22" s="7">
        <f t="shared" si="43"/>
        <v>178</v>
      </c>
      <c r="CY22" s="7">
        <f t="shared" si="43"/>
        <v>181</v>
      </c>
      <c r="CZ22" s="7">
        <f t="shared" si="43"/>
        <v>181</v>
      </c>
      <c r="DA22" s="7">
        <f t="shared" si="43"/>
        <v>143.01</v>
      </c>
      <c r="DB22" s="7">
        <f t="shared" si="43"/>
        <v>101</v>
      </c>
      <c r="DC22" s="7">
        <f t="shared" si="43"/>
        <v>176.02</v>
      </c>
    </row>
    <row r="23" spans="1:107">
      <c r="A23" s="6">
        <v>16</v>
      </c>
      <c r="B23" s="68" t="s">
        <v>231</v>
      </c>
      <c r="C23" s="15" t="s">
        <v>232</v>
      </c>
      <c r="D23" s="9">
        <v>148</v>
      </c>
      <c r="E23" s="29">
        <f>LOOKUP((IF(D23&gt;0,(RANK(D23,D$6:D$135,0)),"NA")),'Points System'!$A$4:$A$154,'Points System'!$B$4:$B$154)</f>
        <v>62</v>
      </c>
      <c r="F23" s="17">
        <v>146</v>
      </c>
      <c r="G23" s="29">
        <f>LOOKUP((IF(F23&gt;0,(RANK(F23,F$6:F$135,0)),"NA")),'Points System'!$A$4:$A$154,'Points System'!$B$4:$B$154)</f>
        <v>49</v>
      </c>
      <c r="H23" s="17"/>
      <c r="I23" s="29">
        <f>LOOKUP((IF(H23&gt;0,(RANK(H23,H$6:H$135,0)),"NA")),'Points System'!$A$4:$A$154,'Points System'!$B$4:$B$154)</f>
        <v>0</v>
      </c>
      <c r="J23" s="17"/>
      <c r="K23" s="29">
        <f>LOOKUP((IF(J23&gt;0,(RANK(J23,J$6:J$135,0)),"NA")),'Points System'!$A$4:$A$154,'Points System'!$B$4:$B$154)</f>
        <v>0</v>
      </c>
      <c r="L23" s="17">
        <v>181.01</v>
      </c>
      <c r="M23" s="29">
        <f>LOOKUP((IF(L23&gt;0,(RANK(L23,L$6:L$135,0)),"NA")),'Points System'!$A$4:$A$154,'Points System'!$B$4:$B$154)</f>
        <v>51</v>
      </c>
      <c r="N23" s="17"/>
      <c r="O23" s="29">
        <f>LOOKUP((IF(N23&gt;0,(RANK(N23,N$6:N$135,0)),"NA")),'Points System'!$A$4:$A$154,'Points System'!$B$4:$B$154)</f>
        <v>0</v>
      </c>
      <c r="P23" s="19">
        <v>148</v>
      </c>
      <c r="Q23" s="29">
        <f>LOOKUP((IF(P23&gt;0,(RANK(P23,P$6:P$135,0)),"NA")),'Points System'!$A$4:$A$154,'Points System'!$B$4:$B$154)</f>
        <v>38</v>
      </c>
      <c r="R23" s="19">
        <v>165.02</v>
      </c>
      <c r="S23" s="29">
        <f>LOOKUP((IF(R23&gt;0,(RANK(R23,R$6:R$135,0)),"NA")),'Points System'!$A$4:$A$154,'Points System'!$B$4:$B$154)</f>
        <v>50</v>
      </c>
      <c r="T23" s="17"/>
      <c r="U23" s="29">
        <f>LOOKUP((IF(T23&gt;0,(RANK(T23,T$6:T$135,0)),"NA")),'Points System'!$A$4:$A$154,'Points System'!$B$4:$B$154)</f>
        <v>0</v>
      </c>
      <c r="V23" s="17">
        <v>142.01</v>
      </c>
      <c r="W23" s="29">
        <f>LOOKUP((IF(V23&gt;0,(RANK(V23,V$6:V$135,0)),"NA")),'Points System'!$A$4:$A$154,'Points System'!$B$4:$B$154)</f>
        <v>62</v>
      </c>
      <c r="X23" s="9"/>
      <c r="Y23" s="10">
        <f>LOOKUP((IF(X23&gt;0,(RANK(X23,X$6:X$135,0)),"NA")),'Points System'!$A$4:$A$154,'Points System'!$B$4:$B$154)</f>
        <v>0</v>
      </c>
      <c r="Z23" s="9"/>
      <c r="AA23" s="10">
        <f>LOOKUP((IF(Z23&gt;0,(RANK(Z23,Z$6:Z$135,0)),"NA")),'Points System'!$A$4:$A$154,'Points System'!$B$4:$B$154)</f>
        <v>0</v>
      </c>
      <c r="AB23" s="78">
        <f>CC23</f>
        <v>636.04</v>
      </c>
      <c r="AC23" s="10">
        <f>SUM((LARGE((BA23:BL23),1))+(LARGE((BA23:BL23),2))+(LARGE((BA23:BL23),3)+(LARGE((BA23:BL23),4))))</f>
        <v>225</v>
      </c>
      <c r="AD23" s="12">
        <f>RANK(AC23,$AC$6:$AC$135,0)</f>
        <v>18</v>
      </c>
      <c r="AE23" s="11">
        <f>(AB23-(ROUNDDOWN(AB23,0)))*100</f>
        <v>3.999999999996362</v>
      </c>
      <c r="AF23" s="76" t="str">
        <f>IF((COUNTIF(AT23:AY23,"&gt;0"))&gt;2,"Y","N")</f>
        <v>Y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3">
        <f t="shared" si="44"/>
        <v>50</v>
      </c>
      <c r="AU23" s="23">
        <f t="shared" si="45"/>
        <v>38</v>
      </c>
      <c r="AV23" s="23">
        <f t="shared" si="46"/>
        <v>62</v>
      </c>
      <c r="AW23" s="23">
        <f t="shared" si="47"/>
        <v>62</v>
      </c>
      <c r="AX23" s="23">
        <f t="shared" si="48"/>
        <v>51</v>
      </c>
      <c r="AY23" s="23">
        <f t="shared" si="49"/>
        <v>0</v>
      </c>
      <c r="AZ23" s="7"/>
      <c r="BA23" s="82">
        <f t="shared" si="33"/>
        <v>49</v>
      </c>
      <c r="BB23" s="83">
        <f t="shared" si="6"/>
        <v>50</v>
      </c>
      <c r="BC23" s="82">
        <f t="shared" si="34"/>
        <v>0</v>
      </c>
      <c r="BD23" s="83">
        <f t="shared" si="7"/>
        <v>38</v>
      </c>
      <c r="BE23" s="82">
        <f t="shared" si="35"/>
        <v>0</v>
      </c>
      <c r="BF23" s="83">
        <f t="shared" si="8"/>
        <v>62</v>
      </c>
      <c r="BG23" s="82">
        <f t="shared" si="36"/>
        <v>0</v>
      </c>
      <c r="BH23" s="82">
        <f t="shared" si="9"/>
        <v>62</v>
      </c>
      <c r="BI23" s="83">
        <f t="shared" si="10"/>
        <v>51</v>
      </c>
      <c r="BJ23" s="82">
        <f t="shared" si="11"/>
        <v>0</v>
      </c>
      <c r="BK23" s="83">
        <f t="shared" si="12"/>
        <v>0</v>
      </c>
      <c r="BL23" s="7"/>
      <c r="BM23" s="82">
        <f t="shared" si="13"/>
        <v>146</v>
      </c>
      <c r="BN23" s="83">
        <f t="shared" si="14"/>
        <v>165.02</v>
      </c>
      <c r="BO23" s="82">
        <f t="shared" si="15"/>
        <v>0</v>
      </c>
      <c r="BP23" s="83">
        <f t="shared" si="16"/>
        <v>148</v>
      </c>
      <c r="BQ23" s="82">
        <f t="shared" si="17"/>
        <v>0</v>
      </c>
      <c r="BR23" s="83">
        <f t="shared" si="18"/>
        <v>142.01</v>
      </c>
      <c r="BS23" s="82">
        <f t="shared" si="19"/>
        <v>0</v>
      </c>
      <c r="BT23" s="82">
        <f t="shared" si="20"/>
        <v>148</v>
      </c>
      <c r="BU23" s="83">
        <f t="shared" si="21"/>
        <v>181.01</v>
      </c>
      <c r="BV23" s="82">
        <f t="shared" si="22"/>
        <v>0</v>
      </c>
      <c r="BW23" s="83">
        <f t="shared" si="23"/>
        <v>0</v>
      </c>
      <c r="BY23" s="7">
        <f t="shared" si="24"/>
        <v>930.04</v>
      </c>
      <c r="BZ23" s="7"/>
      <c r="CA23" s="7">
        <f t="shared" si="37"/>
        <v>294</v>
      </c>
      <c r="CB23" s="7"/>
      <c r="CC23" s="7">
        <f t="shared" si="25"/>
        <v>636.04</v>
      </c>
      <c r="CD23" s="7"/>
      <c r="CF23" s="7">
        <f t="shared" si="26"/>
        <v>3</v>
      </c>
      <c r="CG23" s="7">
        <f t="shared" si="27"/>
        <v>3</v>
      </c>
      <c r="CH23" s="7">
        <f t="shared" si="28"/>
        <v>3</v>
      </c>
      <c r="CI23" s="7">
        <f t="shared" si="29"/>
        <v>3</v>
      </c>
      <c r="CJ23" s="7">
        <f t="shared" si="30"/>
        <v>3</v>
      </c>
      <c r="CK23" s="7">
        <f t="shared" si="31"/>
        <v>4</v>
      </c>
      <c r="CL23" s="7">
        <f t="shared" si="38"/>
        <v>1</v>
      </c>
      <c r="CM23" s="7">
        <f t="shared" si="39"/>
        <v>2</v>
      </c>
      <c r="CN23" s="7">
        <f t="shared" si="40"/>
        <v>9</v>
      </c>
      <c r="CO23" s="7">
        <f t="shared" si="41"/>
        <v>6</v>
      </c>
      <c r="CP23" s="7">
        <f t="shared" si="42"/>
        <v>6</v>
      </c>
      <c r="CQ23" s="7"/>
      <c r="CS23" s="7">
        <f t="shared" si="43"/>
        <v>0</v>
      </c>
      <c r="CT23" s="7">
        <f t="shared" si="43"/>
        <v>0</v>
      </c>
      <c r="CU23" s="7">
        <f t="shared" si="43"/>
        <v>0</v>
      </c>
      <c r="CV23" s="7">
        <f t="shared" si="43"/>
        <v>0</v>
      </c>
      <c r="CW23" s="7">
        <f t="shared" si="43"/>
        <v>0</v>
      </c>
      <c r="CX23" s="7">
        <f t="shared" si="43"/>
        <v>148</v>
      </c>
      <c r="CY23" s="7">
        <f t="shared" si="43"/>
        <v>146</v>
      </c>
      <c r="CZ23" s="7">
        <f t="shared" si="43"/>
        <v>165.02</v>
      </c>
      <c r="DA23" s="7">
        <f t="shared" si="43"/>
        <v>181.01</v>
      </c>
      <c r="DB23" s="7">
        <f t="shared" si="43"/>
        <v>142.01</v>
      </c>
      <c r="DC23" s="7">
        <f t="shared" si="43"/>
        <v>142.01</v>
      </c>
    </row>
    <row r="24" spans="1:107">
      <c r="A24" s="6">
        <v>17</v>
      </c>
      <c r="B24" s="68" t="s">
        <v>251</v>
      </c>
      <c r="C24" s="15" t="s">
        <v>252</v>
      </c>
      <c r="D24" s="9">
        <v>137.02000000000001</v>
      </c>
      <c r="E24" s="29">
        <f>LOOKUP((IF(D24&gt;0,(RANK(D24,D$6:D$135,0)),"NA")),'Points System'!$A$4:$A$154,'Points System'!$B$4:$B$154)</f>
        <v>54</v>
      </c>
      <c r="F24" s="17">
        <v>145.01</v>
      </c>
      <c r="G24" s="29">
        <f>LOOKUP((IF(F24&gt;0,(RANK(F24,F$6:F$135,0)),"NA")),'Points System'!$A$4:$A$154,'Points System'!$B$4:$B$154)</f>
        <v>48</v>
      </c>
      <c r="H24" s="17">
        <v>216.01</v>
      </c>
      <c r="I24" s="29">
        <f>LOOKUP((IF(H24&gt;0,(RANK(H24,H$6:H$135,0)),"NA")),'Points System'!$A$4:$A$154,'Points System'!$B$4:$B$154)</f>
        <v>64</v>
      </c>
      <c r="J24" s="17"/>
      <c r="K24" s="29">
        <f>LOOKUP((IF(J24&gt;0,(RANK(J24,J$6:J$135,0)),"NA")),'Points System'!$A$4:$A$154,'Points System'!$B$4:$B$154)</f>
        <v>0</v>
      </c>
      <c r="L24" s="17">
        <v>204.02</v>
      </c>
      <c r="M24" s="29">
        <f>LOOKUP((IF(L24&gt;0,(RANK(L24,L$6:L$135,0)),"NA")),'Points System'!$A$4:$A$154,'Points System'!$B$4:$B$154)</f>
        <v>57</v>
      </c>
      <c r="N24" s="17"/>
      <c r="O24" s="29">
        <f>LOOKUP((IF(N24&gt;0,(RANK(N24,N$6:N$135,0)),"NA")),'Points System'!$A$4:$A$154,'Points System'!$B$4:$B$154)</f>
        <v>0</v>
      </c>
      <c r="P24" s="19"/>
      <c r="Q24" s="29">
        <f>LOOKUP((IF(P24&gt;0,(RANK(P24,P$6:P$135,0)),"NA")),'Points System'!$A$4:$A$154,'Points System'!$B$4:$B$154)</f>
        <v>0</v>
      </c>
      <c r="R24" s="19"/>
      <c r="S24" s="29">
        <f>LOOKUP((IF(R24&gt;0,(RANK(R24,R$6:R$135,0)),"NA")),'Points System'!$A$4:$A$154,'Points System'!$B$4:$B$154)</f>
        <v>0</v>
      </c>
      <c r="T24" s="17"/>
      <c r="U24" s="29">
        <f>LOOKUP((IF(T24&gt;0,(RANK(T24,T$6:T$135,0)),"NA")),'Points System'!$A$4:$A$154,'Points System'!$B$4:$B$154)</f>
        <v>0</v>
      </c>
      <c r="V24" s="17"/>
      <c r="W24" s="29">
        <f>LOOKUP((IF(V24&gt;0,(RANK(V24,V$6:V$135,0)),"NA")),'Points System'!$A$4:$A$154,'Points System'!$B$4:$B$154)</f>
        <v>0</v>
      </c>
      <c r="X24" s="9"/>
      <c r="Y24" s="10">
        <f>LOOKUP((IF(X24&gt;0,(RANK(X24,X$6:X$135,0)),"NA")),'Points System'!$A$4:$A$154,'Points System'!$B$4:$B$154)</f>
        <v>0</v>
      </c>
      <c r="Z24" s="9"/>
      <c r="AA24" s="10">
        <f>LOOKUP((IF(Z24&gt;0,(RANK(Z24,Z$6:Z$135,0)),"NA")),'Points System'!$A$4:$A$154,'Points System'!$B$4:$B$154)</f>
        <v>0</v>
      </c>
      <c r="AB24" s="78">
        <f>CC24</f>
        <v>702.06</v>
      </c>
      <c r="AC24" s="10">
        <f>SUM((LARGE((BA24:BL24),1))+(LARGE((BA24:BL24),2))+(LARGE((BA24:BL24),3)+(LARGE((BA24:BL24),4))))</f>
        <v>223</v>
      </c>
      <c r="AD24" s="12">
        <f>RANK(AC24,$AC$6:$AC$135,0)</f>
        <v>20</v>
      </c>
      <c r="AE24" s="11">
        <f>(AB24-(ROUNDDOWN(AB24,0)))*100</f>
        <v>5.999999999994543</v>
      </c>
      <c r="AF24" s="76" t="str">
        <f>IF((COUNTIF(AT24:AY24,"&gt;0"))&gt;2,"Y","N")</f>
        <v>Y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3">
        <f t="shared" si="44"/>
        <v>48</v>
      </c>
      <c r="AU24" s="23">
        <f t="shared" si="45"/>
        <v>64</v>
      </c>
      <c r="AV24" s="23">
        <f t="shared" si="46"/>
        <v>0</v>
      </c>
      <c r="AW24" s="23">
        <f t="shared" si="47"/>
        <v>54</v>
      </c>
      <c r="AX24" s="23">
        <f t="shared" si="48"/>
        <v>57</v>
      </c>
      <c r="AY24" s="23">
        <f t="shared" si="49"/>
        <v>0</v>
      </c>
      <c r="AZ24" s="7"/>
      <c r="BA24" s="82">
        <f t="shared" si="33"/>
        <v>48</v>
      </c>
      <c r="BB24" s="83">
        <f t="shared" si="6"/>
        <v>0</v>
      </c>
      <c r="BC24" s="82">
        <f t="shared" si="34"/>
        <v>64</v>
      </c>
      <c r="BD24" s="83">
        <f t="shared" si="7"/>
        <v>0</v>
      </c>
      <c r="BE24" s="82">
        <f t="shared" si="35"/>
        <v>0</v>
      </c>
      <c r="BF24" s="83">
        <f t="shared" si="8"/>
        <v>0</v>
      </c>
      <c r="BG24" s="82">
        <f t="shared" si="36"/>
        <v>0</v>
      </c>
      <c r="BH24" s="82">
        <f t="shared" si="9"/>
        <v>54</v>
      </c>
      <c r="BI24" s="83">
        <f t="shared" si="10"/>
        <v>57</v>
      </c>
      <c r="BJ24" s="82">
        <f t="shared" si="11"/>
        <v>0</v>
      </c>
      <c r="BK24" s="83">
        <f t="shared" si="12"/>
        <v>0</v>
      </c>
      <c r="BL24" s="7"/>
      <c r="BM24" s="82">
        <f t="shared" si="13"/>
        <v>145.01</v>
      </c>
      <c r="BN24" s="83">
        <f t="shared" si="14"/>
        <v>0</v>
      </c>
      <c r="BO24" s="82">
        <f t="shared" si="15"/>
        <v>216.01</v>
      </c>
      <c r="BP24" s="83">
        <f t="shared" si="16"/>
        <v>0</v>
      </c>
      <c r="BQ24" s="82">
        <f t="shared" si="17"/>
        <v>0</v>
      </c>
      <c r="BR24" s="83">
        <f t="shared" si="18"/>
        <v>0</v>
      </c>
      <c r="BS24" s="82">
        <f t="shared" si="19"/>
        <v>0</v>
      </c>
      <c r="BT24" s="82">
        <f t="shared" si="20"/>
        <v>137.02000000000001</v>
      </c>
      <c r="BU24" s="83">
        <f t="shared" si="21"/>
        <v>204.02</v>
      </c>
      <c r="BV24" s="82">
        <f t="shared" si="22"/>
        <v>0</v>
      </c>
      <c r="BW24" s="83">
        <f t="shared" si="23"/>
        <v>0</v>
      </c>
      <c r="BY24" s="7">
        <f t="shared" si="24"/>
        <v>702.06</v>
      </c>
      <c r="BZ24" s="7"/>
      <c r="CA24" s="7">
        <f t="shared" si="37"/>
        <v>0</v>
      </c>
      <c r="CB24" s="7"/>
      <c r="CC24" s="7">
        <f t="shared" si="25"/>
        <v>702.06</v>
      </c>
      <c r="CD24" s="7"/>
      <c r="CF24" s="7">
        <f t="shared" si="26"/>
        <v>2</v>
      </c>
      <c r="CG24" s="7">
        <f t="shared" si="27"/>
        <v>2</v>
      </c>
      <c r="CH24" s="7">
        <f t="shared" si="28"/>
        <v>2</v>
      </c>
      <c r="CI24" s="7">
        <f t="shared" si="29"/>
        <v>2</v>
      </c>
      <c r="CJ24" s="7">
        <f t="shared" si="30"/>
        <v>2</v>
      </c>
      <c r="CK24" s="7">
        <f t="shared" si="31"/>
        <v>2</v>
      </c>
      <c r="CL24" s="7">
        <f t="shared" si="38"/>
        <v>2</v>
      </c>
      <c r="CM24" s="7">
        <f t="shared" si="39"/>
        <v>1</v>
      </c>
      <c r="CN24" s="7">
        <f t="shared" si="40"/>
        <v>8</v>
      </c>
      <c r="CO24" s="7">
        <f t="shared" si="41"/>
        <v>9</v>
      </c>
      <c r="CP24" s="7">
        <f t="shared" si="42"/>
        <v>3</v>
      </c>
      <c r="CQ24" s="7"/>
      <c r="CS24" s="7">
        <f t="shared" si="43"/>
        <v>0</v>
      </c>
      <c r="CT24" s="7">
        <f t="shared" si="43"/>
        <v>0</v>
      </c>
      <c r="CU24" s="7">
        <f t="shared" si="43"/>
        <v>0</v>
      </c>
      <c r="CV24" s="7">
        <f t="shared" si="43"/>
        <v>0</v>
      </c>
      <c r="CW24" s="7">
        <f t="shared" si="43"/>
        <v>0</v>
      </c>
      <c r="CX24" s="7">
        <f t="shared" si="43"/>
        <v>0</v>
      </c>
      <c r="CY24" s="7">
        <f t="shared" si="43"/>
        <v>0</v>
      </c>
      <c r="CZ24" s="7">
        <f t="shared" si="43"/>
        <v>145.01</v>
      </c>
      <c r="DA24" s="7">
        <f t="shared" si="43"/>
        <v>137.02000000000001</v>
      </c>
      <c r="DB24" s="7">
        <f t="shared" si="43"/>
        <v>204.02</v>
      </c>
      <c r="DC24" s="7">
        <f t="shared" si="43"/>
        <v>216.01</v>
      </c>
    </row>
    <row r="25" spans="1:107">
      <c r="A25" s="6">
        <v>19</v>
      </c>
      <c r="B25" s="68" t="s">
        <v>145</v>
      </c>
      <c r="C25" s="15" t="s">
        <v>62</v>
      </c>
      <c r="D25" s="9"/>
      <c r="E25" s="29">
        <f>LOOKUP((IF(D25&gt;0,(RANK(D25,D$6:D$135,0)),"NA")),'Points System'!$A$4:$A$154,'Points System'!$B$4:$B$154)</f>
        <v>0</v>
      </c>
      <c r="F25" s="17">
        <v>164</v>
      </c>
      <c r="G25" s="29">
        <f>LOOKUP((IF(F25&gt;0,(RANK(F25,F$6:F$135,0)),"NA")),'Points System'!$A$4:$A$154,'Points System'!$B$4:$B$154)</f>
        <v>51</v>
      </c>
      <c r="H25" s="17"/>
      <c r="I25" s="29">
        <f>LOOKUP((IF(H25&gt;0,(RANK(H25,H$6:H$135,0)),"NA")),'Points System'!$A$4:$A$154,'Points System'!$B$4:$B$154)</f>
        <v>0</v>
      </c>
      <c r="J25" s="17">
        <v>193.01</v>
      </c>
      <c r="K25" s="29">
        <f>LOOKUP((IF(J25&gt;0,(RANK(J25,J$6:J$135,0)),"NA")),'Points System'!$A$4:$A$154,'Points System'!$B$4:$B$154)</f>
        <v>67</v>
      </c>
      <c r="L25" s="17"/>
      <c r="M25" s="29">
        <f>LOOKUP((IF(L25&gt;0,(RANK(L25,L$6:L$135,0)),"NA")),'Points System'!$A$4:$A$154,'Points System'!$B$4:$B$154)</f>
        <v>0</v>
      </c>
      <c r="N25" s="17"/>
      <c r="O25" s="29">
        <f>LOOKUP((IF(N25&gt;0,(RANK(N25,N$6:N$135,0)),"NA")),'Points System'!$A$4:$A$154,'Points System'!$B$4:$B$154)</f>
        <v>0</v>
      </c>
      <c r="P25" s="19">
        <v>176</v>
      </c>
      <c r="Q25" s="29">
        <f>LOOKUP((IF(P25&gt;0,(RANK(P25,P$6:P$135,0)),"NA")),'Points System'!$A$4:$A$154,'Points System'!$B$4:$B$154)</f>
        <v>43</v>
      </c>
      <c r="R25" s="19">
        <v>177.02</v>
      </c>
      <c r="S25" s="29">
        <f>LOOKUP((IF(R25&gt;0,(RANK(R25,R$6:R$135,0)),"NA")),'Points System'!$A$4:$A$154,'Points System'!$B$4:$B$154)</f>
        <v>53</v>
      </c>
      <c r="T25" s="17"/>
      <c r="U25" s="29">
        <f>LOOKUP((IF(T25&gt;0,(RANK(T25,T$6:T$135,0)),"NA")),'Points System'!$A$4:$A$154,'Points System'!$B$4:$B$154)</f>
        <v>0</v>
      </c>
      <c r="V25" s="17"/>
      <c r="W25" s="29">
        <f>LOOKUP((IF(V25&gt;0,(RANK(V25,V$6:V$135,0)),"NA")),'Points System'!$A$4:$A$154,'Points System'!$B$4:$B$154)</f>
        <v>0</v>
      </c>
      <c r="X25" s="9"/>
      <c r="Y25" s="10">
        <f>LOOKUP((IF(X25&gt;0,(RANK(X25,X$6:X$135,0)),"NA")),'Points System'!$A$4:$A$154,'Points System'!$B$4:$B$154)</f>
        <v>0</v>
      </c>
      <c r="Z25" s="9"/>
      <c r="AA25" s="10">
        <f>LOOKUP((IF(Z25&gt;0,(RANK(Z25,Z$6:Z$135,0)),"NA")),'Points System'!$A$4:$A$154,'Points System'!$B$4:$B$154)</f>
        <v>0</v>
      </c>
      <c r="AB25" s="78">
        <f>CC25</f>
        <v>710.03</v>
      </c>
      <c r="AC25" s="10">
        <f>SUM((LARGE((BA25:BL25),1))+(LARGE((BA25:BL25),2))+(LARGE((BA25:BL25),3)+(LARGE((BA25:BL25),4))))</f>
        <v>214</v>
      </c>
      <c r="AD25" s="12">
        <f>RANK(AC25,$AC$6:$AC$135,0)</f>
        <v>21</v>
      </c>
      <c r="AE25" s="11">
        <f>(AB25-(ROUNDDOWN(AB25,0)))*100</f>
        <v>2.9999999999972715</v>
      </c>
      <c r="AF25" s="76" t="str">
        <f>IF((COUNTIF(AT25:AY25,"&gt;0"))&gt;2,"Y","N")</f>
        <v>Y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3">
        <f t="shared" si="44"/>
        <v>53</v>
      </c>
      <c r="AU25" s="23">
        <f t="shared" si="45"/>
        <v>43</v>
      </c>
      <c r="AV25" s="23">
        <f t="shared" si="46"/>
        <v>67</v>
      </c>
      <c r="AW25" s="23">
        <f t="shared" si="47"/>
        <v>0</v>
      </c>
      <c r="AX25" s="23">
        <f t="shared" si="48"/>
        <v>0</v>
      </c>
      <c r="AY25" s="23">
        <f t="shared" si="49"/>
        <v>0</v>
      </c>
      <c r="AZ25" s="7"/>
      <c r="BA25" s="82">
        <f t="shared" si="33"/>
        <v>51</v>
      </c>
      <c r="BB25" s="83">
        <f t="shared" si="6"/>
        <v>53</v>
      </c>
      <c r="BC25" s="82">
        <f t="shared" si="34"/>
        <v>0</v>
      </c>
      <c r="BD25" s="83">
        <f t="shared" si="7"/>
        <v>43</v>
      </c>
      <c r="BE25" s="82">
        <f t="shared" si="35"/>
        <v>67</v>
      </c>
      <c r="BF25" s="83">
        <f t="shared" si="8"/>
        <v>0</v>
      </c>
      <c r="BG25" s="82">
        <f t="shared" si="36"/>
        <v>0</v>
      </c>
      <c r="BH25" s="82">
        <f t="shared" si="9"/>
        <v>0</v>
      </c>
      <c r="BI25" s="83">
        <f t="shared" si="10"/>
        <v>0</v>
      </c>
      <c r="BJ25" s="82">
        <f t="shared" si="11"/>
        <v>0</v>
      </c>
      <c r="BK25" s="83">
        <f t="shared" si="12"/>
        <v>0</v>
      </c>
      <c r="BL25" s="7"/>
      <c r="BM25" s="82">
        <f t="shared" si="13"/>
        <v>164</v>
      </c>
      <c r="BN25" s="83">
        <f t="shared" si="14"/>
        <v>177.02</v>
      </c>
      <c r="BO25" s="82">
        <f t="shared" si="15"/>
        <v>0</v>
      </c>
      <c r="BP25" s="83">
        <f t="shared" si="16"/>
        <v>176</v>
      </c>
      <c r="BQ25" s="82">
        <f t="shared" si="17"/>
        <v>193.01</v>
      </c>
      <c r="BR25" s="83">
        <f t="shared" si="18"/>
        <v>0</v>
      </c>
      <c r="BS25" s="82">
        <f t="shared" si="19"/>
        <v>0</v>
      </c>
      <c r="BT25" s="82">
        <f t="shared" si="20"/>
        <v>0</v>
      </c>
      <c r="BU25" s="83">
        <f t="shared" si="21"/>
        <v>0</v>
      </c>
      <c r="BV25" s="82">
        <f t="shared" si="22"/>
        <v>0</v>
      </c>
      <c r="BW25" s="83">
        <f t="shared" si="23"/>
        <v>0</v>
      </c>
      <c r="BY25" s="7">
        <f t="shared" si="24"/>
        <v>710.03</v>
      </c>
      <c r="BZ25" s="7"/>
      <c r="CA25" s="7">
        <f t="shared" si="37"/>
        <v>0</v>
      </c>
      <c r="CB25" s="7"/>
      <c r="CC25" s="7">
        <f t="shared" si="25"/>
        <v>710.03</v>
      </c>
      <c r="CD25" s="7"/>
      <c r="CF25" s="7">
        <f t="shared" si="26"/>
        <v>3</v>
      </c>
      <c r="CG25" s="7">
        <f t="shared" si="27"/>
        <v>3</v>
      </c>
      <c r="CH25" s="7">
        <f t="shared" si="28"/>
        <v>3</v>
      </c>
      <c r="CI25" s="7">
        <f t="shared" si="29"/>
        <v>3</v>
      </c>
      <c r="CJ25" s="7">
        <f t="shared" si="30"/>
        <v>3</v>
      </c>
      <c r="CK25" s="7">
        <f t="shared" si="31"/>
        <v>3</v>
      </c>
      <c r="CL25" s="7">
        <f t="shared" si="38"/>
        <v>3</v>
      </c>
      <c r="CM25" s="7">
        <f t="shared" si="39"/>
        <v>4</v>
      </c>
      <c r="CN25" s="7">
        <f t="shared" si="40"/>
        <v>1</v>
      </c>
      <c r="CO25" s="7">
        <f t="shared" si="41"/>
        <v>2</v>
      </c>
      <c r="CP25" s="7">
        <f t="shared" si="42"/>
        <v>5</v>
      </c>
      <c r="CQ25" s="7"/>
      <c r="CS25" s="7">
        <f t="shared" si="43"/>
        <v>0</v>
      </c>
      <c r="CT25" s="7">
        <f t="shared" si="43"/>
        <v>0</v>
      </c>
      <c r="CU25" s="7">
        <f t="shared" si="43"/>
        <v>0</v>
      </c>
      <c r="CV25" s="7">
        <f t="shared" si="43"/>
        <v>0</v>
      </c>
      <c r="CW25" s="7">
        <f t="shared" si="43"/>
        <v>0</v>
      </c>
      <c r="CX25" s="7">
        <f t="shared" si="43"/>
        <v>0</v>
      </c>
      <c r="CY25" s="7">
        <f t="shared" si="43"/>
        <v>0</v>
      </c>
      <c r="CZ25" s="7">
        <f t="shared" si="43"/>
        <v>176</v>
      </c>
      <c r="DA25" s="7">
        <f t="shared" si="43"/>
        <v>164</v>
      </c>
      <c r="DB25" s="7">
        <f t="shared" si="43"/>
        <v>177.02</v>
      </c>
      <c r="DC25" s="7">
        <f t="shared" si="43"/>
        <v>193.01</v>
      </c>
    </row>
    <row r="26" spans="1:107">
      <c r="A26" s="6">
        <v>20</v>
      </c>
      <c r="B26" s="68" t="s">
        <v>51</v>
      </c>
      <c r="C26" s="15" t="s">
        <v>106</v>
      </c>
      <c r="D26" s="9">
        <v>126</v>
      </c>
      <c r="E26" s="29">
        <f>LOOKUP((IF(D26&gt;0,(RANK(D26,D$6:D$135,0)),"NA")),'Points System'!$A$4:$A$154,'Points System'!$B$4:$B$154)</f>
        <v>52</v>
      </c>
      <c r="F26" s="17">
        <v>150</v>
      </c>
      <c r="G26" s="29">
        <f>LOOKUP((IF(F26&gt;0,(RANK(F26,F$6:F$135,0)),"NA")),'Points System'!$A$4:$A$154,'Points System'!$B$4:$B$154)</f>
        <v>50</v>
      </c>
      <c r="H26" s="17"/>
      <c r="I26" s="29">
        <f>LOOKUP((IF(H26&gt;0,(RANK(H26,H$6:H$135,0)),"NA")),'Points System'!$A$4:$A$154,'Points System'!$B$4:$B$154)</f>
        <v>0</v>
      </c>
      <c r="J26" s="17"/>
      <c r="K26" s="29">
        <f>LOOKUP((IF(J26&gt;0,(RANK(J26,J$6:J$135,0)),"NA")),'Points System'!$A$4:$A$154,'Points System'!$B$4:$B$154)</f>
        <v>0</v>
      </c>
      <c r="L26" s="17">
        <v>211</v>
      </c>
      <c r="M26" s="29">
        <f>LOOKUP((IF(L26&gt;0,(RANK(L26,L$6:L$135,0)),"NA")),'Points System'!$A$4:$A$154,'Points System'!$B$4:$B$154)</f>
        <v>58</v>
      </c>
      <c r="N26" s="17"/>
      <c r="O26" s="29">
        <f>LOOKUP((IF(N26&gt;0,(RANK(N26,N$6:N$135,0)),"NA")),'Points System'!$A$4:$A$154,'Points System'!$B$4:$B$154)</f>
        <v>0</v>
      </c>
      <c r="P26" s="19"/>
      <c r="Q26" s="29">
        <f>LOOKUP((IF(P26&gt;0,(RANK(P26,P$6:P$135,0)),"NA")),'Points System'!$A$4:$A$154,'Points System'!$B$4:$B$154)</f>
        <v>0</v>
      </c>
      <c r="R26" s="19">
        <v>134.02000000000001</v>
      </c>
      <c r="S26" s="29">
        <f>LOOKUP((IF(R26&gt;0,(RANK(R26,R$6:R$135,0)),"NA")),'Points System'!$A$4:$A$154,'Points System'!$B$4:$B$154)</f>
        <v>42</v>
      </c>
      <c r="T26" s="17"/>
      <c r="U26" s="29">
        <f>LOOKUP((IF(T26&gt;0,(RANK(T26,T$6:T$135,0)),"NA")),'Points System'!$A$4:$A$154,'Points System'!$B$4:$B$154)</f>
        <v>0</v>
      </c>
      <c r="V26" s="17"/>
      <c r="W26" s="29">
        <f>LOOKUP((IF(V26&gt;0,(RANK(V26,V$6:V$135,0)),"NA")),'Points System'!$A$4:$A$154,'Points System'!$B$4:$B$154)</f>
        <v>0</v>
      </c>
      <c r="X26" s="9"/>
      <c r="Y26" s="10">
        <f>LOOKUP((IF(X26&gt;0,(RANK(X26,X$6:X$135,0)),"NA")),'Points System'!$A$4:$A$154,'Points System'!$B$4:$B$154)</f>
        <v>0</v>
      </c>
      <c r="Z26" s="9"/>
      <c r="AA26" s="10">
        <f>LOOKUP((IF(Z26&gt;0,(RANK(Z26,Z$6:Z$135,0)),"NA")),'Points System'!$A$4:$A$154,'Points System'!$B$4:$B$154)</f>
        <v>0</v>
      </c>
      <c r="AB26" s="78">
        <f>CC26</f>
        <v>621.02</v>
      </c>
      <c r="AC26" s="10">
        <f>SUM((LARGE((BA26:BL26),1))+(LARGE((BA26:BL26),2))+(LARGE((BA26:BL26),3)+(LARGE((BA26:BL26),4))))</f>
        <v>202</v>
      </c>
      <c r="AD26" s="12">
        <f>RANK(AC26,$AC$6:$AC$135,0)</f>
        <v>22</v>
      </c>
      <c r="AE26" s="11">
        <f>(AB26-(ROUNDDOWN(AB26,0)))*100</f>
        <v>1.999999999998181</v>
      </c>
      <c r="AF26" s="76" t="str">
        <f>IF((COUNTIF(AT26:AY26,"&gt;0"))&gt;2,"Y","N")</f>
        <v>Y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3">
        <f t="shared" si="44"/>
        <v>50</v>
      </c>
      <c r="AU26" s="23">
        <f t="shared" si="45"/>
        <v>0</v>
      </c>
      <c r="AV26" s="23">
        <f t="shared" si="46"/>
        <v>0</v>
      </c>
      <c r="AW26" s="23">
        <f t="shared" si="47"/>
        <v>52</v>
      </c>
      <c r="AX26" s="23">
        <f t="shared" si="48"/>
        <v>58</v>
      </c>
      <c r="AY26" s="23">
        <f t="shared" si="49"/>
        <v>0</v>
      </c>
      <c r="AZ26" s="7"/>
      <c r="BA26" s="82">
        <f t="shared" si="33"/>
        <v>50</v>
      </c>
      <c r="BB26" s="83">
        <f t="shared" si="6"/>
        <v>42</v>
      </c>
      <c r="BC26" s="82">
        <f t="shared" si="34"/>
        <v>0</v>
      </c>
      <c r="BD26" s="83">
        <f t="shared" si="7"/>
        <v>0</v>
      </c>
      <c r="BE26" s="82">
        <f t="shared" si="35"/>
        <v>0</v>
      </c>
      <c r="BF26" s="83">
        <f t="shared" si="8"/>
        <v>0</v>
      </c>
      <c r="BG26" s="82">
        <f t="shared" si="36"/>
        <v>0</v>
      </c>
      <c r="BH26" s="82">
        <f t="shared" si="9"/>
        <v>52</v>
      </c>
      <c r="BI26" s="83">
        <f t="shared" si="10"/>
        <v>58</v>
      </c>
      <c r="BJ26" s="82">
        <f t="shared" si="11"/>
        <v>0</v>
      </c>
      <c r="BK26" s="83">
        <f t="shared" si="12"/>
        <v>0</v>
      </c>
      <c r="BL26" s="7"/>
      <c r="BM26" s="82">
        <f t="shared" si="13"/>
        <v>150</v>
      </c>
      <c r="BN26" s="83">
        <f t="shared" si="14"/>
        <v>134.02000000000001</v>
      </c>
      <c r="BO26" s="82">
        <f t="shared" si="15"/>
        <v>0</v>
      </c>
      <c r="BP26" s="83">
        <f t="shared" si="16"/>
        <v>0</v>
      </c>
      <c r="BQ26" s="82">
        <f t="shared" si="17"/>
        <v>0</v>
      </c>
      <c r="BR26" s="83">
        <f t="shared" si="18"/>
        <v>0</v>
      </c>
      <c r="BS26" s="82">
        <f t="shared" si="19"/>
        <v>0</v>
      </c>
      <c r="BT26" s="82">
        <f t="shared" si="20"/>
        <v>126</v>
      </c>
      <c r="BU26" s="83">
        <f t="shared" si="21"/>
        <v>211</v>
      </c>
      <c r="BV26" s="82">
        <f t="shared" si="22"/>
        <v>0</v>
      </c>
      <c r="BW26" s="83">
        <f t="shared" si="23"/>
        <v>0</v>
      </c>
      <c r="BY26" s="7">
        <f t="shared" si="24"/>
        <v>621.02</v>
      </c>
      <c r="BZ26" s="7"/>
      <c r="CA26" s="7">
        <f t="shared" si="37"/>
        <v>0</v>
      </c>
      <c r="CB26" s="7"/>
      <c r="CC26" s="7">
        <f t="shared" si="25"/>
        <v>621.02</v>
      </c>
      <c r="CF26" s="7">
        <f t="shared" si="26"/>
        <v>3</v>
      </c>
      <c r="CG26" s="7">
        <f t="shared" si="27"/>
        <v>3</v>
      </c>
      <c r="CH26" s="7">
        <f t="shared" si="28"/>
        <v>3</v>
      </c>
      <c r="CI26" s="7">
        <f t="shared" si="29"/>
        <v>3</v>
      </c>
      <c r="CJ26" s="7">
        <f t="shared" si="30"/>
        <v>3</v>
      </c>
      <c r="CK26" s="7">
        <f t="shared" si="31"/>
        <v>3</v>
      </c>
      <c r="CL26" s="7">
        <f t="shared" si="38"/>
        <v>3</v>
      </c>
      <c r="CM26" s="7">
        <f t="shared" si="39"/>
        <v>2</v>
      </c>
      <c r="CN26" s="7">
        <f t="shared" si="40"/>
        <v>1</v>
      </c>
      <c r="CO26" s="7">
        <f t="shared" si="41"/>
        <v>8</v>
      </c>
      <c r="CP26" s="7">
        <f t="shared" si="42"/>
        <v>9</v>
      </c>
      <c r="CQ26" s="7"/>
      <c r="CS26" s="7">
        <f t="shared" si="43"/>
        <v>0</v>
      </c>
      <c r="CT26" s="7">
        <f t="shared" si="43"/>
        <v>0</v>
      </c>
      <c r="CU26" s="7">
        <f t="shared" si="43"/>
        <v>0</v>
      </c>
      <c r="CV26" s="7">
        <f t="shared" si="43"/>
        <v>0</v>
      </c>
      <c r="CW26" s="7">
        <f t="shared" si="43"/>
        <v>0</v>
      </c>
      <c r="CX26" s="7">
        <f t="shared" si="43"/>
        <v>0</v>
      </c>
      <c r="CY26" s="7">
        <f t="shared" si="43"/>
        <v>0</v>
      </c>
      <c r="CZ26" s="7">
        <f t="shared" si="43"/>
        <v>134.02000000000001</v>
      </c>
      <c r="DA26" s="7">
        <f t="shared" si="43"/>
        <v>150</v>
      </c>
      <c r="DB26" s="7">
        <f t="shared" si="43"/>
        <v>126</v>
      </c>
      <c r="DC26" s="7">
        <f t="shared" si="43"/>
        <v>211</v>
      </c>
    </row>
    <row r="27" spans="1:107">
      <c r="A27" s="6">
        <v>21</v>
      </c>
      <c r="B27" s="68" t="s">
        <v>75</v>
      </c>
      <c r="C27" s="15" t="s">
        <v>118</v>
      </c>
      <c r="D27" s="9">
        <v>108</v>
      </c>
      <c r="E27" s="29">
        <f>LOOKUP((IF(D27&gt;0,(RANK(D27,D$6:D$135,0)),"NA")),'Points System'!$A$4:$A$154,'Points System'!$B$4:$B$154)</f>
        <v>50</v>
      </c>
      <c r="F27" s="17">
        <v>117.01</v>
      </c>
      <c r="G27" s="29">
        <f>LOOKUP((IF(F27&gt;0,(RANK(F27,F$6:F$135,0)),"NA")),'Points System'!$A$4:$A$154,'Points System'!$B$4:$B$154)</f>
        <v>43</v>
      </c>
      <c r="H27" s="17"/>
      <c r="I27" s="29">
        <f>LOOKUP((IF(H27&gt;0,(RANK(H27,H$6:H$135,0)),"NA")),'Points System'!$A$4:$A$154,'Points System'!$B$4:$B$154)</f>
        <v>0</v>
      </c>
      <c r="J27" s="17"/>
      <c r="K27" s="29">
        <f>LOOKUP((IF(J27&gt;0,(RANK(J27,J$6:J$135,0)),"NA")),'Points System'!$A$4:$A$154,'Points System'!$B$4:$B$154)</f>
        <v>0</v>
      </c>
      <c r="L27" s="17">
        <v>174.01</v>
      </c>
      <c r="M27" s="29">
        <f>LOOKUP((IF(L27&gt;0,(RANK(L27,L$6:L$135,0)),"NA")),'Points System'!$A$4:$A$154,'Points System'!$B$4:$B$154)</f>
        <v>47</v>
      </c>
      <c r="N27" s="17"/>
      <c r="O27" s="29">
        <f>LOOKUP((IF(N27&gt;0,(RANK(N27,N$6:N$135,0)),"NA")),'Points System'!$A$4:$A$154,'Points System'!$B$4:$B$154)</f>
        <v>0</v>
      </c>
      <c r="P27" s="19">
        <v>196.01</v>
      </c>
      <c r="Q27" s="29">
        <f>LOOKUP((IF(P27&gt;0,(RANK(P27,P$6:P$135,0)),"NA")),'Points System'!$A$4:$A$154,'Points System'!$B$4:$B$154)</f>
        <v>46</v>
      </c>
      <c r="R27" s="19">
        <v>172</v>
      </c>
      <c r="S27" s="29">
        <f>LOOKUP((IF(R27&gt;0,(RANK(R27,R$6:R$135,0)),"NA")),'Points System'!$A$4:$A$154,'Points System'!$B$4:$B$154)</f>
        <v>51</v>
      </c>
      <c r="T27" s="17"/>
      <c r="U27" s="29">
        <f>LOOKUP((IF(T27&gt;0,(RANK(T27,T$6:T$135,0)),"NA")),'Points System'!$A$4:$A$154,'Points System'!$B$4:$B$154)</f>
        <v>0</v>
      </c>
      <c r="V27" s="17"/>
      <c r="W27" s="29">
        <f>LOOKUP((IF(V27&gt;0,(RANK(V27,V$6:V$135,0)),"NA")),'Points System'!$A$4:$A$154,'Points System'!$B$4:$B$154)</f>
        <v>0</v>
      </c>
      <c r="X27" s="9"/>
      <c r="Y27" s="10">
        <f>LOOKUP((IF(X27&gt;0,(RANK(X27,X$6:X$135,0)),"NA")),'Points System'!$A$4:$A$154,'Points System'!$B$4:$B$154)</f>
        <v>0</v>
      </c>
      <c r="Z27" s="9"/>
      <c r="AA27" s="10">
        <f>LOOKUP((IF(Z27&gt;0,(RANK(Z27,Z$6:Z$135,0)),"NA")),'Points System'!$A$4:$A$154,'Points System'!$B$4:$B$154)</f>
        <v>0</v>
      </c>
      <c r="AB27" s="78">
        <f>CC27</f>
        <v>650.02</v>
      </c>
      <c r="AC27" s="10">
        <f>SUM((LARGE((BA27:BL27),1))+(LARGE((BA27:BL27),2))+(LARGE((BA27:BL27),3)+(LARGE((BA27:BL27),4))))</f>
        <v>194</v>
      </c>
      <c r="AD27" s="12">
        <f>RANK(AC27,$AC$6:$AC$135,0)</f>
        <v>23</v>
      </c>
      <c r="AE27" s="11">
        <f>(AB27-(ROUNDDOWN(AB27,0)))*100</f>
        <v>1.999999999998181</v>
      </c>
      <c r="AF27" s="76" t="str">
        <f>IF((COUNTIF(AT27:AY27,"&gt;0"))&gt;2,"Y","N")</f>
        <v>Y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3">
        <f t="shared" si="44"/>
        <v>51</v>
      </c>
      <c r="AU27" s="23">
        <f t="shared" si="45"/>
        <v>46</v>
      </c>
      <c r="AV27" s="23">
        <f t="shared" si="46"/>
        <v>0</v>
      </c>
      <c r="AW27" s="23">
        <f t="shared" si="47"/>
        <v>50</v>
      </c>
      <c r="AX27" s="23">
        <f t="shared" si="48"/>
        <v>47</v>
      </c>
      <c r="AY27" s="23">
        <f t="shared" si="49"/>
        <v>0</v>
      </c>
      <c r="AZ27" s="7"/>
      <c r="BA27" s="82">
        <f t="shared" si="33"/>
        <v>43</v>
      </c>
      <c r="BB27" s="83">
        <f t="shared" si="6"/>
        <v>51</v>
      </c>
      <c r="BC27" s="82">
        <f t="shared" si="34"/>
        <v>0</v>
      </c>
      <c r="BD27" s="83">
        <f t="shared" si="7"/>
        <v>46</v>
      </c>
      <c r="BE27" s="82">
        <f t="shared" si="35"/>
        <v>0</v>
      </c>
      <c r="BF27" s="83">
        <f t="shared" si="8"/>
        <v>0</v>
      </c>
      <c r="BG27" s="82">
        <f t="shared" si="36"/>
        <v>0</v>
      </c>
      <c r="BH27" s="82">
        <f t="shared" si="9"/>
        <v>50</v>
      </c>
      <c r="BI27" s="83">
        <f t="shared" si="10"/>
        <v>47</v>
      </c>
      <c r="BJ27" s="82">
        <f t="shared" si="11"/>
        <v>0</v>
      </c>
      <c r="BK27" s="83">
        <f t="shared" si="12"/>
        <v>0</v>
      </c>
      <c r="BL27" s="7"/>
      <c r="BM27" s="82">
        <f t="shared" si="13"/>
        <v>117.01</v>
      </c>
      <c r="BN27" s="83">
        <f t="shared" si="14"/>
        <v>172</v>
      </c>
      <c r="BO27" s="82">
        <f t="shared" si="15"/>
        <v>0</v>
      </c>
      <c r="BP27" s="83">
        <f t="shared" si="16"/>
        <v>196.01</v>
      </c>
      <c r="BQ27" s="82">
        <f t="shared" si="17"/>
        <v>0</v>
      </c>
      <c r="BR27" s="83">
        <f t="shared" si="18"/>
        <v>0</v>
      </c>
      <c r="BS27" s="82">
        <f t="shared" si="19"/>
        <v>0</v>
      </c>
      <c r="BT27" s="82">
        <f t="shared" si="20"/>
        <v>108</v>
      </c>
      <c r="BU27" s="83">
        <f t="shared" si="21"/>
        <v>174.01</v>
      </c>
      <c r="BV27" s="82">
        <f t="shared" si="22"/>
        <v>0</v>
      </c>
      <c r="BW27" s="83">
        <f t="shared" si="23"/>
        <v>0</v>
      </c>
      <c r="BY27" s="7">
        <f t="shared" si="24"/>
        <v>767.03</v>
      </c>
      <c r="BZ27" s="7"/>
      <c r="CA27" s="7">
        <f t="shared" si="37"/>
        <v>117.01</v>
      </c>
      <c r="CB27" s="7"/>
      <c r="CC27" s="7">
        <f t="shared" si="25"/>
        <v>650.02</v>
      </c>
      <c r="CF27" s="7">
        <f t="shared" si="26"/>
        <v>3</v>
      </c>
      <c r="CG27" s="7">
        <f t="shared" si="27"/>
        <v>3</v>
      </c>
      <c r="CH27" s="7">
        <f t="shared" si="28"/>
        <v>3</v>
      </c>
      <c r="CI27" s="7">
        <f t="shared" si="29"/>
        <v>3</v>
      </c>
      <c r="CJ27" s="7">
        <f t="shared" si="30"/>
        <v>3</v>
      </c>
      <c r="CK27" s="7">
        <f t="shared" si="31"/>
        <v>3</v>
      </c>
      <c r="CL27" s="7">
        <f t="shared" si="38"/>
        <v>1</v>
      </c>
      <c r="CM27" s="7">
        <f t="shared" si="39"/>
        <v>4</v>
      </c>
      <c r="CN27" s="7">
        <f t="shared" si="40"/>
        <v>9</v>
      </c>
      <c r="CO27" s="7">
        <f t="shared" si="41"/>
        <v>8</v>
      </c>
      <c r="CP27" s="7">
        <f t="shared" si="42"/>
        <v>2</v>
      </c>
      <c r="CQ27" s="7"/>
      <c r="CS27" s="7">
        <f t="shared" si="43"/>
        <v>0</v>
      </c>
      <c r="CT27" s="7">
        <f t="shared" si="43"/>
        <v>0</v>
      </c>
      <c r="CU27" s="7">
        <f t="shared" si="43"/>
        <v>0</v>
      </c>
      <c r="CV27" s="7">
        <f t="shared" si="43"/>
        <v>0</v>
      </c>
      <c r="CW27" s="7">
        <f t="shared" si="43"/>
        <v>0</v>
      </c>
      <c r="CX27" s="7">
        <f t="shared" si="43"/>
        <v>0</v>
      </c>
      <c r="CY27" s="7">
        <f t="shared" si="43"/>
        <v>117.01</v>
      </c>
      <c r="CZ27" s="7">
        <f t="shared" si="43"/>
        <v>196.01</v>
      </c>
      <c r="DA27" s="7">
        <f t="shared" si="43"/>
        <v>174.01</v>
      </c>
      <c r="DB27" s="7">
        <f t="shared" si="43"/>
        <v>108</v>
      </c>
      <c r="DC27" s="7">
        <f t="shared" si="43"/>
        <v>172</v>
      </c>
    </row>
    <row r="28" spans="1:107">
      <c r="A28" s="6">
        <v>23</v>
      </c>
      <c r="B28" s="68" t="s">
        <v>167</v>
      </c>
      <c r="C28" s="15" t="s">
        <v>168</v>
      </c>
      <c r="D28" s="9">
        <v>50</v>
      </c>
      <c r="E28" s="29">
        <f>LOOKUP((IF(D28&gt;0,(RANK(D28,D$6:D$135,0)),"NA")),'Points System'!$A$4:$A$154,'Points System'!$B$4:$B$154)</f>
        <v>45</v>
      </c>
      <c r="F28" s="17">
        <v>117</v>
      </c>
      <c r="G28" s="29">
        <f>LOOKUP((IF(F28&gt;0,(RANK(F28,F$6:F$135,0)),"NA")),'Points System'!$A$4:$A$154,'Points System'!$B$4:$B$154)</f>
        <v>42</v>
      </c>
      <c r="H28" s="17"/>
      <c r="I28" s="29">
        <f>LOOKUP((IF(H28&gt;0,(RANK(H28,H$6:H$135,0)),"NA")),'Points System'!$A$4:$A$154,'Points System'!$B$4:$B$154)</f>
        <v>0</v>
      </c>
      <c r="J28" s="17"/>
      <c r="K28" s="29">
        <f>LOOKUP((IF(J28&gt;0,(RANK(J28,J$6:J$135,0)),"NA")),'Points System'!$A$4:$A$154,'Points System'!$B$4:$B$154)</f>
        <v>0</v>
      </c>
      <c r="L28" s="17">
        <v>177.01</v>
      </c>
      <c r="M28" s="29">
        <f>LOOKUP((IF(L28&gt;0,(RANK(L28,L$6:L$135,0)),"NA")),'Points System'!$A$4:$A$154,'Points System'!$B$4:$B$154)</f>
        <v>48</v>
      </c>
      <c r="N28" s="17"/>
      <c r="O28" s="29">
        <f>LOOKUP((IF(N28&gt;0,(RANK(N28,N$6:N$135,0)),"NA")),'Points System'!$A$4:$A$154,'Points System'!$B$4:$B$154)</f>
        <v>0</v>
      </c>
      <c r="P28" s="19">
        <v>161</v>
      </c>
      <c r="Q28" s="29">
        <f>LOOKUP((IF(P28&gt;0,(RANK(P28,P$6:P$135,0)),"NA")),'Points System'!$A$4:$A$154,'Points System'!$B$4:$B$154)</f>
        <v>42</v>
      </c>
      <c r="R28" s="19"/>
      <c r="S28" s="29">
        <f>LOOKUP((IF(R28&gt;0,(RANK(R28,R$6:R$135,0)),"NA")),'Points System'!$A$4:$A$154,'Points System'!$B$4:$B$154)</f>
        <v>0</v>
      </c>
      <c r="T28" s="17"/>
      <c r="U28" s="29">
        <f>LOOKUP((IF(T28&gt;0,(RANK(T28,T$6:T$135,0)),"NA")),'Points System'!$A$4:$A$154,'Points System'!$B$4:$B$154)</f>
        <v>0</v>
      </c>
      <c r="V28" s="17"/>
      <c r="W28" s="29">
        <f>LOOKUP((IF(V28&gt;0,(RANK(V28,V$6:V$135,0)),"NA")),'Points System'!$A$4:$A$154,'Points System'!$B$4:$B$154)</f>
        <v>0</v>
      </c>
      <c r="X28" s="9"/>
      <c r="Y28" s="10">
        <f>LOOKUP((IF(X28&gt;0,(RANK(X28,X$6:X$135,0)),"NA")),'Points System'!$A$4:$A$154,'Points System'!$B$4:$B$154)</f>
        <v>0</v>
      </c>
      <c r="Z28" s="9"/>
      <c r="AA28" s="10">
        <f>LOOKUP((IF(Z28&gt;0,(RANK(Z28,Z$6:Z$135,0)),"NA")),'Points System'!$A$4:$A$154,'Points System'!$B$4:$B$154)</f>
        <v>0</v>
      </c>
      <c r="AB28" s="78">
        <f>CC28</f>
        <v>505.01</v>
      </c>
      <c r="AC28" s="10">
        <f>SUM((LARGE((BA28:BL28),1))+(LARGE((BA28:BL28),2))+(LARGE((BA28:BL28),3)+(LARGE((BA28:BL28),4))))</f>
        <v>177</v>
      </c>
      <c r="AD28" s="12">
        <f>RANK(AC28,$AC$6:$AC$135,0)</f>
        <v>24</v>
      </c>
      <c r="AE28" s="11">
        <f>(AB28-(ROUNDDOWN(AB28,0)))*100</f>
        <v>0.99999999999909051</v>
      </c>
      <c r="AF28" s="76" t="str">
        <f>IF((COUNTIF(AT28:AY28,"&gt;0"))&gt;2,"Y","N")</f>
        <v>Y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23">
        <f t="shared" si="44"/>
        <v>42</v>
      </c>
      <c r="AU28" s="23">
        <f t="shared" si="45"/>
        <v>42</v>
      </c>
      <c r="AV28" s="23">
        <f t="shared" si="46"/>
        <v>0</v>
      </c>
      <c r="AW28" s="23">
        <f t="shared" si="47"/>
        <v>45</v>
      </c>
      <c r="AX28" s="23">
        <f t="shared" si="48"/>
        <v>48</v>
      </c>
      <c r="AY28" s="23">
        <f t="shared" si="49"/>
        <v>0</v>
      </c>
      <c r="AZ28" s="7"/>
      <c r="BA28" s="82">
        <f t="shared" si="33"/>
        <v>42</v>
      </c>
      <c r="BB28" s="83">
        <f t="shared" si="6"/>
        <v>0</v>
      </c>
      <c r="BC28" s="82">
        <f t="shared" si="34"/>
        <v>0</v>
      </c>
      <c r="BD28" s="83">
        <f t="shared" si="7"/>
        <v>42</v>
      </c>
      <c r="BE28" s="82">
        <f t="shared" si="35"/>
        <v>0</v>
      </c>
      <c r="BF28" s="83">
        <f t="shared" si="8"/>
        <v>0</v>
      </c>
      <c r="BG28" s="82">
        <f t="shared" si="36"/>
        <v>0</v>
      </c>
      <c r="BH28" s="82">
        <f t="shared" si="9"/>
        <v>45</v>
      </c>
      <c r="BI28" s="83">
        <f t="shared" si="10"/>
        <v>48</v>
      </c>
      <c r="BJ28" s="82">
        <f t="shared" si="11"/>
        <v>0</v>
      </c>
      <c r="BK28" s="83">
        <f t="shared" si="12"/>
        <v>0</v>
      </c>
      <c r="BL28" s="7"/>
      <c r="BM28" s="82">
        <f t="shared" si="13"/>
        <v>117</v>
      </c>
      <c r="BN28" s="83">
        <f t="shared" si="14"/>
        <v>0</v>
      </c>
      <c r="BO28" s="82">
        <f t="shared" si="15"/>
        <v>0</v>
      </c>
      <c r="BP28" s="83">
        <f t="shared" si="16"/>
        <v>161</v>
      </c>
      <c r="BQ28" s="82">
        <f t="shared" si="17"/>
        <v>0</v>
      </c>
      <c r="BR28" s="83">
        <f t="shared" si="18"/>
        <v>0</v>
      </c>
      <c r="BS28" s="82">
        <f t="shared" si="19"/>
        <v>0</v>
      </c>
      <c r="BT28" s="82">
        <f t="shared" si="20"/>
        <v>50</v>
      </c>
      <c r="BU28" s="83">
        <f t="shared" si="21"/>
        <v>177.01</v>
      </c>
      <c r="BV28" s="82">
        <f t="shared" si="22"/>
        <v>0</v>
      </c>
      <c r="BW28" s="83">
        <f t="shared" si="23"/>
        <v>0</v>
      </c>
      <c r="BY28" s="7">
        <f t="shared" si="24"/>
        <v>505.01</v>
      </c>
      <c r="BZ28" s="7"/>
      <c r="CA28" s="7">
        <f t="shared" si="37"/>
        <v>0</v>
      </c>
      <c r="CB28" s="7"/>
      <c r="CC28" s="7">
        <f t="shared" si="25"/>
        <v>505.01</v>
      </c>
      <c r="CF28" s="7">
        <f t="shared" si="26"/>
        <v>2</v>
      </c>
      <c r="CG28" s="7">
        <f t="shared" si="27"/>
        <v>2</v>
      </c>
      <c r="CH28" s="7">
        <f t="shared" si="28"/>
        <v>2</v>
      </c>
      <c r="CI28" s="7">
        <f t="shared" si="29"/>
        <v>2</v>
      </c>
      <c r="CJ28" s="7">
        <f t="shared" si="30"/>
        <v>2</v>
      </c>
      <c r="CK28" s="7">
        <f t="shared" si="31"/>
        <v>2</v>
      </c>
      <c r="CL28" s="7">
        <f t="shared" si="38"/>
        <v>2</v>
      </c>
      <c r="CM28" s="7">
        <f t="shared" si="39"/>
        <v>1</v>
      </c>
      <c r="CN28" s="7">
        <f t="shared" si="40"/>
        <v>1</v>
      </c>
      <c r="CO28" s="7">
        <f t="shared" si="41"/>
        <v>8</v>
      </c>
      <c r="CP28" s="7">
        <f t="shared" si="42"/>
        <v>9</v>
      </c>
      <c r="CQ28" s="7"/>
      <c r="CS28" s="7">
        <f t="shared" si="43"/>
        <v>0</v>
      </c>
      <c r="CT28" s="7">
        <f t="shared" si="43"/>
        <v>0</v>
      </c>
      <c r="CU28" s="7">
        <f t="shared" si="43"/>
        <v>0</v>
      </c>
      <c r="CV28" s="7">
        <f t="shared" si="43"/>
        <v>0</v>
      </c>
      <c r="CW28" s="7">
        <f t="shared" si="43"/>
        <v>0</v>
      </c>
      <c r="CX28" s="7">
        <f t="shared" si="43"/>
        <v>0</v>
      </c>
      <c r="CY28" s="7">
        <f t="shared" si="43"/>
        <v>0</v>
      </c>
      <c r="CZ28" s="7">
        <f t="shared" si="43"/>
        <v>117</v>
      </c>
      <c r="DA28" s="7">
        <f t="shared" si="43"/>
        <v>117</v>
      </c>
      <c r="DB28" s="7">
        <f t="shared" si="43"/>
        <v>50</v>
      </c>
      <c r="DC28" s="7">
        <f t="shared" si="43"/>
        <v>177.01</v>
      </c>
    </row>
    <row r="29" spans="1:107">
      <c r="A29" s="6">
        <v>24</v>
      </c>
      <c r="B29" s="68" t="s">
        <v>51</v>
      </c>
      <c r="C29" s="15" t="s">
        <v>181</v>
      </c>
      <c r="D29" s="9"/>
      <c r="E29" s="29">
        <f>LOOKUP((IF(D29&gt;0,(RANK(D29,D$6:D$135,0)),"NA")),'Points System'!$A$4:$A$154,'Points System'!$B$4:$B$154)</f>
        <v>0</v>
      </c>
      <c r="F29" s="17">
        <v>96</v>
      </c>
      <c r="G29" s="29">
        <f>LOOKUP((IF(F29&gt;0,(RANK(F29,F$6:F$135,0)),"NA")),'Points System'!$A$4:$A$154,'Points System'!$B$4:$B$154)</f>
        <v>40</v>
      </c>
      <c r="H29" s="17"/>
      <c r="I29" s="29">
        <f>LOOKUP((IF(H29&gt;0,(RANK(H29,H$6:H$135,0)),"NA")),'Points System'!$A$4:$A$154,'Points System'!$B$4:$B$154)</f>
        <v>0</v>
      </c>
      <c r="J29" s="17">
        <v>66</v>
      </c>
      <c r="K29" s="29">
        <f>LOOKUP((IF(J29&gt;0,(RANK(J29,J$6:J$135,0)),"NA")),'Points System'!$A$4:$A$154,'Points System'!$B$4:$B$154)</f>
        <v>56</v>
      </c>
      <c r="L29" s="17">
        <v>178.01</v>
      </c>
      <c r="M29" s="29">
        <f>LOOKUP((IF(L29&gt;0,(RANK(L29,L$6:L$135,0)),"NA")),'Points System'!$A$4:$A$154,'Points System'!$B$4:$B$154)</f>
        <v>50</v>
      </c>
      <c r="N29" s="17"/>
      <c r="O29" s="29">
        <f>LOOKUP((IF(N29&gt;0,(RANK(N29,N$6:N$135,0)),"NA")),'Points System'!$A$4:$A$154,'Points System'!$B$4:$B$154)</f>
        <v>0</v>
      </c>
      <c r="P29" s="19"/>
      <c r="Q29" s="29">
        <f>LOOKUP((IF(P29&gt;0,(RANK(P29,P$6:P$135,0)),"NA")),'Points System'!$A$4:$A$154,'Points System'!$B$4:$B$154)</f>
        <v>0</v>
      </c>
      <c r="R29" s="19"/>
      <c r="S29" s="29">
        <f>LOOKUP((IF(R29&gt;0,(RANK(R29,R$6:R$135,0)),"NA")),'Points System'!$A$4:$A$154,'Points System'!$B$4:$B$154)</f>
        <v>0</v>
      </c>
      <c r="T29" s="17"/>
      <c r="U29" s="29">
        <f>LOOKUP((IF(T29&gt;0,(RANK(T29,T$6:T$135,0)),"NA")),'Points System'!$A$4:$A$154,'Points System'!$B$4:$B$154)</f>
        <v>0</v>
      </c>
      <c r="V29" s="17"/>
      <c r="W29" s="29">
        <f>LOOKUP((IF(V29&gt;0,(RANK(V29,V$6:V$135,0)),"NA")),'Points System'!$A$4:$A$154,'Points System'!$B$4:$B$154)</f>
        <v>0</v>
      </c>
      <c r="X29" s="9"/>
      <c r="Y29" s="10">
        <f>LOOKUP((IF(X29&gt;0,(RANK(X29,X$6:X$135,0)),"NA")),'Points System'!$A$4:$A$154,'Points System'!$B$4:$B$154)</f>
        <v>0</v>
      </c>
      <c r="Z29" s="9"/>
      <c r="AA29" s="10">
        <f>LOOKUP((IF(Z29&gt;0,(RANK(Z29,Z$6:Z$135,0)),"NA")),'Points System'!$A$4:$A$154,'Points System'!$B$4:$B$154)</f>
        <v>0</v>
      </c>
      <c r="AB29" s="78">
        <f>CC29</f>
        <v>340.01</v>
      </c>
      <c r="AC29" s="10">
        <f>SUM((LARGE((BA29:BL29),1))+(LARGE((BA29:BL29),2))+(LARGE((BA29:BL29),3)+(LARGE((BA29:BL29),4))))</f>
        <v>146</v>
      </c>
      <c r="AD29" s="12">
        <f>RANK(AC29,$AC$6:$AC$135,0)</f>
        <v>29</v>
      </c>
      <c r="AE29" s="11">
        <f>(AB29-(ROUNDDOWN(AB29,0)))*100</f>
        <v>0.99999999999909051</v>
      </c>
      <c r="AF29" s="76" t="str">
        <f>IF((COUNTIF(AT29:AY29,"&gt;0"))&gt;2,"Y","N")</f>
        <v>Y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23">
        <f t="shared" si="44"/>
        <v>40</v>
      </c>
      <c r="AU29" s="23">
        <f t="shared" si="45"/>
        <v>0</v>
      </c>
      <c r="AV29" s="23">
        <f t="shared" si="46"/>
        <v>56</v>
      </c>
      <c r="AW29" s="23">
        <f t="shared" si="47"/>
        <v>0</v>
      </c>
      <c r="AX29" s="23">
        <f t="shared" si="48"/>
        <v>50</v>
      </c>
      <c r="AY29" s="23">
        <f t="shared" si="49"/>
        <v>0</v>
      </c>
      <c r="AZ29" s="7"/>
      <c r="BA29" s="82">
        <f t="shared" si="33"/>
        <v>40</v>
      </c>
      <c r="BB29" s="83">
        <f t="shared" si="6"/>
        <v>0</v>
      </c>
      <c r="BC29" s="82">
        <f t="shared" si="34"/>
        <v>0</v>
      </c>
      <c r="BD29" s="83">
        <f t="shared" si="7"/>
        <v>0</v>
      </c>
      <c r="BE29" s="82">
        <f t="shared" si="35"/>
        <v>56</v>
      </c>
      <c r="BF29" s="83">
        <f t="shared" si="8"/>
        <v>0</v>
      </c>
      <c r="BG29" s="82">
        <f t="shared" si="36"/>
        <v>0</v>
      </c>
      <c r="BH29" s="82">
        <f t="shared" si="9"/>
        <v>0</v>
      </c>
      <c r="BI29" s="83">
        <f t="shared" si="10"/>
        <v>50</v>
      </c>
      <c r="BJ29" s="82">
        <f t="shared" si="11"/>
        <v>0</v>
      </c>
      <c r="BK29" s="83">
        <f t="shared" si="12"/>
        <v>0</v>
      </c>
      <c r="BL29" s="7"/>
      <c r="BM29" s="82">
        <f t="shared" si="13"/>
        <v>96</v>
      </c>
      <c r="BN29" s="83">
        <f t="shared" si="14"/>
        <v>0</v>
      </c>
      <c r="BO29" s="82">
        <f t="shared" si="15"/>
        <v>0</v>
      </c>
      <c r="BP29" s="83">
        <f t="shared" si="16"/>
        <v>0</v>
      </c>
      <c r="BQ29" s="82">
        <f t="shared" si="17"/>
        <v>66</v>
      </c>
      <c r="BR29" s="83">
        <f t="shared" si="18"/>
        <v>0</v>
      </c>
      <c r="BS29" s="82">
        <f t="shared" si="19"/>
        <v>0</v>
      </c>
      <c r="BT29" s="82">
        <f t="shared" si="20"/>
        <v>0</v>
      </c>
      <c r="BU29" s="83">
        <f t="shared" si="21"/>
        <v>178.01</v>
      </c>
      <c r="BV29" s="82">
        <f t="shared" si="22"/>
        <v>0</v>
      </c>
      <c r="BW29" s="83">
        <f t="shared" si="23"/>
        <v>0</v>
      </c>
      <c r="BY29" s="7">
        <f t="shared" si="24"/>
        <v>340.01</v>
      </c>
      <c r="BZ29" s="7"/>
      <c r="CA29" s="7">
        <f t="shared" si="37"/>
        <v>0</v>
      </c>
      <c r="CB29" s="7"/>
      <c r="CC29" s="7">
        <f t="shared" si="25"/>
        <v>340.01</v>
      </c>
      <c r="CF29" s="7">
        <f t="shared" si="26"/>
        <v>2</v>
      </c>
      <c r="CG29" s="7">
        <f t="shared" si="27"/>
        <v>2</v>
      </c>
      <c r="CH29" s="7">
        <f t="shared" si="28"/>
        <v>2</v>
      </c>
      <c r="CI29" s="7">
        <f t="shared" si="29"/>
        <v>2</v>
      </c>
      <c r="CJ29" s="7">
        <f t="shared" si="30"/>
        <v>2</v>
      </c>
      <c r="CK29" s="7">
        <f t="shared" si="31"/>
        <v>2</v>
      </c>
      <c r="CL29" s="7">
        <f t="shared" si="38"/>
        <v>2</v>
      </c>
      <c r="CM29" s="7">
        <f t="shared" si="39"/>
        <v>2</v>
      </c>
      <c r="CN29" s="7">
        <f t="shared" si="40"/>
        <v>1</v>
      </c>
      <c r="CO29" s="7">
        <f t="shared" si="41"/>
        <v>9</v>
      </c>
      <c r="CP29" s="7">
        <f t="shared" si="42"/>
        <v>5</v>
      </c>
      <c r="CQ29" s="7"/>
      <c r="CS29" s="7">
        <f t="shared" si="43"/>
        <v>0</v>
      </c>
      <c r="CT29" s="7">
        <f t="shared" si="43"/>
        <v>0</v>
      </c>
      <c r="CU29" s="7">
        <f t="shared" si="43"/>
        <v>0</v>
      </c>
      <c r="CV29" s="7">
        <f t="shared" si="43"/>
        <v>0</v>
      </c>
      <c r="CW29" s="7">
        <f t="shared" si="43"/>
        <v>0</v>
      </c>
      <c r="CX29" s="7">
        <f t="shared" si="43"/>
        <v>0</v>
      </c>
      <c r="CY29" s="7">
        <f t="shared" si="43"/>
        <v>0</v>
      </c>
      <c r="CZ29" s="7">
        <f t="shared" si="43"/>
        <v>0</v>
      </c>
      <c r="DA29" s="7">
        <f t="shared" si="43"/>
        <v>96</v>
      </c>
      <c r="DB29" s="7">
        <f t="shared" si="43"/>
        <v>178.01</v>
      </c>
      <c r="DC29" s="7">
        <f t="shared" si="43"/>
        <v>66</v>
      </c>
    </row>
    <row r="30" spans="1:107">
      <c r="A30" s="6">
        <v>25</v>
      </c>
      <c r="B30" s="68" t="s">
        <v>90</v>
      </c>
      <c r="C30" s="15" t="s">
        <v>91</v>
      </c>
      <c r="D30" s="9">
        <v>92</v>
      </c>
      <c r="E30" s="29">
        <f>LOOKUP((IF(D30&gt;0,(RANK(D30,D$6:D$135,0)),"NA")),'Points System'!$A$4:$A$154,'Points System'!$B$4:$B$154)</f>
        <v>49</v>
      </c>
      <c r="F30" s="17"/>
      <c r="G30" s="29">
        <f>LOOKUP((IF(F30&gt;0,(RANK(F30,F$6:F$135,0)),"NA")),'Points System'!$A$4:$A$154,'Points System'!$B$4:$B$154)</f>
        <v>0</v>
      </c>
      <c r="H30" s="17"/>
      <c r="I30" s="29">
        <f>LOOKUP((IF(H30&gt;0,(RANK(H30,H$6:H$135,0)),"NA")),'Points System'!$A$4:$A$154,'Points System'!$B$4:$B$154)</f>
        <v>0</v>
      </c>
      <c r="J30" s="17"/>
      <c r="K30" s="29">
        <f>LOOKUP((IF(J30&gt;0,(RANK(J30,J$6:J$135,0)),"NA")),'Points System'!$A$4:$A$154,'Points System'!$B$4:$B$154)</f>
        <v>0</v>
      </c>
      <c r="L30" s="17">
        <v>177.02</v>
      </c>
      <c r="M30" s="29">
        <f>LOOKUP((IF(L30&gt;0,(RANK(L30,L$6:L$135,0)),"NA")),'Points System'!$A$4:$A$154,'Points System'!$B$4:$B$154)</f>
        <v>49</v>
      </c>
      <c r="N30" s="17"/>
      <c r="O30" s="29">
        <f>LOOKUP((IF(N30&gt;0,(RANK(N30,N$6:N$135,0)),"NA")),'Points System'!$A$4:$A$154,'Points System'!$B$4:$B$154)</f>
        <v>0</v>
      </c>
      <c r="P30" s="19"/>
      <c r="Q30" s="29">
        <f>LOOKUP((IF(P30&gt;0,(RANK(P30,P$6:P$135,0)),"NA")),'Points System'!$A$4:$A$154,'Points System'!$B$4:$B$154)</f>
        <v>0</v>
      </c>
      <c r="R30" s="19">
        <v>120.01</v>
      </c>
      <c r="S30" s="29">
        <f>LOOKUP((IF(R30&gt;0,(RANK(R30,R$6:R$135,0)),"NA")),'Points System'!$A$4:$A$154,'Points System'!$B$4:$B$154)</f>
        <v>41</v>
      </c>
      <c r="T30" s="17"/>
      <c r="U30" s="29">
        <f>LOOKUP((IF(T30&gt;0,(RANK(T30,T$6:T$135,0)),"NA")),'Points System'!$A$4:$A$154,'Points System'!$B$4:$B$154)</f>
        <v>0</v>
      </c>
      <c r="V30" s="17"/>
      <c r="W30" s="29">
        <f>LOOKUP((IF(V30&gt;0,(RANK(V30,V$6:V$135,0)),"NA")),'Points System'!$A$4:$A$154,'Points System'!$B$4:$B$154)</f>
        <v>0</v>
      </c>
      <c r="X30" s="9"/>
      <c r="Y30" s="10">
        <f>LOOKUP((IF(X30&gt;0,(RANK(X30,X$6:X$135,0)),"NA")),'Points System'!$A$4:$A$154,'Points System'!$B$4:$B$154)</f>
        <v>0</v>
      </c>
      <c r="Z30" s="9"/>
      <c r="AA30" s="10">
        <f>LOOKUP((IF(Z30&gt;0,(RANK(Z30,Z$6:Z$135,0)),"NA")),'Points System'!$A$4:$A$154,'Points System'!$B$4:$B$154)</f>
        <v>0</v>
      </c>
      <c r="AB30" s="78">
        <f>CC30</f>
        <v>389.03</v>
      </c>
      <c r="AC30" s="10">
        <f>SUM((LARGE((BA30:BL30),1))+(LARGE((BA30:BL30),2))+(LARGE((BA30:BL30),3)+(LARGE((BA30:BL30),4))))</f>
        <v>139</v>
      </c>
      <c r="AD30" s="12">
        <f>RANK(AC30,$AC$6:$AC$135,0)</f>
        <v>34</v>
      </c>
      <c r="AE30" s="11">
        <f>(AB30-(ROUNDDOWN(AB30,0)))*100</f>
        <v>2.9999999999972715</v>
      </c>
      <c r="AF30" s="76" t="str">
        <f>IF((COUNTIF(AT30:AY30,"&gt;0"))&gt;2,"Y","N")</f>
        <v>Y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23">
        <f t="shared" si="44"/>
        <v>41</v>
      </c>
      <c r="AU30" s="23">
        <f t="shared" si="45"/>
        <v>0</v>
      </c>
      <c r="AV30" s="23">
        <f t="shared" si="46"/>
        <v>0</v>
      </c>
      <c r="AW30" s="23">
        <f t="shared" si="47"/>
        <v>49</v>
      </c>
      <c r="AX30" s="23">
        <f t="shared" si="48"/>
        <v>49</v>
      </c>
      <c r="AY30" s="23">
        <f t="shared" si="49"/>
        <v>0</v>
      </c>
      <c r="AZ30" s="7"/>
      <c r="BA30" s="82">
        <f t="shared" si="33"/>
        <v>0</v>
      </c>
      <c r="BB30" s="83">
        <f t="shared" si="6"/>
        <v>41</v>
      </c>
      <c r="BC30" s="82">
        <f t="shared" si="34"/>
        <v>0</v>
      </c>
      <c r="BD30" s="83">
        <f t="shared" si="7"/>
        <v>0</v>
      </c>
      <c r="BE30" s="82">
        <f t="shared" si="35"/>
        <v>0</v>
      </c>
      <c r="BF30" s="83">
        <f t="shared" si="8"/>
        <v>0</v>
      </c>
      <c r="BG30" s="82">
        <f t="shared" si="36"/>
        <v>0</v>
      </c>
      <c r="BH30" s="82">
        <f t="shared" si="9"/>
        <v>49</v>
      </c>
      <c r="BI30" s="83">
        <f t="shared" si="10"/>
        <v>49</v>
      </c>
      <c r="BJ30" s="82">
        <f t="shared" si="11"/>
        <v>0</v>
      </c>
      <c r="BK30" s="83">
        <f t="shared" si="12"/>
        <v>0</v>
      </c>
      <c r="BL30" s="7"/>
      <c r="BM30" s="82">
        <f t="shared" si="13"/>
        <v>0</v>
      </c>
      <c r="BN30" s="83">
        <f t="shared" si="14"/>
        <v>120.01</v>
      </c>
      <c r="BO30" s="82">
        <f t="shared" si="15"/>
        <v>0</v>
      </c>
      <c r="BP30" s="83">
        <f t="shared" si="16"/>
        <v>0</v>
      </c>
      <c r="BQ30" s="82">
        <f t="shared" si="17"/>
        <v>0</v>
      </c>
      <c r="BR30" s="83">
        <f t="shared" si="18"/>
        <v>0</v>
      </c>
      <c r="BS30" s="82">
        <f t="shared" si="19"/>
        <v>0</v>
      </c>
      <c r="BT30" s="82">
        <f t="shared" si="20"/>
        <v>92</v>
      </c>
      <c r="BU30" s="83">
        <f t="shared" si="21"/>
        <v>177.02</v>
      </c>
      <c r="BV30" s="82">
        <f t="shared" si="22"/>
        <v>0</v>
      </c>
      <c r="BW30" s="83">
        <f t="shared" si="23"/>
        <v>0</v>
      </c>
      <c r="BY30" s="7">
        <f t="shared" si="24"/>
        <v>389.03</v>
      </c>
      <c r="BZ30" s="7"/>
      <c r="CA30" s="7">
        <f t="shared" si="37"/>
        <v>0</v>
      </c>
      <c r="CB30" s="7"/>
      <c r="CC30" s="7">
        <f t="shared" si="25"/>
        <v>389.03</v>
      </c>
      <c r="CF30" s="7">
        <f t="shared" si="26"/>
        <v>1</v>
      </c>
      <c r="CG30" s="7">
        <f t="shared" si="27"/>
        <v>1</v>
      </c>
      <c r="CH30" s="7">
        <f t="shared" si="28"/>
        <v>1</v>
      </c>
      <c r="CI30" s="7">
        <f t="shared" si="29"/>
        <v>1</v>
      </c>
      <c r="CJ30" s="7">
        <f t="shared" si="30"/>
        <v>1</v>
      </c>
      <c r="CK30" s="7">
        <f t="shared" si="31"/>
        <v>1</v>
      </c>
      <c r="CL30" s="7">
        <f t="shared" si="38"/>
        <v>1</v>
      </c>
      <c r="CM30" s="7">
        <f t="shared" si="39"/>
        <v>1</v>
      </c>
      <c r="CN30" s="7">
        <f t="shared" si="40"/>
        <v>2</v>
      </c>
      <c r="CO30" s="7">
        <f t="shared" si="41"/>
        <v>8</v>
      </c>
      <c r="CP30" s="7">
        <f t="shared" si="42"/>
        <v>8</v>
      </c>
      <c r="CQ30" s="7"/>
      <c r="CS30" s="7">
        <f t="shared" si="43"/>
        <v>0</v>
      </c>
      <c r="CT30" s="7">
        <f t="shared" si="43"/>
        <v>0</v>
      </c>
      <c r="CU30" s="7">
        <f t="shared" ref="CU30:DC58" si="50">INDEX($BM30:$BW30,CH30)</f>
        <v>0</v>
      </c>
      <c r="CV30" s="7">
        <f t="shared" si="50"/>
        <v>0</v>
      </c>
      <c r="CW30" s="7">
        <f t="shared" si="50"/>
        <v>0</v>
      </c>
      <c r="CX30" s="7">
        <f t="shared" si="50"/>
        <v>0</v>
      </c>
      <c r="CY30" s="7">
        <f t="shared" si="50"/>
        <v>0</v>
      </c>
      <c r="CZ30" s="7">
        <f t="shared" si="50"/>
        <v>0</v>
      </c>
      <c r="DA30" s="7">
        <f t="shared" si="50"/>
        <v>120.01</v>
      </c>
      <c r="DB30" s="7">
        <f t="shared" si="50"/>
        <v>92</v>
      </c>
      <c r="DC30" s="7">
        <f t="shared" si="50"/>
        <v>92</v>
      </c>
    </row>
    <row r="31" spans="1:107">
      <c r="A31" s="6">
        <v>26</v>
      </c>
      <c r="B31" s="68" t="s">
        <v>47</v>
      </c>
      <c r="C31" s="15" t="s">
        <v>62</v>
      </c>
      <c r="D31" s="9"/>
      <c r="E31" s="29">
        <f>LOOKUP((IF(D31&gt;0,(RANK(D31,D$6:D$135,0)),"NA")),'Points System'!$A$4:$A$154,'Points System'!$B$4:$B$154)</f>
        <v>0</v>
      </c>
      <c r="F31" s="17"/>
      <c r="G31" s="29">
        <f>LOOKUP((IF(F31&gt;0,(RANK(F31,F$6:F$135,0)),"NA")),'Points System'!$A$4:$A$154,'Points System'!$B$4:$B$154)</f>
        <v>0</v>
      </c>
      <c r="H31" s="17">
        <v>213.01</v>
      </c>
      <c r="I31" s="29">
        <f>LOOKUP((IF(H31&gt;0,(RANK(H31,H$6:H$135,0)),"NA")),'Points System'!$A$4:$A$154,'Points System'!$B$4:$B$154)</f>
        <v>62</v>
      </c>
      <c r="J31" s="17">
        <v>209.03</v>
      </c>
      <c r="K31" s="29">
        <f>LOOKUP((IF(J31&gt;0,(RANK(J31,J$6:J$135,0)),"NA")),'Points System'!$A$4:$A$154,'Points System'!$B$4:$B$154)</f>
        <v>81</v>
      </c>
      <c r="L31" s="17"/>
      <c r="M31" s="29">
        <f>LOOKUP((IF(L31&gt;0,(RANK(L31,L$6:L$135,0)),"NA")),'Points System'!$A$4:$A$154,'Points System'!$B$4:$B$154)</f>
        <v>0</v>
      </c>
      <c r="N31" s="17"/>
      <c r="O31" s="29">
        <f>LOOKUP((IF(N31&gt;0,(RANK(N31,N$6:N$135,0)),"NA")),'Points System'!$A$4:$A$154,'Points System'!$B$4:$B$154)</f>
        <v>0</v>
      </c>
      <c r="P31" s="19"/>
      <c r="Q31" s="29">
        <f>LOOKUP((IF(P31&gt;0,(RANK(P31,P$6:P$135,0)),"NA")),'Points System'!$A$4:$A$154,'Points System'!$B$4:$B$154)</f>
        <v>0</v>
      </c>
      <c r="R31" s="19"/>
      <c r="S31" s="29">
        <f>LOOKUP((IF(R31&gt;0,(RANK(R31,R$6:R$135,0)),"NA")),'Points System'!$A$4:$A$154,'Points System'!$B$4:$B$154)</f>
        <v>0</v>
      </c>
      <c r="T31" s="17"/>
      <c r="U31" s="29">
        <f>LOOKUP((IF(T31&gt;0,(RANK(T31,T$6:T$135,0)),"NA")),'Points System'!$A$4:$A$154,'Points System'!$B$4:$B$154)</f>
        <v>0</v>
      </c>
      <c r="V31" s="17">
        <v>174.02</v>
      </c>
      <c r="W31" s="29">
        <f>LOOKUP((IF(V31&gt;0,(RANK(V31,V$6:V$135,0)),"NA")),'Points System'!$A$4:$A$154,'Points System'!$B$4:$B$154)</f>
        <v>81</v>
      </c>
      <c r="X31" s="9"/>
      <c r="Y31" s="10">
        <f>LOOKUP((IF(X31&gt;0,(RANK(X31,X$6:X$135,0)),"NA")),'Points System'!$A$4:$A$154,'Points System'!$B$4:$B$154)</f>
        <v>0</v>
      </c>
      <c r="Z31" s="9"/>
      <c r="AA31" s="10">
        <f>LOOKUP((IF(Z31&gt;0,(RANK(Z31,Z$6:Z$135,0)),"NA")),'Points System'!$A$4:$A$154,'Points System'!$B$4:$B$154)</f>
        <v>0</v>
      </c>
      <c r="AB31" s="78">
        <f>CC31</f>
        <v>596.05999999999995</v>
      </c>
      <c r="AC31" s="10">
        <f>SUM((LARGE((BA31:BL31),1))+(LARGE((BA31:BL31),2))+(LARGE((BA31:BL31),3)+(LARGE((BA31:BL31),4))))</f>
        <v>224</v>
      </c>
      <c r="AD31" s="12">
        <f>RANK(AC31,$AC$6:$AC$135,0)</f>
        <v>19</v>
      </c>
      <c r="AE31" s="11">
        <f>(AB31-(ROUNDDOWN(AB31,0)))*100</f>
        <v>5.999999999994543</v>
      </c>
      <c r="AF31" s="76" t="str">
        <f>IF((COUNTIF(AT31:AY31,"&gt;0"))&gt;2,"Y","N")</f>
        <v>N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23">
        <f t="shared" si="44"/>
        <v>0</v>
      </c>
      <c r="AU31" s="23">
        <f t="shared" si="45"/>
        <v>62</v>
      </c>
      <c r="AV31" s="23">
        <f t="shared" si="46"/>
        <v>81</v>
      </c>
      <c r="AW31" s="23">
        <f t="shared" si="47"/>
        <v>0</v>
      </c>
      <c r="AX31" s="23">
        <f t="shared" si="48"/>
        <v>0</v>
      </c>
      <c r="AY31" s="23">
        <f t="shared" si="49"/>
        <v>0</v>
      </c>
      <c r="AZ31" s="7"/>
      <c r="BA31" s="82">
        <f t="shared" si="33"/>
        <v>0</v>
      </c>
      <c r="BB31" s="83">
        <f t="shared" si="6"/>
        <v>0</v>
      </c>
      <c r="BC31" s="82">
        <f t="shared" si="34"/>
        <v>62</v>
      </c>
      <c r="BD31" s="83">
        <f t="shared" si="7"/>
        <v>0</v>
      </c>
      <c r="BE31" s="82">
        <f t="shared" si="35"/>
        <v>81</v>
      </c>
      <c r="BF31" s="83">
        <f t="shared" si="8"/>
        <v>81</v>
      </c>
      <c r="BG31" s="82">
        <f t="shared" si="36"/>
        <v>0</v>
      </c>
      <c r="BH31" s="82">
        <f t="shared" si="9"/>
        <v>0</v>
      </c>
      <c r="BI31" s="83">
        <f t="shared" si="10"/>
        <v>0</v>
      </c>
      <c r="BJ31" s="82">
        <f t="shared" si="11"/>
        <v>0</v>
      </c>
      <c r="BK31" s="83">
        <f t="shared" si="12"/>
        <v>0</v>
      </c>
      <c r="BL31" s="7"/>
      <c r="BM31" s="82">
        <f t="shared" si="13"/>
        <v>0</v>
      </c>
      <c r="BN31" s="83">
        <f t="shared" si="14"/>
        <v>0</v>
      </c>
      <c r="BO31" s="82">
        <f t="shared" si="15"/>
        <v>213.01</v>
      </c>
      <c r="BP31" s="83">
        <f t="shared" si="16"/>
        <v>0</v>
      </c>
      <c r="BQ31" s="82">
        <f t="shared" si="17"/>
        <v>209.03</v>
      </c>
      <c r="BR31" s="83">
        <f t="shared" si="18"/>
        <v>174.02</v>
      </c>
      <c r="BS31" s="82">
        <f t="shared" si="19"/>
        <v>0</v>
      </c>
      <c r="BT31" s="82">
        <f t="shared" si="20"/>
        <v>0</v>
      </c>
      <c r="BU31" s="83">
        <f t="shared" si="21"/>
        <v>0</v>
      </c>
      <c r="BV31" s="82">
        <f t="shared" si="22"/>
        <v>0</v>
      </c>
      <c r="BW31" s="83">
        <f t="shared" si="23"/>
        <v>0</v>
      </c>
      <c r="BY31" s="7">
        <f t="shared" si="24"/>
        <v>596.05999999999995</v>
      </c>
      <c r="BZ31" s="7"/>
      <c r="CA31" s="7">
        <f t="shared" si="37"/>
        <v>0</v>
      </c>
      <c r="CB31" s="7"/>
      <c r="CC31" s="7">
        <f t="shared" si="25"/>
        <v>596.05999999999995</v>
      </c>
      <c r="CF31" s="7">
        <f t="shared" si="26"/>
        <v>1</v>
      </c>
      <c r="CG31" s="7">
        <f t="shared" si="27"/>
        <v>1</v>
      </c>
      <c r="CH31" s="7">
        <f t="shared" si="28"/>
        <v>1</v>
      </c>
      <c r="CI31" s="7">
        <f t="shared" si="29"/>
        <v>1</v>
      </c>
      <c r="CJ31" s="7">
        <f t="shared" si="30"/>
        <v>1</v>
      </c>
      <c r="CK31" s="7">
        <f t="shared" si="31"/>
        <v>1</v>
      </c>
      <c r="CL31" s="7">
        <f t="shared" si="38"/>
        <v>1</v>
      </c>
      <c r="CM31" s="7">
        <f t="shared" si="39"/>
        <v>1</v>
      </c>
      <c r="CN31" s="7">
        <f t="shared" si="40"/>
        <v>3</v>
      </c>
      <c r="CO31" s="7">
        <f t="shared" si="41"/>
        <v>5</v>
      </c>
      <c r="CP31" s="7">
        <f t="shared" si="42"/>
        <v>5</v>
      </c>
      <c r="CQ31" s="7"/>
      <c r="CS31" s="7">
        <f t="shared" ref="CS31:CW94" si="51">INDEX($BM31:$BW31,CF31)</f>
        <v>0</v>
      </c>
      <c r="CT31" s="7">
        <f t="shared" si="51"/>
        <v>0</v>
      </c>
      <c r="CU31" s="7">
        <f t="shared" si="50"/>
        <v>0</v>
      </c>
      <c r="CV31" s="7">
        <f t="shared" si="50"/>
        <v>0</v>
      </c>
      <c r="CW31" s="7">
        <f t="shared" si="50"/>
        <v>0</v>
      </c>
      <c r="CX31" s="7">
        <f t="shared" si="50"/>
        <v>0</v>
      </c>
      <c r="CY31" s="7">
        <f t="shared" si="50"/>
        <v>0</v>
      </c>
      <c r="CZ31" s="7">
        <f t="shared" si="50"/>
        <v>0</v>
      </c>
      <c r="DA31" s="7">
        <f t="shared" si="50"/>
        <v>213.01</v>
      </c>
      <c r="DB31" s="7">
        <f t="shared" si="50"/>
        <v>209.03</v>
      </c>
      <c r="DC31" s="7">
        <f t="shared" si="50"/>
        <v>209.03</v>
      </c>
    </row>
    <row r="32" spans="1:107">
      <c r="A32" s="6">
        <v>27</v>
      </c>
      <c r="B32" s="68" t="s">
        <v>108</v>
      </c>
      <c r="C32" s="15" t="s">
        <v>109</v>
      </c>
      <c r="D32" s="9">
        <v>148</v>
      </c>
      <c r="E32" s="29">
        <f>LOOKUP((IF(D32&gt;0,(RANK(D32,D$6:D$135,0)),"NA")),'Points System'!$A$4:$A$154,'Points System'!$B$4:$B$154)</f>
        <v>62</v>
      </c>
      <c r="F32" s="17"/>
      <c r="G32" s="29">
        <f>LOOKUP((IF(F32&gt;0,(RANK(F32,F$6:F$135,0)),"NA")),'Points System'!$A$4:$A$154,'Points System'!$B$4:$B$154)</f>
        <v>0</v>
      </c>
      <c r="H32" s="17">
        <v>204</v>
      </c>
      <c r="I32" s="29">
        <f>LOOKUP((IF(H32&gt;0,(RANK(H32,H$6:H$135,0)),"NA")),'Points System'!$A$4:$A$154,'Points System'!$B$4:$B$154)</f>
        <v>57</v>
      </c>
      <c r="J32" s="17"/>
      <c r="K32" s="29">
        <f>LOOKUP((IF(J32&gt;0,(RANK(J32,J$6:J$135,0)),"NA")),'Points System'!$A$4:$A$154,'Points System'!$B$4:$B$154)</f>
        <v>0</v>
      </c>
      <c r="L32" s="17"/>
      <c r="M32" s="29">
        <f>LOOKUP((IF(L32&gt;0,(RANK(L32,L$6:L$135,0)),"NA")),'Points System'!$A$4:$A$154,'Points System'!$B$4:$B$154)</f>
        <v>0</v>
      </c>
      <c r="N32" s="17"/>
      <c r="O32" s="29">
        <f>LOOKUP((IF(N32&gt;0,(RANK(N32,N$6:N$135,0)),"NA")),'Points System'!$A$4:$A$154,'Points System'!$B$4:$B$154)</f>
        <v>0</v>
      </c>
      <c r="P32" s="19">
        <v>217.03</v>
      </c>
      <c r="Q32" s="29">
        <f>LOOKUP((IF(P32&gt;0,(RANK(P32,P$6:P$135,0)),"NA")),'Points System'!$A$4:$A$154,'Points System'!$B$4:$B$154)</f>
        <v>53</v>
      </c>
      <c r="R32" s="19"/>
      <c r="S32" s="29">
        <f>LOOKUP((IF(R32&gt;0,(RANK(R32,R$6:R$135,0)),"NA")),'Points System'!$A$4:$A$154,'Points System'!$B$4:$B$154)</f>
        <v>0</v>
      </c>
      <c r="T32" s="17"/>
      <c r="U32" s="29">
        <f>LOOKUP((IF(T32&gt;0,(RANK(T32,T$6:T$135,0)),"NA")),'Points System'!$A$4:$A$154,'Points System'!$B$4:$B$154)</f>
        <v>0</v>
      </c>
      <c r="V32" s="17"/>
      <c r="W32" s="29">
        <f>LOOKUP((IF(V32&gt;0,(RANK(V32,V$6:V$135,0)),"NA")),'Points System'!$A$4:$A$154,'Points System'!$B$4:$B$154)</f>
        <v>0</v>
      </c>
      <c r="X32" s="9"/>
      <c r="Y32" s="10">
        <f>LOOKUP((IF(X32&gt;0,(RANK(X32,X$6:X$135,0)),"NA")),'Points System'!$A$4:$A$154,'Points System'!$B$4:$B$154)</f>
        <v>0</v>
      </c>
      <c r="Z32" s="9"/>
      <c r="AA32" s="10">
        <f>LOOKUP((IF(Z32&gt;0,(RANK(Z32,Z$6:Z$135,0)),"NA")),'Points System'!$A$4:$A$154,'Points System'!$B$4:$B$154)</f>
        <v>0</v>
      </c>
      <c r="AB32" s="78">
        <f>CC32</f>
        <v>569.03</v>
      </c>
      <c r="AC32" s="10">
        <f>SUM((LARGE((BA32:BL32),1))+(LARGE((BA32:BL32),2))+(LARGE((BA32:BL32),3)+(LARGE((BA32:BL32),4))))</f>
        <v>172</v>
      </c>
      <c r="AD32" s="12">
        <f>RANK(AC32,$AC$6:$AC$135,0)</f>
        <v>25</v>
      </c>
      <c r="AE32" s="11">
        <f>(AB32-(ROUNDDOWN(AB32,0)))*100</f>
        <v>2.9999999999972715</v>
      </c>
      <c r="AF32" s="76" t="str">
        <f>IF((COUNTIF(AT32:AY32,"&gt;0"))&gt;2,"Y","N")</f>
        <v>N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3">
        <f t="shared" si="44"/>
        <v>0</v>
      </c>
      <c r="AU32" s="23">
        <f t="shared" si="45"/>
        <v>57</v>
      </c>
      <c r="AV32" s="23">
        <f t="shared" si="46"/>
        <v>0</v>
      </c>
      <c r="AW32" s="23">
        <f t="shared" si="47"/>
        <v>62</v>
      </c>
      <c r="AX32" s="23">
        <f t="shared" si="48"/>
        <v>0</v>
      </c>
      <c r="AY32" s="23">
        <f t="shared" si="49"/>
        <v>0</v>
      </c>
      <c r="AZ32" s="7"/>
      <c r="BA32" s="82">
        <f t="shared" si="33"/>
        <v>0</v>
      </c>
      <c r="BB32" s="83">
        <f t="shared" si="6"/>
        <v>0</v>
      </c>
      <c r="BC32" s="82">
        <f t="shared" si="34"/>
        <v>57</v>
      </c>
      <c r="BD32" s="83">
        <f t="shared" si="7"/>
        <v>53</v>
      </c>
      <c r="BE32" s="82">
        <f t="shared" si="35"/>
        <v>0</v>
      </c>
      <c r="BF32" s="83">
        <f t="shared" si="8"/>
        <v>0</v>
      </c>
      <c r="BG32" s="82">
        <f t="shared" si="36"/>
        <v>0</v>
      </c>
      <c r="BH32" s="82">
        <f t="shared" si="9"/>
        <v>62</v>
      </c>
      <c r="BI32" s="83">
        <f t="shared" si="10"/>
        <v>0</v>
      </c>
      <c r="BJ32" s="82">
        <f t="shared" si="11"/>
        <v>0</v>
      </c>
      <c r="BK32" s="83">
        <f t="shared" si="12"/>
        <v>0</v>
      </c>
      <c r="BL32" s="7"/>
      <c r="BM32" s="82">
        <f t="shared" si="13"/>
        <v>0</v>
      </c>
      <c r="BN32" s="83">
        <f t="shared" si="14"/>
        <v>0</v>
      </c>
      <c r="BO32" s="82">
        <f t="shared" si="15"/>
        <v>204</v>
      </c>
      <c r="BP32" s="83">
        <f t="shared" si="16"/>
        <v>217.03</v>
      </c>
      <c r="BQ32" s="82">
        <f t="shared" si="17"/>
        <v>0</v>
      </c>
      <c r="BR32" s="83">
        <f t="shared" si="18"/>
        <v>0</v>
      </c>
      <c r="BS32" s="82">
        <f t="shared" si="19"/>
        <v>0</v>
      </c>
      <c r="BT32" s="82">
        <f t="shared" si="20"/>
        <v>148</v>
      </c>
      <c r="BU32" s="83">
        <f t="shared" si="21"/>
        <v>0</v>
      </c>
      <c r="BV32" s="82">
        <f t="shared" si="22"/>
        <v>0</v>
      </c>
      <c r="BW32" s="83">
        <f t="shared" si="23"/>
        <v>0</v>
      </c>
      <c r="BY32" s="7">
        <f t="shared" si="24"/>
        <v>569.03</v>
      </c>
      <c r="BZ32" s="7"/>
      <c r="CA32" s="7">
        <f t="shared" si="37"/>
        <v>0</v>
      </c>
      <c r="CB32" s="7"/>
      <c r="CC32" s="7">
        <f t="shared" si="25"/>
        <v>569.03</v>
      </c>
      <c r="CF32" s="7">
        <f t="shared" si="26"/>
        <v>1</v>
      </c>
      <c r="CG32" s="7">
        <f t="shared" si="27"/>
        <v>1</v>
      </c>
      <c r="CH32" s="7">
        <f t="shared" si="28"/>
        <v>1</v>
      </c>
      <c r="CI32" s="7">
        <f t="shared" si="29"/>
        <v>1</v>
      </c>
      <c r="CJ32" s="7">
        <f t="shared" si="30"/>
        <v>1</v>
      </c>
      <c r="CK32" s="7">
        <f t="shared" si="31"/>
        <v>1</v>
      </c>
      <c r="CL32" s="7">
        <f t="shared" si="38"/>
        <v>1</v>
      </c>
      <c r="CM32" s="7">
        <f t="shared" si="39"/>
        <v>1</v>
      </c>
      <c r="CN32" s="7">
        <f t="shared" si="40"/>
        <v>4</v>
      </c>
      <c r="CO32" s="7">
        <f t="shared" si="41"/>
        <v>3</v>
      </c>
      <c r="CP32" s="7">
        <f t="shared" si="42"/>
        <v>8</v>
      </c>
      <c r="CQ32" s="7"/>
      <c r="CS32" s="7">
        <f t="shared" si="51"/>
        <v>0</v>
      </c>
      <c r="CT32" s="7">
        <f t="shared" si="51"/>
        <v>0</v>
      </c>
      <c r="CU32" s="7">
        <f t="shared" si="50"/>
        <v>0</v>
      </c>
      <c r="CV32" s="7">
        <f t="shared" si="50"/>
        <v>0</v>
      </c>
      <c r="CW32" s="7">
        <f t="shared" si="50"/>
        <v>0</v>
      </c>
      <c r="CX32" s="7">
        <f t="shared" si="50"/>
        <v>0</v>
      </c>
      <c r="CY32" s="7">
        <f t="shared" si="50"/>
        <v>0</v>
      </c>
      <c r="CZ32" s="7">
        <f t="shared" si="50"/>
        <v>0</v>
      </c>
      <c r="DA32" s="7">
        <f t="shared" si="50"/>
        <v>217.03</v>
      </c>
      <c r="DB32" s="7">
        <f t="shared" si="50"/>
        <v>204</v>
      </c>
      <c r="DC32" s="7">
        <f t="shared" si="50"/>
        <v>148</v>
      </c>
    </row>
    <row r="33" spans="1:107">
      <c r="A33" s="6">
        <v>28</v>
      </c>
      <c r="B33" s="68" t="s">
        <v>166</v>
      </c>
      <c r="C33" s="15" t="s">
        <v>62</v>
      </c>
      <c r="D33" s="9"/>
      <c r="E33" s="29">
        <f>LOOKUP((IF(D33&gt;0,(RANK(D33,D$6:D$135,0)),"NA")),'Points System'!$A$4:$A$154,'Points System'!$B$4:$B$154)</f>
        <v>0</v>
      </c>
      <c r="F33" s="17">
        <v>93</v>
      </c>
      <c r="G33" s="29">
        <f>LOOKUP((IF(F33&gt;0,(RANK(F33,F$6:F$135,0)),"NA")),'Points System'!$A$4:$A$154,'Points System'!$B$4:$B$154)</f>
        <v>39</v>
      </c>
      <c r="H33" s="17"/>
      <c r="I33" s="29">
        <f>LOOKUP((IF(H33&gt;0,(RANK(H33,H$6:H$135,0)),"NA")),'Points System'!$A$4:$A$154,'Points System'!$B$4:$B$154)</f>
        <v>0</v>
      </c>
      <c r="J33" s="17"/>
      <c r="K33" s="29">
        <f>LOOKUP((IF(J33&gt;0,(RANK(J33,J$6:J$135,0)),"NA")),'Points System'!$A$4:$A$154,'Points System'!$B$4:$B$154)</f>
        <v>0</v>
      </c>
      <c r="L33" s="17"/>
      <c r="M33" s="29">
        <f>LOOKUP((IF(L33&gt;0,(RANK(L33,L$6:L$135,0)),"NA")),'Points System'!$A$4:$A$154,'Points System'!$B$4:$B$154)</f>
        <v>0</v>
      </c>
      <c r="N33" s="17"/>
      <c r="O33" s="29">
        <f>LOOKUP((IF(N33&gt;0,(RANK(N33,N$6:N$135,0)),"NA")),'Points System'!$A$4:$A$154,'Points System'!$B$4:$B$154)</f>
        <v>0</v>
      </c>
      <c r="P33" s="19">
        <v>231.05</v>
      </c>
      <c r="Q33" s="29">
        <f>LOOKUP((IF(P33&gt;0,(RANK(P33,P$6:P$135,0)),"NA")),'Points System'!$A$4:$A$154,'Points System'!$B$4:$B$154)</f>
        <v>67</v>
      </c>
      <c r="R33" s="19">
        <v>206.01</v>
      </c>
      <c r="S33" s="29">
        <f>LOOKUP((IF(R33&gt;0,(RANK(R33,R$6:R$135,0)),"NA")),'Points System'!$A$4:$A$154,'Points System'!$B$4:$B$154)</f>
        <v>60</v>
      </c>
      <c r="T33" s="17"/>
      <c r="U33" s="29">
        <f>LOOKUP((IF(T33&gt;0,(RANK(T33,T$6:T$135,0)),"NA")),'Points System'!$A$4:$A$154,'Points System'!$B$4:$B$154)</f>
        <v>0</v>
      </c>
      <c r="V33" s="17"/>
      <c r="W33" s="29">
        <f>LOOKUP((IF(V33&gt;0,(RANK(V33,V$6:V$135,0)),"NA")),'Points System'!$A$4:$A$154,'Points System'!$B$4:$B$154)</f>
        <v>0</v>
      </c>
      <c r="X33" s="9"/>
      <c r="Y33" s="10">
        <f>LOOKUP((IF(X33&gt;0,(RANK(X33,X$6:X$135,0)),"NA")),'Points System'!$A$4:$A$154,'Points System'!$B$4:$B$154)</f>
        <v>0</v>
      </c>
      <c r="Z33" s="9"/>
      <c r="AA33" s="10">
        <f>LOOKUP((IF(Z33&gt;0,(RANK(Z33,Z$6:Z$135,0)),"NA")),'Points System'!$A$4:$A$154,'Points System'!$B$4:$B$154)</f>
        <v>0</v>
      </c>
      <c r="AB33" s="78">
        <f>CC33</f>
        <v>530.05999999999995</v>
      </c>
      <c r="AC33" s="10">
        <f>SUM((LARGE((BA33:BL33),1))+(LARGE((BA33:BL33),2))+(LARGE((BA33:BL33),3)+(LARGE((BA33:BL33),4))))</f>
        <v>166</v>
      </c>
      <c r="AD33" s="12">
        <f>RANK(AC33,$AC$6:$AC$135,0)</f>
        <v>26</v>
      </c>
      <c r="AE33" s="11">
        <f>(AB33-(ROUNDDOWN(AB33,0)))*100</f>
        <v>5.999999999994543</v>
      </c>
      <c r="AF33" s="76" t="str">
        <f>IF((COUNTIF(AT33:AY33,"&gt;0"))&gt;2,"Y","N")</f>
        <v>N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3">
        <f t="shared" si="44"/>
        <v>60</v>
      </c>
      <c r="AU33" s="23">
        <f t="shared" si="45"/>
        <v>67</v>
      </c>
      <c r="AV33" s="23">
        <f t="shared" si="46"/>
        <v>0</v>
      </c>
      <c r="AW33" s="23">
        <f t="shared" si="47"/>
        <v>0</v>
      </c>
      <c r="AX33" s="23">
        <f t="shared" si="48"/>
        <v>0</v>
      </c>
      <c r="AY33" s="23">
        <f t="shared" si="49"/>
        <v>0</v>
      </c>
      <c r="AZ33" s="7"/>
      <c r="BA33" s="82">
        <f t="shared" si="33"/>
        <v>39</v>
      </c>
      <c r="BB33" s="83">
        <f t="shared" si="6"/>
        <v>60</v>
      </c>
      <c r="BC33" s="82">
        <f t="shared" si="34"/>
        <v>0</v>
      </c>
      <c r="BD33" s="83">
        <f t="shared" si="7"/>
        <v>67</v>
      </c>
      <c r="BE33" s="82">
        <f t="shared" si="35"/>
        <v>0</v>
      </c>
      <c r="BF33" s="83">
        <f t="shared" si="8"/>
        <v>0</v>
      </c>
      <c r="BG33" s="82">
        <f t="shared" si="36"/>
        <v>0</v>
      </c>
      <c r="BH33" s="82">
        <f t="shared" si="9"/>
        <v>0</v>
      </c>
      <c r="BI33" s="83">
        <f t="shared" si="10"/>
        <v>0</v>
      </c>
      <c r="BJ33" s="82">
        <f t="shared" si="11"/>
        <v>0</v>
      </c>
      <c r="BK33" s="83">
        <f t="shared" si="12"/>
        <v>0</v>
      </c>
      <c r="BL33" s="7"/>
      <c r="BM33" s="82">
        <f t="shared" si="13"/>
        <v>93</v>
      </c>
      <c r="BN33" s="83">
        <f t="shared" si="14"/>
        <v>206.01</v>
      </c>
      <c r="BO33" s="82">
        <f t="shared" si="15"/>
        <v>0</v>
      </c>
      <c r="BP33" s="83">
        <f t="shared" si="16"/>
        <v>231.05</v>
      </c>
      <c r="BQ33" s="82">
        <f t="shared" si="17"/>
        <v>0</v>
      </c>
      <c r="BR33" s="83">
        <f t="shared" si="18"/>
        <v>0</v>
      </c>
      <c r="BS33" s="82">
        <f t="shared" si="19"/>
        <v>0</v>
      </c>
      <c r="BT33" s="82">
        <f t="shared" si="20"/>
        <v>0</v>
      </c>
      <c r="BU33" s="83">
        <f t="shared" si="21"/>
        <v>0</v>
      </c>
      <c r="BV33" s="82">
        <f t="shared" si="22"/>
        <v>0</v>
      </c>
      <c r="BW33" s="83">
        <f t="shared" si="23"/>
        <v>0</v>
      </c>
      <c r="BY33" s="7">
        <f t="shared" si="24"/>
        <v>530.05999999999995</v>
      </c>
      <c r="BZ33" s="7"/>
      <c r="CA33" s="7">
        <f t="shared" si="37"/>
        <v>0</v>
      </c>
      <c r="CB33" s="7"/>
      <c r="CC33" s="7">
        <f t="shared" si="25"/>
        <v>530.05999999999995</v>
      </c>
      <c r="CF33" s="7">
        <f t="shared" si="26"/>
        <v>3</v>
      </c>
      <c r="CG33" s="7">
        <f t="shared" si="27"/>
        <v>3</v>
      </c>
      <c r="CH33" s="7">
        <f t="shared" si="28"/>
        <v>3</v>
      </c>
      <c r="CI33" s="7">
        <f t="shared" si="29"/>
        <v>3</v>
      </c>
      <c r="CJ33" s="7">
        <f t="shared" si="30"/>
        <v>3</v>
      </c>
      <c r="CK33" s="7">
        <f t="shared" si="31"/>
        <v>3</v>
      </c>
      <c r="CL33" s="7">
        <f t="shared" si="38"/>
        <v>3</v>
      </c>
      <c r="CM33" s="7">
        <f t="shared" si="39"/>
        <v>3</v>
      </c>
      <c r="CN33" s="7">
        <f t="shared" si="40"/>
        <v>1</v>
      </c>
      <c r="CO33" s="7">
        <f t="shared" si="41"/>
        <v>2</v>
      </c>
      <c r="CP33" s="7">
        <f t="shared" si="42"/>
        <v>4</v>
      </c>
      <c r="CQ33" s="7"/>
      <c r="CS33" s="7">
        <f t="shared" si="51"/>
        <v>0</v>
      </c>
      <c r="CT33" s="7">
        <f t="shared" si="51"/>
        <v>0</v>
      </c>
      <c r="CU33" s="7">
        <f t="shared" si="50"/>
        <v>0</v>
      </c>
      <c r="CV33" s="7">
        <f t="shared" si="50"/>
        <v>0</v>
      </c>
      <c r="CW33" s="7">
        <f t="shared" si="50"/>
        <v>0</v>
      </c>
      <c r="CX33" s="7">
        <f t="shared" si="50"/>
        <v>0</v>
      </c>
      <c r="CY33" s="7">
        <f t="shared" si="50"/>
        <v>0</v>
      </c>
      <c r="CZ33" s="7">
        <f t="shared" si="50"/>
        <v>0</v>
      </c>
      <c r="DA33" s="7">
        <f t="shared" si="50"/>
        <v>93</v>
      </c>
      <c r="DB33" s="7">
        <f t="shared" si="50"/>
        <v>206.01</v>
      </c>
      <c r="DC33" s="7">
        <f t="shared" si="50"/>
        <v>231.05</v>
      </c>
    </row>
    <row r="34" spans="1:107">
      <c r="A34" s="6">
        <v>29</v>
      </c>
      <c r="B34" s="68" t="s">
        <v>275</v>
      </c>
      <c r="C34" s="15" t="s">
        <v>82</v>
      </c>
      <c r="D34" s="9"/>
      <c r="E34" s="29">
        <f>LOOKUP((IF(D34&gt;0,(RANK(D34,D$6:D$135,0)),"NA")),'Points System'!$A$4:$A$154,'Points System'!$B$4:$B$154)</f>
        <v>0</v>
      </c>
      <c r="F34" s="17"/>
      <c r="G34" s="29">
        <f>LOOKUP((IF(F34&gt;0,(RANK(F34,F$6:F$135,0)),"NA")),'Points System'!$A$4:$A$154,'Points System'!$B$4:$B$154)</f>
        <v>0</v>
      </c>
      <c r="H34" s="17"/>
      <c r="I34" s="29">
        <f>LOOKUP((IF(H34&gt;0,(RANK(H34,H$6:H$135,0)),"NA")),'Points System'!$A$4:$A$154,'Points System'!$B$4:$B$154)</f>
        <v>0</v>
      </c>
      <c r="J34" s="17"/>
      <c r="K34" s="29">
        <f>LOOKUP((IF(J34&gt;0,(RANK(J34,J$6:J$135,0)),"NA")),'Points System'!$A$4:$A$154,'Points System'!$B$4:$B$154)</f>
        <v>0</v>
      </c>
      <c r="L34" s="17">
        <v>220.01</v>
      </c>
      <c r="M34" s="29">
        <f>LOOKUP((IF(L34&gt;0,(RANK(L34,L$6:L$135,0)),"NA")),'Points System'!$A$4:$A$154,'Points System'!$B$4:$B$154)</f>
        <v>64</v>
      </c>
      <c r="N34" s="17"/>
      <c r="O34" s="29">
        <f>LOOKUP((IF(N34&gt;0,(RANK(N34,N$6:N$135,0)),"NA")),'Points System'!$A$4:$A$154,'Points System'!$B$4:$B$154)</f>
        <v>0</v>
      </c>
      <c r="P34" s="19"/>
      <c r="Q34" s="29">
        <f>LOOKUP((IF(P34&gt;0,(RANK(P34,P$6:P$135,0)),"NA")),'Points System'!$A$4:$A$154,'Points System'!$B$4:$B$154)</f>
        <v>0</v>
      </c>
      <c r="R34" s="19">
        <v>244.05</v>
      </c>
      <c r="S34" s="29">
        <f>LOOKUP((IF(R34&gt;0,(RANK(R34,R$6:R$135,0)),"NA")),'Points System'!$A$4:$A$154,'Points System'!$B$4:$B$154)</f>
        <v>100</v>
      </c>
      <c r="T34" s="17"/>
      <c r="U34" s="29">
        <f>LOOKUP((IF(T34&gt;0,(RANK(T34,T$6:T$135,0)),"NA")),'Points System'!$A$4:$A$154,'Points System'!$B$4:$B$154)</f>
        <v>0</v>
      </c>
      <c r="V34" s="17"/>
      <c r="W34" s="29">
        <f>LOOKUP((IF(V34&gt;0,(RANK(V34,V$6:V$135,0)),"NA")),'Points System'!$A$4:$A$154,'Points System'!$B$4:$B$154)</f>
        <v>0</v>
      </c>
      <c r="X34" s="9"/>
      <c r="Y34" s="10">
        <f>LOOKUP((IF(X34&gt;0,(RANK(X34,X$6:X$135,0)),"NA")),'Points System'!$A$4:$A$154,'Points System'!$B$4:$B$154)</f>
        <v>0</v>
      </c>
      <c r="Z34" s="9"/>
      <c r="AA34" s="10">
        <f>LOOKUP((IF(Z34&gt;0,(RANK(Z34,Z$6:Z$135,0)),"NA")),'Points System'!$A$4:$A$154,'Points System'!$B$4:$B$154)</f>
        <v>0</v>
      </c>
      <c r="AB34" s="78">
        <f>CC34</f>
        <v>464.06</v>
      </c>
      <c r="AC34" s="10">
        <f>SUM((LARGE((BA34:BL34),1))+(LARGE((BA34:BL34),2))+(LARGE((BA34:BL34),3)+(LARGE((BA34:BL34),4))))</f>
        <v>164</v>
      </c>
      <c r="AD34" s="12">
        <f>RANK(AC34,$AC$6:$AC$135,0)</f>
        <v>27</v>
      </c>
      <c r="AE34" s="11">
        <f>(AB34-(ROUNDDOWN(AB34,0)))*100</f>
        <v>6.0000000000002274</v>
      </c>
      <c r="AF34" s="76" t="str">
        <f>IF((COUNTIF(AT34:AY34,"&gt;0"))&gt;2,"Y","N")</f>
        <v>N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23">
        <f t="shared" si="44"/>
        <v>100</v>
      </c>
      <c r="AU34" s="23">
        <f t="shared" si="45"/>
        <v>0</v>
      </c>
      <c r="AV34" s="23">
        <f t="shared" si="46"/>
        <v>0</v>
      </c>
      <c r="AW34" s="23">
        <f t="shared" si="47"/>
        <v>0</v>
      </c>
      <c r="AX34" s="23">
        <f t="shared" si="48"/>
        <v>64</v>
      </c>
      <c r="AY34" s="23">
        <f t="shared" si="49"/>
        <v>0</v>
      </c>
      <c r="AZ34" s="7"/>
      <c r="BA34" s="82">
        <f t="shared" si="33"/>
        <v>0</v>
      </c>
      <c r="BB34" s="83">
        <f t="shared" si="6"/>
        <v>100</v>
      </c>
      <c r="BC34" s="82">
        <f t="shared" si="34"/>
        <v>0</v>
      </c>
      <c r="BD34" s="83">
        <f t="shared" si="7"/>
        <v>0</v>
      </c>
      <c r="BE34" s="82">
        <f t="shared" si="35"/>
        <v>0</v>
      </c>
      <c r="BF34" s="83">
        <f t="shared" si="8"/>
        <v>0</v>
      </c>
      <c r="BG34" s="82">
        <f t="shared" si="36"/>
        <v>0</v>
      </c>
      <c r="BH34" s="82">
        <f t="shared" si="9"/>
        <v>0</v>
      </c>
      <c r="BI34" s="83">
        <f t="shared" si="10"/>
        <v>64</v>
      </c>
      <c r="BJ34" s="82">
        <f t="shared" si="11"/>
        <v>0</v>
      </c>
      <c r="BK34" s="83">
        <f t="shared" si="12"/>
        <v>0</v>
      </c>
      <c r="BL34" s="7"/>
      <c r="BM34" s="82">
        <f t="shared" si="13"/>
        <v>0</v>
      </c>
      <c r="BN34" s="83">
        <f t="shared" si="14"/>
        <v>244.05</v>
      </c>
      <c r="BO34" s="82">
        <f t="shared" si="15"/>
        <v>0</v>
      </c>
      <c r="BP34" s="83">
        <f t="shared" si="16"/>
        <v>0</v>
      </c>
      <c r="BQ34" s="82">
        <f t="shared" si="17"/>
        <v>0</v>
      </c>
      <c r="BR34" s="83">
        <f t="shared" si="18"/>
        <v>0</v>
      </c>
      <c r="BS34" s="82">
        <f t="shared" si="19"/>
        <v>0</v>
      </c>
      <c r="BT34" s="82">
        <f t="shared" si="20"/>
        <v>0</v>
      </c>
      <c r="BU34" s="83">
        <f t="shared" si="21"/>
        <v>220.01</v>
      </c>
      <c r="BV34" s="82">
        <f t="shared" si="22"/>
        <v>0</v>
      </c>
      <c r="BW34" s="83">
        <f t="shared" si="23"/>
        <v>0</v>
      </c>
      <c r="BY34" s="7">
        <f t="shared" si="24"/>
        <v>464.06</v>
      </c>
      <c r="BZ34" s="7"/>
      <c r="CA34" s="7">
        <f t="shared" si="37"/>
        <v>0</v>
      </c>
      <c r="CB34" s="7"/>
      <c r="CC34" s="7">
        <f t="shared" si="25"/>
        <v>464.06</v>
      </c>
      <c r="CF34" s="7">
        <f t="shared" si="26"/>
        <v>1</v>
      </c>
      <c r="CG34" s="7">
        <f t="shared" si="27"/>
        <v>1</v>
      </c>
      <c r="CH34" s="7">
        <f t="shared" si="28"/>
        <v>1</v>
      </c>
      <c r="CI34" s="7">
        <f t="shared" si="29"/>
        <v>1</v>
      </c>
      <c r="CJ34" s="7">
        <f t="shared" si="30"/>
        <v>1</v>
      </c>
      <c r="CK34" s="7">
        <f t="shared" si="31"/>
        <v>1</v>
      </c>
      <c r="CL34" s="7">
        <f t="shared" si="38"/>
        <v>1</v>
      </c>
      <c r="CM34" s="7">
        <f t="shared" si="39"/>
        <v>1</v>
      </c>
      <c r="CN34" s="7">
        <f t="shared" si="40"/>
        <v>1</v>
      </c>
      <c r="CO34" s="7">
        <f t="shared" si="41"/>
        <v>9</v>
      </c>
      <c r="CP34" s="7">
        <f t="shared" si="42"/>
        <v>2</v>
      </c>
      <c r="CQ34" s="7"/>
      <c r="CS34" s="7">
        <f t="shared" si="51"/>
        <v>0</v>
      </c>
      <c r="CT34" s="7">
        <f t="shared" si="51"/>
        <v>0</v>
      </c>
      <c r="CU34" s="7">
        <f t="shared" si="50"/>
        <v>0</v>
      </c>
      <c r="CV34" s="7">
        <f t="shared" si="50"/>
        <v>0</v>
      </c>
      <c r="CW34" s="7">
        <f t="shared" si="50"/>
        <v>0</v>
      </c>
      <c r="CX34" s="7">
        <f t="shared" si="50"/>
        <v>0</v>
      </c>
      <c r="CY34" s="7">
        <f t="shared" si="50"/>
        <v>0</v>
      </c>
      <c r="CZ34" s="7">
        <f t="shared" si="50"/>
        <v>0</v>
      </c>
      <c r="DA34" s="7">
        <f t="shared" si="50"/>
        <v>0</v>
      </c>
      <c r="DB34" s="7">
        <f t="shared" si="50"/>
        <v>220.01</v>
      </c>
      <c r="DC34" s="7">
        <f t="shared" si="50"/>
        <v>244.05</v>
      </c>
    </row>
    <row r="35" spans="1:107">
      <c r="A35" s="6">
        <v>30</v>
      </c>
      <c r="B35" s="68" t="s">
        <v>229</v>
      </c>
      <c r="C35" s="15" t="s">
        <v>230</v>
      </c>
      <c r="D35" s="9"/>
      <c r="E35" s="29">
        <f>LOOKUP((IF(D35&gt;0,(RANK(D35,D$6:D$135,0)),"NA")),'Points System'!$A$4:$A$154,'Points System'!$B$4:$B$154)</f>
        <v>0</v>
      </c>
      <c r="F35" s="17"/>
      <c r="G35" s="29">
        <f>LOOKUP((IF(F35&gt;0,(RANK(F35,F$6:F$135,0)),"NA")),'Points System'!$A$4:$A$154,'Points System'!$B$4:$B$154)</f>
        <v>0</v>
      </c>
      <c r="H35" s="17"/>
      <c r="I35" s="29">
        <f>LOOKUP((IF(H35&gt;0,(RANK(H35,H$6:H$135,0)),"NA")),'Points System'!$A$4:$A$154,'Points System'!$B$4:$B$154)</f>
        <v>0</v>
      </c>
      <c r="J35" s="17"/>
      <c r="K35" s="29">
        <f>LOOKUP((IF(J35&gt;0,(RANK(J35,J$6:J$135,0)),"NA")),'Points System'!$A$4:$A$154,'Points System'!$B$4:$B$154)</f>
        <v>0</v>
      </c>
      <c r="L35" s="17">
        <v>224.02</v>
      </c>
      <c r="M35" s="29">
        <f>LOOKUP((IF(L35&gt;0,(RANK(L35,L$6:L$135,0)),"NA")),'Points System'!$A$4:$A$154,'Points System'!$B$4:$B$154)</f>
        <v>77</v>
      </c>
      <c r="N35" s="17"/>
      <c r="O35" s="29">
        <f>LOOKUP((IF(N35&gt;0,(RANK(N35,N$6:N$135,0)),"NA")),'Points System'!$A$4:$A$154,'Points System'!$B$4:$B$154)</f>
        <v>0</v>
      </c>
      <c r="P35" s="19"/>
      <c r="Q35" s="29">
        <f>LOOKUP((IF(P35&gt;0,(RANK(P35,P$6:P$135,0)),"NA")),'Points System'!$A$4:$A$154,'Points System'!$B$4:$B$154)</f>
        <v>0</v>
      </c>
      <c r="R35" s="19">
        <v>219.03</v>
      </c>
      <c r="S35" s="29">
        <f>LOOKUP((IF(R35&gt;0,(RANK(R35,R$6:R$135,0)),"NA")),'Points System'!$A$4:$A$154,'Points System'!$B$4:$B$154)</f>
        <v>70</v>
      </c>
      <c r="T35" s="17"/>
      <c r="U35" s="29">
        <f>LOOKUP((IF(T35&gt;0,(RANK(T35,T$6:T$135,0)),"NA")),'Points System'!$A$4:$A$154,'Points System'!$B$4:$B$154)</f>
        <v>0</v>
      </c>
      <c r="V35" s="17"/>
      <c r="W35" s="29">
        <f>LOOKUP((IF(V35&gt;0,(RANK(V35,V$6:V$135,0)),"NA")),'Points System'!$A$4:$A$154,'Points System'!$B$4:$B$154)</f>
        <v>0</v>
      </c>
      <c r="X35" s="9"/>
      <c r="Y35" s="10">
        <f>LOOKUP((IF(X35&gt;0,(RANK(X35,X$6:X$135,0)),"NA")),'Points System'!$A$4:$A$154,'Points System'!$B$4:$B$154)</f>
        <v>0</v>
      </c>
      <c r="Z35" s="9"/>
      <c r="AA35" s="10">
        <f>LOOKUP((IF(Z35&gt;0,(RANK(Z35,Z$6:Z$135,0)),"NA")),'Points System'!$A$4:$A$154,'Points System'!$B$4:$B$154)</f>
        <v>0</v>
      </c>
      <c r="AB35" s="78">
        <f>CC35</f>
        <v>443.05</v>
      </c>
      <c r="AC35" s="10">
        <f>SUM((LARGE((BA35:BL35),1))+(LARGE((BA35:BL35),2))+(LARGE((BA35:BL35),3)+(LARGE((BA35:BL35),4))))</f>
        <v>147</v>
      </c>
      <c r="AD35" s="12">
        <f>RANK(AC35,$AC$6:$AC$135,0)</f>
        <v>28</v>
      </c>
      <c r="AE35" s="11">
        <f>(AB35-(ROUNDDOWN(AB35,0)))*100</f>
        <v>5.0000000000011369</v>
      </c>
      <c r="AF35" s="76" t="str">
        <f>IF((COUNTIF(AT35:AY35,"&gt;0"))&gt;2,"Y","N")</f>
        <v>N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23">
        <f t="shared" si="44"/>
        <v>70</v>
      </c>
      <c r="AU35" s="23">
        <f t="shared" si="45"/>
        <v>0</v>
      </c>
      <c r="AV35" s="23">
        <f t="shared" si="46"/>
        <v>0</v>
      </c>
      <c r="AW35" s="23">
        <f t="shared" si="47"/>
        <v>0</v>
      </c>
      <c r="AX35" s="23">
        <f t="shared" si="48"/>
        <v>77</v>
      </c>
      <c r="AY35" s="23">
        <f t="shared" si="49"/>
        <v>0</v>
      </c>
      <c r="AZ35" s="7"/>
      <c r="BA35" s="82">
        <f t="shared" si="33"/>
        <v>0</v>
      </c>
      <c r="BB35" s="83">
        <f t="shared" si="6"/>
        <v>70</v>
      </c>
      <c r="BC35" s="82">
        <f t="shared" si="34"/>
        <v>0</v>
      </c>
      <c r="BD35" s="83">
        <f t="shared" si="7"/>
        <v>0</v>
      </c>
      <c r="BE35" s="82">
        <f t="shared" si="35"/>
        <v>0</v>
      </c>
      <c r="BF35" s="83">
        <f t="shared" si="8"/>
        <v>0</v>
      </c>
      <c r="BG35" s="82">
        <f t="shared" si="36"/>
        <v>0</v>
      </c>
      <c r="BH35" s="82">
        <f t="shared" si="9"/>
        <v>0</v>
      </c>
      <c r="BI35" s="83">
        <f t="shared" si="10"/>
        <v>77</v>
      </c>
      <c r="BJ35" s="82">
        <f t="shared" si="11"/>
        <v>0</v>
      </c>
      <c r="BK35" s="83">
        <f t="shared" si="12"/>
        <v>0</v>
      </c>
      <c r="BL35" s="7"/>
      <c r="BM35" s="82">
        <f t="shared" si="13"/>
        <v>0</v>
      </c>
      <c r="BN35" s="83">
        <f t="shared" si="14"/>
        <v>219.03</v>
      </c>
      <c r="BO35" s="82">
        <f t="shared" si="15"/>
        <v>0</v>
      </c>
      <c r="BP35" s="83">
        <f t="shared" si="16"/>
        <v>0</v>
      </c>
      <c r="BQ35" s="82">
        <f t="shared" si="17"/>
        <v>0</v>
      </c>
      <c r="BR35" s="83">
        <f t="shared" si="18"/>
        <v>0</v>
      </c>
      <c r="BS35" s="82">
        <f t="shared" si="19"/>
        <v>0</v>
      </c>
      <c r="BT35" s="82">
        <f t="shared" si="20"/>
        <v>0</v>
      </c>
      <c r="BU35" s="83">
        <f t="shared" si="21"/>
        <v>224.02</v>
      </c>
      <c r="BV35" s="82">
        <f t="shared" si="22"/>
        <v>0</v>
      </c>
      <c r="BW35" s="83">
        <f t="shared" si="23"/>
        <v>0</v>
      </c>
      <c r="BY35" s="7">
        <f t="shared" si="24"/>
        <v>443.05</v>
      </c>
      <c r="BZ35" s="7"/>
      <c r="CA35" s="7">
        <f t="shared" si="37"/>
        <v>0</v>
      </c>
      <c r="CB35" s="7"/>
      <c r="CC35" s="7">
        <f t="shared" si="25"/>
        <v>443.05</v>
      </c>
      <c r="CF35" s="7">
        <f t="shared" si="26"/>
        <v>1</v>
      </c>
      <c r="CG35" s="7">
        <f t="shared" si="27"/>
        <v>1</v>
      </c>
      <c r="CH35" s="7">
        <f t="shared" si="28"/>
        <v>1</v>
      </c>
      <c r="CI35" s="7">
        <f t="shared" si="29"/>
        <v>1</v>
      </c>
      <c r="CJ35" s="7">
        <f t="shared" si="30"/>
        <v>1</v>
      </c>
      <c r="CK35" s="7">
        <f t="shared" si="31"/>
        <v>1</v>
      </c>
      <c r="CL35" s="7">
        <f t="shared" si="38"/>
        <v>1</v>
      </c>
      <c r="CM35" s="7">
        <f t="shared" si="39"/>
        <v>1</v>
      </c>
      <c r="CN35" s="7">
        <f t="shared" si="40"/>
        <v>1</v>
      </c>
      <c r="CO35" s="7">
        <f t="shared" si="41"/>
        <v>2</v>
      </c>
      <c r="CP35" s="7">
        <f t="shared" si="42"/>
        <v>9</v>
      </c>
      <c r="CQ35" s="7"/>
      <c r="CS35" s="7">
        <f t="shared" si="51"/>
        <v>0</v>
      </c>
      <c r="CT35" s="7">
        <f t="shared" si="51"/>
        <v>0</v>
      </c>
      <c r="CU35" s="7">
        <f t="shared" si="50"/>
        <v>0</v>
      </c>
      <c r="CV35" s="7">
        <f t="shared" si="50"/>
        <v>0</v>
      </c>
      <c r="CW35" s="7">
        <f t="shared" si="50"/>
        <v>0</v>
      </c>
      <c r="CX35" s="7">
        <f t="shared" si="50"/>
        <v>0</v>
      </c>
      <c r="CY35" s="7">
        <f t="shared" si="50"/>
        <v>0</v>
      </c>
      <c r="CZ35" s="7">
        <f t="shared" si="50"/>
        <v>0</v>
      </c>
      <c r="DA35" s="7">
        <f t="shared" si="50"/>
        <v>0</v>
      </c>
      <c r="DB35" s="7">
        <f t="shared" si="50"/>
        <v>219.03</v>
      </c>
      <c r="DC35" s="7">
        <f t="shared" si="50"/>
        <v>224.02</v>
      </c>
    </row>
    <row r="36" spans="1:107">
      <c r="A36" s="6">
        <v>31</v>
      </c>
      <c r="B36" s="68" t="s">
        <v>177</v>
      </c>
      <c r="C36" s="15" t="s">
        <v>109</v>
      </c>
      <c r="D36" s="9">
        <v>86.01</v>
      </c>
      <c r="E36" s="29">
        <f>LOOKUP((IF(D36&gt;0,(RANK(D36,D$6:D$135,0)),"NA")),'Points System'!$A$4:$A$154,'Points System'!$B$4:$B$154)</f>
        <v>47</v>
      </c>
      <c r="F36" s="17"/>
      <c r="G36" s="29">
        <f>LOOKUP((IF(F36&gt;0,(RANK(F36,F$6:F$135,0)),"NA")),'Points System'!$A$4:$A$154,'Points System'!$B$4:$B$154)</f>
        <v>0</v>
      </c>
      <c r="H36" s="17">
        <v>207.04</v>
      </c>
      <c r="I36" s="29">
        <f>LOOKUP((IF(H36&gt;0,(RANK(H36,H$6:H$135,0)),"NA")),'Points System'!$A$4:$A$154,'Points System'!$B$4:$B$154)</f>
        <v>58</v>
      </c>
      <c r="J36" s="17"/>
      <c r="K36" s="29">
        <f>LOOKUP((IF(J36&gt;0,(RANK(J36,J$6:J$135,0)),"NA")),'Points System'!$A$4:$A$154,'Points System'!$B$4:$B$154)</f>
        <v>0</v>
      </c>
      <c r="L36" s="17"/>
      <c r="M36" s="29">
        <f>LOOKUP((IF(L36&gt;0,(RANK(L36,L$6:L$135,0)),"NA")),'Points System'!$A$4:$A$154,'Points System'!$B$4:$B$154)</f>
        <v>0</v>
      </c>
      <c r="N36" s="17"/>
      <c r="O36" s="29">
        <f>LOOKUP((IF(N36&gt;0,(RANK(N36,N$6:N$135,0)),"NA")),'Points System'!$A$4:$A$154,'Points System'!$B$4:$B$154)</f>
        <v>0</v>
      </c>
      <c r="P36" s="19">
        <v>159.01</v>
      </c>
      <c r="Q36" s="29">
        <f>LOOKUP((IF(P36&gt;0,(RANK(P36,P$6:P$135,0)),"NA")),'Points System'!$A$4:$A$154,'Points System'!$B$4:$B$154)</f>
        <v>41</v>
      </c>
      <c r="R36" s="19"/>
      <c r="S36" s="29">
        <f>LOOKUP((IF(R36&gt;0,(RANK(R36,R$6:R$135,0)),"NA")),'Points System'!$A$4:$A$154,'Points System'!$B$4:$B$154)</f>
        <v>0</v>
      </c>
      <c r="T36" s="17"/>
      <c r="U36" s="29">
        <f>LOOKUP((IF(T36&gt;0,(RANK(T36,T$6:T$135,0)),"NA")),'Points System'!$A$4:$A$154,'Points System'!$B$4:$B$154)</f>
        <v>0</v>
      </c>
      <c r="V36" s="17"/>
      <c r="W36" s="29">
        <f>LOOKUP((IF(V36&gt;0,(RANK(V36,V$6:V$135,0)),"NA")),'Points System'!$A$4:$A$154,'Points System'!$B$4:$B$154)</f>
        <v>0</v>
      </c>
      <c r="X36" s="9"/>
      <c r="Y36" s="10">
        <f>LOOKUP((IF(X36&gt;0,(RANK(X36,X$6:X$135,0)),"NA")),'Points System'!$A$4:$A$154,'Points System'!$B$4:$B$154)</f>
        <v>0</v>
      </c>
      <c r="Z36" s="9"/>
      <c r="AA36" s="10">
        <f>LOOKUP((IF(Z36&gt;0,(RANK(Z36,Z$6:Z$135,0)),"NA")),'Points System'!$A$4:$A$154,'Points System'!$B$4:$B$154)</f>
        <v>0</v>
      </c>
      <c r="AB36" s="78">
        <f>CC36</f>
        <v>452.05999999999995</v>
      </c>
      <c r="AC36" s="10">
        <f>SUM((LARGE((BA36:BL36),1))+(LARGE((BA36:BL36),2))+(LARGE((BA36:BL36),3)+(LARGE((BA36:BL36),4))))</f>
        <v>146</v>
      </c>
      <c r="AD36" s="12">
        <f>RANK(AC36,$AC$6:$AC$135,0)</f>
        <v>29</v>
      </c>
      <c r="AE36" s="11">
        <f>(AB36-(ROUNDDOWN(AB36,0)))*100</f>
        <v>5.999999999994543</v>
      </c>
      <c r="AF36" s="76" t="str">
        <f>IF((COUNTIF(AT36:AY36,"&gt;0"))&gt;2,"Y","N")</f>
        <v>N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>
        <f t="shared" si="44"/>
        <v>0</v>
      </c>
      <c r="AU36" s="23">
        <f t="shared" si="45"/>
        <v>58</v>
      </c>
      <c r="AV36" s="23">
        <f t="shared" si="46"/>
        <v>0</v>
      </c>
      <c r="AW36" s="23">
        <f t="shared" si="47"/>
        <v>47</v>
      </c>
      <c r="AX36" s="23">
        <f t="shared" si="48"/>
        <v>0</v>
      </c>
      <c r="AY36" s="23">
        <f t="shared" si="49"/>
        <v>0</v>
      </c>
      <c r="AZ36" s="7"/>
      <c r="BA36" s="82">
        <f t="shared" si="33"/>
        <v>0</v>
      </c>
      <c r="BB36" s="83">
        <f t="shared" si="6"/>
        <v>0</v>
      </c>
      <c r="BC36" s="82">
        <f t="shared" si="34"/>
        <v>58</v>
      </c>
      <c r="BD36" s="83">
        <f t="shared" si="7"/>
        <v>41</v>
      </c>
      <c r="BE36" s="82">
        <f t="shared" si="35"/>
        <v>0</v>
      </c>
      <c r="BF36" s="83">
        <f t="shared" si="8"/>
        <v>0</v>
      </c>
      <c r="BG36" s="82">
        <f t="shared" si="36"/>
        <v>0</v>
      </c>
      <c r="BH36" s="82">
        <f t="shared" si="9"/>
        <v>47</v>
      </c>
      <c r="BI36" s="83">
        <f t="shared" si="10"/>
        <v>0</v>
      </c>
      <c r="BJ36" s="82">
        <f t="shared" si="11"/>
        <v>0</v>
      </c>
      <c r="BK36" s="83">
        <f t="shared" si="12"/>
        <v>0</v>
      </c>
      <c r="BL36" s="7"/>
      <c r="BM36" s="82">
        <f t="shared" si="13"/>
        <v>0</v>
      </c>
      <c r="BN36" s="83">
        <f t="shared" si="14"/>
        <v>0</v>
      </c>
      <c r="BO36" s="82">
        <f t="shared" si="15"/>
        <v>207.04</v>
      </c>
      <c r="BP36" s="83">
        <f t="shared" si="16"/>
        <v>159.01</v>
      </c>
      <c r="BQ36" s="82">
        <f t="shared" si="17"/>
        <v>0</v>
      </c>
      <c r="BR36" s="83">
        <f t="shared" si="18"/>
        <v>0</v>
      </c>
      <c r="BS36" s="82">
        <f t="shared" si="19"/>
        <v>0</v>
      </c>
      <c r="BT36" s="82">
        <f t="shared" si="20"/>
        <v>86.01</v>
      </c>
      <c r="BU36" s="83">
        <f t="shared" si="21"/>
        <v>0</v>
      </c>
      <c r="BV36" s="82">
        <f t="shared" si="22"/>
        <v>0</v>
      </c>
      <c r="BW36" s="83">
        <f t="shared" si="23"/>
        <v>0</v>
      </c>
      <c r="BY36" s="7">
        <f t="shared" si="24"/>
        <v>452.05999999999995</v>
      </c>
      <c r="BZ36" s="7"/>
      <c r="CA36" s="7">
        <f t="shared" si="37"/>
        <v>0</v>
      </c>
      <c r="CB36" s="7"/>
      <c r="CC36" s="7">
        <f t="shared" si="25"/>
        <v>452.05999999999995</v>
      </c>
      <c r="CF36" s="7">
        <f t="shared" si="26"/>
        <v>1</v>
      </c>
      <c r="CG36" s="7">
        <f t="shared" si="27"/>
        <v>1</v>
      </c>
      <c r="CH36" s="7">
        <f t="shared" si="28"/>
        <v>1</v>
      </c>
      <c r="CI36" s="7">
        <f t="shared" si="29"/>
        <v>1</v>
      </c>
      <c r="CJ36" s="7">
        <f t="shared" si="30"/>
        <v>1</v>
      </c>
      <c r="CK36" s="7">
        <f t="shared" si="31"/>
        <v>1</v>
      </c>
      <c r="CL36" s="7">
        <f t="shared" si="38"/>
        <v>1</v>
      </c>
      <c r="CM36" s="7">
        <f t="shared" si="39"/>
        <v>1</v>
      </c>
      <c r="CN36" s="7">
        <f t="shared" si="40"/>
        <v>4</v>
      </c>
      <c r="CO36" s="7">
        <f t="shared" si="41"/>
        <v>8</v>
      </c>
      <c r="CP36" s="7">
        <f t="shared" si="42"/>
        <v>3</v>
      </c>
      <c r="CQ36" s="7"/>
      <c r="CS36" s="7">
        <f t="shared" si="51"/>
        <v>0</v>
      </c>
      <c r="CT36" s="7">
        <f t="shared" si="51"/>
        <v>0</v>
      </c>
      <c r="CU36" s="7">
        <f t="shared" si="50"/>
        <v>0</v>
      </c>
      <c r="CV36" s="7">
        <f t="shared" si="50"/>
        <v>0</v>
      </c>
      <c r="CW36" s="7">
        <f t="shared" si="50"/>
        <v>0</v>
      </c>
      <c r="CX36" s="7">
        <f t="shared" si="50"/>
        <v>0</v>
      </c>
      <c r="CY36" s="7">
        <f t="shared" si="50"/>
        <v>0</v>
      </c>
      <c r="CZ36" s="7">
        <f t="shared" si="50"/>
        <v>0</v>
      </c>
      <c r="DA36" s="7">
        <f t="shared" si="50"/>
        <v>159.01</v>
      </c>
      <c r="DB36" s="7">
        <f t="shared" si="50"/>
        <v>86.01</v>
      </c>
      <c r="DC36" s="7">
        <f t="shared" si="50"/>
        <v>207.04</v>
      </c>
    </row>
    <row r="37" spans="1:107">
      <c r="A37" s="6">
        <v>32</v>
      </c>
      <c r="B37" s="68" t="s">
        <v>51</v>
      </c>
      <c r="C37" s="15" t="s">
        <v>116</v>
      </c>
      <c r="D37" s="9"/>
      <c r="E37" s="29">
        <f>LOOKUP((IF(D37&gt;0,(RANK(D37,D$6:D$135,0)),"NA")),'Points System'!$A$4:$A$154,'Points System'!$B$4:$B$154)</f>
        <v>0</v>
      </c>
      <c r="F37" s="17">
        <v>84.01</v>
      </c>
      <c r="G37" s="29">
        <f>LOOKUP((IF(F37&gt;0,(RANK(F37,F$6:F$135,0)),"NA")),'Points System'!$A$4:$A$154,'Points System'!$B$4:$B$154)</f>
        <v>37</v>
      </c>
      <c r="H37" s="17"/>
      <c r="I37" s="29">
        <f>LOOKUP((IF(H37&gt;0,(RANK(H37,H$6:H$135,0)),"NA")),'Points System'!$A$4:$A$154,'Points System'!$B$4:$B$154)</f>
        <v>0</v>
      </c>
      <c r="J37" s="17"/>
      <c r="K37" s="29">
        <f>LOOKUP((IF(J37&gt;0,(RANK(J37,J$6:J$135,0)),"NA")),'Points System'!$A$4:$A$154,'Points System'!$B$4:$B$154)</f>
        <v>0</v>
      </c>
      <c r="L37" s="17">
        <v>213</v>
      </c>
      <c r="M37" s="29">
        <f>LOOKUP((IF(L37&gt;0,(RANK(L37,L$6:L$135,0)),"NA")),'Points System'!$A$4:$A$154,'Points System'!$B$4:$B$154)</f>
        <v>60</v>
      </c>
      <c r="N37" s="17"/>
      <c r="O37" s="29">
        <f>LOOKUP((IF(N37&gt;0,(RANK(N37,N$6:N$135,0)),"NA")),'Points System'!$A$4:$A$154,'Points System'!$B$4:$B$154)</f>
        <v>0</v>
      </c>
      <c r="P37" s="19"/>
      <c r="Q37" s="29">
        <f>LOOKUP((IF(P37&gt;0,(RANK(P37,P$6:P$135,0)),"NA")),'Points System'!$A$4:$A$154,'Points System'!$B$4:$B$154)</f>
        <v>0</v>
      </c>
      <c r="R37" s="19">
        <v>164.01</v>
      </c>
      <c r="S37" s="29">
        <f>LOOKUP((IF(R37&gt;0,(RANK(R37,R$6:R$135,0)),"NA")),'Points System'!$A$4:$A$154,'Points System'!$B$4:$B$154)</f>
        <v>48</v>
      </c>
      <c r="T37" s="17"/>
      <c r="U37" s="29">
        <f>LOOKUP((IF(T37&gt;0,(RANK(T37,T$6:T$135,0)),"NA")),'Points System'!$A$4:$A$154,'Points System'!$B$4:$B$154)</f>
        <v>0</v>
      </c>
      <c r="V37" s="17"/>
      <c r="W37" s="29">
        <f>LOOKUP((IF(V37&gt;0,(RANK(V37,V$6:V$135,0)),"NA")),'Points System'!$A$4:$A$154,'Points System'!$B$4:$B$154)</f>
        <v>0</v>
      </c>
      <c r="X37" s="9"/>
      <c r="Y37" s="10">
        <f>LOOKUP((IF(X37&gt;0,(RANK(X37,X$6:X$135,0)),"NA")),'Points System'!$A$4:$A$154,'Points System'!$B$4:$B$154)</f>
        <v>0</v>
      </c>
      <c r="Z37" s="9"/>
      <c r="AA37" s="10">
        <f>LOOKUP((IF(Z37&gt;0,(RANK(Z37,Z$6:Z$135,0)),"NA")),'Points System'!$A$4:$A$154,'Points System'!$B$4:$B$154)</f>
        <v>0</v>
      </c>
      <c r="AB37" s="78">
        <f>CC37</f>
        <v>461.02</v>
      </c>
      <c r="AC37" s="10">
        <f>SUM((LARGE((BA37:BL37),1))+(LARGE((BA37:BL37),2))+(LARGE((BA37:BL37),3)+(LARGE((BA37:BL37),4))))</f>
        <v>145</v>
      </c>
      <c r="AD37" s="12">
        <f>RANK(AC37,$AC$6:$AC$135,0)</f>
        <v>31</v>
      </c>
      <c r="AE37" s="11">
        <f>(AB37-(ROUNDDOWN(AB37,0)))*100</f>
        <v>1.999999999998181</v>
      </c>
      <c r="AF37" s="76" t="str">
        <f>IF((COUNTIF(AT37:AY37,"&gt;0"))&gt;2,"Y","N")</f>
        <v>N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3">
        <f t="shared" si="44"/>
        <v>48</v>
      </c>
      <c r="AU37" s="23">
        <f t="shared" si="45"/>
        <v>0</v>
      </c>
      <c r="AV37" s="23">
        <f t="shared" si="46"/>
        <v>0</v>
      </c>
      <c r="AW37" s="23">
        <f t="shared" si="47"/>
        <v>0</v>
      </c>
      <c r="AX37" s="23">
        <f t="shared" si="48"/>
        <v>60</v>
      </c>
      <c r="AY37" s="23">
        <f t="shared" si="49"/>
        <v>0</v>
      </c>
      <c r="AZ37" s="7"/>
      <c r="BA37" s="82">
        <f t="shared" si="33"/>
        <v>37</v>
      </c>
      <c r="BB37" s="83">
        <f t="shared" si="6"/>
        <v>48</v>
      </c>
      <c r="BC37" s="82">
        <f t="shared" si="34"/>
        <v>0</v>
      </c>
      <c r="BD37" s="83">
        <f t="shared" si="7"/>
        <v>0</v>
      </c>
      <c r="BE37" s="82">
        <f t="shared" si="35"/>
        <v>0</v>
      </c>
      <c r="BF37" s="83">
        <f t="shared" si="8"/>
        <v>0</v>
      </c>
      <c r="BG37" s="82">
        <f t="shared" si="36"/>
        <v>0</v>
      </c>
      <c r="BH37" s="82">
        <f t="shared" si="9"/>
        <v>0</v>
      </c>
      <c r="BI37" s="83">
        <f t="shared" si="10"/>
        <v>60</v>
      </c>
      <c r="BJ37" s="82">
        <f t="shared" si="11"/>
        <v>0</v>
      </c>
      <c r="BK37" s="83">
        <f t="shared" si="12"/>
        <v>0</v>
      </c>
      <c r="BL37" s="7"/>
      <c r="BM37" s="82">
        <f t="shared" si="13"/>
        <v>84.01</v>
      </c>
      <c r="BN37" s="83">
        <f t="shared" si="14"/>
        <v>164.01</v>
      </c>
      <c r="BO37" s="82">
        <f t="shared" si="15"/>
        <v>0</v>
      </c>
      <c r="BP37" s="83">
        <f t="shared" si="16"/>
        <v>0</v>
      </c>
      <c r="BQ37" s="82">
        <f t="shared" si="17"/>
        <v>0</v>
      </c>
      <c r="BR37" s="83">
        <f t="shared" si="18"/>
        <v>0</v>
      </c>
      <c r="BS37" s="82">
        <f t="shared" si="19"/>
        <v>0</v>
      </c>
      <c r="BT37" s="82">
        <f t="shared" si="20"/>
        <v>0</v>
      </c>
      <c r="BU37" s="83">
        <f t="shared" si="21"/>
        <v>213</v>
      </c>
      <c r="BV37" s="82">
        <f t="shared" si="22"/>
        <v>0</v>
      </c>
      <c r="BW37" s="83">
        <f t="shared" si="23"/>
        <v>0</v>
      </c>
      <c r="BY37" s="7">
        <f t="shared" si="24"/>
        <v>461.02</v>
      </c>
      <c r="BZ37" s="7"/>
      <c r="CA37" s="7">
        <f t="shared" si="37"/>
        <v>0</v>
      </c>
      <c r="CB37" s="7"/>
      <c r="CC37" s="7">
        <f t="shared" si="25"/>
        <v>461.02</v>
      </c>
      <c r="CF37" s="7">
        <f t="shared" si="26"/>
        <v>3</v>
      </c>
      <c r="CG37" s="7">
        <f t="shared" si="27"/>
        <v>3</v>
      </c>
      <c r="CH37" s="7">
        <f t="shared" si="28"/>
        <v>3</v>
      </c>
      <c r="CI37" s="7">
        <f t="shared" si="29"/>
        <v>3</v>
      </c>
      <c r="CJ37" s="7">
        <f t="shared" si="30"/>
        <v>3</v>
      </c>
      <c r="CK37" s="7">
        <f t="shared" si="31"/>
        <v>3</v>
      </c>
      <c r="CL37" s="7">
        <f t="shared" si="38"/>
        <v>3</v>
      </c>
      <c r="CM37" s="7">
        <f t="shared" si="39"/>
        <v>3</v>
      </c>
      <c r="CN37" s="7">
        <f t="shared" si="40"/>
        <v>1</v>
      </c>
      <c r="CO37" s="7">
        <f t="shared" si="41"/>
        <v>2</v>
      </c>
      <c r="CP37" s="7">
        <f t="shared" si="42"/>
        <v>9</v>
      </c>
      <c r="CQ37" s="7"/>
      <c r="CS37" s="7">
        <f t="shared" si="51"/>
        <v>0</v>
      </c>
      <c r="CT37" s="7">
        <f t="shared" si="51"/>
        <v>0</v>
      </c>
      <c r="CU37" s="7">
        <f t="shared" si="50"/>
        <v>0</v>
      </c>
      <c r="CV37" s="7">
        <f t="shared" si="50"/>
        <v>0</v>
      </c>
      <c r="CW37" s="7">
        <f t="shared" si="50"/>
        <v>0</v>
      </c>
      <c r="CX37" s="7">
        <f t="shared" si="50"/>
        <v>0</v>
      </c>
      <c r="CY37" s="7">
        <f t="shared" si="50"/>
        <v>0</v>
      </c>
      <c r="CZ37" s="7">
        <f t="shared" si="50"/>
        <v>0</v>
      </c>
      <c r="DA37" s="7">
        <f t="shared" si="50"/>
        <v>84.01</v>
      </c>
      <c r="DB37" s="7">
        <f t="shared" si="50"/>
        <v>164.01</v>
      </c>
      <c r="DC37" s="7">
        <f t="shared" si="50"/>
        <v>213</v>
      </c>
    </row>
    <row r="38" spans="1:107">
      <c r="A38" s="6">
        <v>33</v>
      </c>
      <c r="B38" s="68" t="s">
        <v>52</v>
      </c>
      <c r="C38" s="15" t="s">
        <v>69</v>
      </c>
      <c r="D38" s="9"/>
      <c r="E38" s="29">
        <f>LOOKUP((IF(D38&gt;0,(RANK(D38,D$6:D$135,0)),"NA")),'Points System'!$A$4:$A$154,'Points System'!$B$4:$B$154)</f>
        <v>0</v>
      </c>
      <c r="F38" s="17"/>
      <c r="G38" s="29">
        <f>LOOKUP((IF(F38&gt;0,(RANK(F38,F$6:F$135,0)),"NA")),'Points System'!$A$4:$A$154,'Points System'!$B$4:$B$154)</f>
        <v>0</v>
      </c>
      <c r="H38" s="17"/>
      <c r="I38" s="29">
        <f>LOOKUP((IF(H38&gt;0,(RANK(H38,H$6:H$135,0)),"NA")),'Points System'!$A$4:$A$154,'Points System'!$B$4:$B$154)</f>
        <v>0</v>
      </c>
      <c r="J38" s="17"/>
      <c r="K38" s="29">
        <f>LOOKUP((IF(J38&gt;0,(RANK(J38,J$6:J$135,0)),"NA")),'Points System'!$A$4:$A$154,'Points System'!$B$4:$B$154)</f>
        <v>0</v>
      </c>
      <c r="L38" s="17">
        <v>219.02</v>
      </c>
      <c r="M38" s="29">
        <f>LOOKUP((IF(L38&gt;0,(RANK(L38,L$6:L$135,0)),"NA")),'Points System'!$A$4:$A$154,'Points System'!$B$4:$B$154)</f>
        <v>62</v>
      </c>
      <c r="N38" s="17"/>
      <c r="O38" s="29">
        <f>LOOKUP((IF(N38&gt;0,(RANK(N38,N$6:N$135,0)),"NA")),'Points System'!$A$4:$A$154,'Points System'!$B$4:$B$154)</f>
        <v>0</v>
      </c>
      <c r="P38" s="19"/>
      <c r="Q38" s="29">
        <f>LOOKUP((IF(P38&gt;0,(RANK(P38,P$6:P$135,0)),"NA")),'Points System'!$A$4:$A$154,'Points System'!$B$4:$B$154)</f>
        <v>0</v>
      </c>
      <c r="R38" s="19">
        <v>230.01</v>
      </c>
      <c r="S38" s="29">
        <f>LOOKUP((IF(R38&gt;0,(RANK(R38,R$6:R$135,0)),"NA")),'Points System'!$A$4:$A$154,'Points System'!$B$4:$B$154)</f>
        <v>81</v>
      </c>
      <c r="T38" s="17"/>
      <c r="U38" s="29">
        <f>LOOKUP((IF(T38&gt;0,(RANK(T38,T$6:T$135,0)),"NA")),'Points System'!$A$4:$A$154,'Points System'!$B$4:$B$154)</f>
        <v>0</v>
      </c>
      <c r="V38" s="17"/>
      <c r="W38" s="29">
        <f>LOOKUP((IF(V38&gt;0,(RANK(V38,V$6:V$135,0)),"NA")),'Points System'!$A$4:$A$154,'Points System'!$B$4:$B$154)</f>
        <v>0</v>
      </c>
      <c r="X38" s="9"/>
      <c r="Y38" s="10">
        <f>LOOKUP((IF(X38&gt;0,(RANK(X38,X$6:X$135,0)),"NA")),'Points System'!$A$4:$A$154,'Points System'!$B$4:$B$154)</f>
        <v>0</v>
      </c>
      <c r="Z38" s="9"/>
      <c r="AA38" s="10">
        <f>LOOKUP((IF(Z38&gt;0,(RANK(Z38,Z$6:Z$135,0)),"NA")),'Points System'!$A$4:$A$154,'Points System'!$B$4:$B$154)</f>
        <v>0</v>
      </c>
      <c r="AB38" s="78">
        <f>CC38</f>
        <v>449.03</v>
      </c>
      <c r="AC38" s="10">
        <f>SUM((LARGE((BA38:BL38),1))+(LARGE((BA38:BL38),2))+(LARGE((BA38:BL38),3)+(LARGE((BA38:BL38),4))))</f>
        <v>143</v>
      </c>
      <c r="AD38" s="12">
        <f>RANK(AC38,$AC$6:$AC$135,0)</f>
        <v>32</v>
      </c>
      <c r="AE38" s="11">
        <f>(AB38-(ROUNDDOWN(AB38,0)))*100</f>
        <v>2.9999999999972715</v>
      </c>
      <c r="AF38" s="76" t="str">
        <f>IF((COUNTIF(AT38:AY38,"&gt;0"))&gt;2,"Y","N")</f>
        <v>N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3">
        <f t="shared" si="44"/>
        <v>81</v>
      </c>
      <c r="AU38" s="23">
        <f t="shared" si="45"/>
        <v>0</v>
      </c>
      <c r="AV38" s="23">
        <f t="shared" si="46"/>
        <v>0</v>
      </c>
      <c r="AW38" s="23">
        <f t="shared" si="47"/>
        <v>0</v>
      </c>
      <c r="AX38" s="23">
        <f t="shared" si="48"/>
        <v>62</v>
      </c>
      <c r="AY38" s="23">
        <f t="shared" si="49"/>
        <v>0</v>
      </c>
      <c r="AZ38" s="7"/>
      <c r="BA38" s="82">
        <f t="shared" si="33"/>
        <v>0</v>
      </c>
      <c r="BB38" s="83">
        <f t="shared" si="6"/>
        <v>81</v>
      </c>
      <c r="BC38" s="82">
        <f t="shared" si="34"/>
        <v>0</v>
      </c>
      <c r="BD38" s="83">
        <f t="shared" si="7"/>
        <v>0</v>
      </c>
      <c r="BE38" s="82">
        <f t="shared" si="35"/>
        <v>0</v>
      </c>
      <c r="BF38" s="83">
        <f t="shared" si="8"/>
        <v>0</v>
      </c>
      <c r="BG38" s="82">
        <f t="shared" si="36"/>
        <v>0</v>
      </c>
      <c r="BH38" s="82">
        <f t="shared" ref="BH38:BH69" si="52">E38</f>
        <v>0</v>
      </c>
      <c r="BI38" s="83">
        <f t="shared" ref="BI38:BI69" si="53">M38</f>
        <v>62</v>
      </c>
      <c r="BJ38" s="82">
        <f t="shared" ref="BJ38:BJ69" si="54">O38</f>
        <v>0</v>
      </c>
      <c r="BK38" s="83">
        <f t="shared" ref="BK38:BK69" si="55">Y38</f>
        <v>0</v>
      </c>
      <c r="BL38" s="7"/>
      <c r="BM38" s="82">
        <f t="shared" ref="BM38:BM69" si="56">F38</f>
        <v>0</v>
      </c>
      <c r="BN38" s="83">
        <f t="shared" ref="BN38:BN69" si="57">R38</f>
        <v>230.01</v>
      </c>
      <c r="BO38" s="82">
        <f t="shared" ref="BO38:BO69" si="58">H38</f>
        <v>0</v>
      </c>
      <c r="BP38" s="83">
        <f t="shared" ref="BP38:BP69" si="59">P38</f>
        <v>0</v>
      </c>
      <c r="BQ38" s="82">
        <f t="shared" ref="BQ38:BQ69" si="60">J38</f>
        <v>0</v>
      </c>
      <c r="BR38" s="83">
        <f t="shared" ref="BR38:BR69" si="61">V38</f>
        <v>0</v>
      </c>
      <c r="BS38" s="82">
        <f t="shared" ref="BS38:BS69" si="62">Z38</f>
        <v>0</v>
      </c>
      <c r="BT38" s="82">
        <f t="shared" ref="BT38:BT69" si="63">D38</f>
        <v>0</v>
      </c>
      <c r="BU38" s="83">
        <f t="shared" ref="BU38:BU69" si="64">L38</f>
        <v>219.02</v>
      </c>
      <c r="BV38" s="82">
        <f t="shared" ref="BV38:BV69" si="65">N38</f>
        <v>0</v>
      </c>
      <c r="BW38" s="83">
        <f t="shared" ref="BW38:BW69" si="66">X38</f>
        <v>0</v>
      </c>
      <c r="BY38" s="7">
        <f t="shared" ref="BY38:BY69" si="67">SUM(BM38:BW38)</f>
        <v>449.03</v>
      </c>
      <c r="BZ38" s="7"/>
      <c r="CA38" s="7">
        <f t="shared" si="37"/>
        <v>0</v>
      </c>
      <c r="CB38" s="7"/>
      <c r="CC38" s="7">
        <f t="shared" si="25"/>
        <v>449.03</v>
      </c>
      <c r="CF38" s="7">
        <f t="shared" ref="CF38:CF69" si="68">MATCH((SMALL(BA38:BK38,1)),BA38:BK38,0)</f>
        <v>1</v>
      </c>
      <c r="CG38" s="7">
        <f t="shared" ref="CG38:CG69" si="69">MATCH((SMALL(BA38:BK38,2)),BA38:BK38,0)</f>
        <v>1</v>
      </c>
      <c r="CH38" s="7">
        <f t="shared" ref="CH38:CH69" si="70">MATCH((SMALL(BA38:BK38,3)),BA38:BK38,0)</f>
        <v>1</v>
      </c>
      <c r="CI38" s="7">
        <f t="shared" ref="CI38:CI69" si="71">MATCH((SMALL(BA38:BK38,4)),BA38:BK38,0)</f>
        <v>1</v>
      </c>
      <c r="CJ38" s="7">
        <f t="shared" ref="CJ38:CJ69" si="72">MATCH((SMALL(BA38:BK38,5)),BA38:BK38,0)</f>
        <v>1</v>
      </c>
      <c r="CK38" s="7">
        <f t="shared" ref="CK38:CK69" si="73">MATCH((SMALL(BA38:BK38,6)),BA38:BK38,0)</f>
        <v>1</v>
      </c>
      <c r="CL38" s="7">
        <f t="shared" si="38"/>
        <v>1</v>
      </c>
      <c r="CM38" s="7">
        <f t="shared" si="39"/>
        <v>1</v>
      </c>
      <c r="CN38" s="7">
        <f t="shared" si="40"/>
        <v>1</v>
      </c>
      <c r="CO38" s="7">
        <f t="shared" si="41"/>
        <v>9</v>
      </c>
      <c r="CP38" s="7">
        <f t="shared" si="42"/>
        <v>2</v>
      </c>
      <c r="CQ38" s="7"/>
      <c r="CS38" s="7">
        <f t="shared" si="51"/>
        <v>0</v>
      </c>
      <c r="CT38" s="7">
        <f t="shared" si="51"/>
        <v>0</v>
      </c>
      <c r="CU38" s="7">
        <f t="shared" si="50"/>
        <v>0</v>
      </c>
      <c r="CV38" s="7">
        <f t="shared" si="50"/>
        <v>0</v>
      </c>
      <c r="CW38" s="7">
        <f t="shared" si="50"/>
        <v>0</v>
      </c>
      <c r="CX38" s="7">
        <f t="shared" si="50"/>
        <v>0</v>
      </c>
      <c r="CY38" s="7">
        <f t="shared" si="50"/>
        <v>0</v>
      </c>
      <c r="CZ38" s="7">
        <f t="shared" si="50"/>
        <v>0</v>
      </c>
      <c r="DA38" s="7">
        <f t="shared" si="50"/>
        <v>0</v>
      </c>
      <c r="DB38" s="7">
        <f t="shared" si="50"/>
        <v>219.02</v>
      </c>
      <c r="DC38" s="7">
        <f t="shared" si="50"/>
        <v>230.01</v>
      </c>
    </row>
    <row r="39" spans="1:107">
      <c r="A39" s="6">
        <v>34</v>
      </c>
      <c r="B39" s="68" t="s">
        <v>36</v>
      </c>
      <c r="C39" s="15" t="s">
        <v>101</v>
      </c>
      <c r="D39" s="9"/>
      <c r="E39" s="29">
        <f>LOOKUP((IF(D39&gt;0,(RANK(D39,D$6:D$135,0)),"NA")),'Points System'!$A$4:$A$154,'Points System'!$B$4:$B$154)</f>
        <v>0</v>
      </c>
      <c r="F39" s="17">
        <v>166</v>
      </c>
      <c r="G39" s="29">
        <f>LOOKUP((IF(F39&gt;0,(RANK(F39,F$6:F$135,0)),"NA")),'Points System'!$A$4:$A$154,'Points System'!$B$4:$B$154)</f>
        <v>52</v>
      </c>
      <c r="H39" s="17"/>
      <c r="I39" s="29">
        <f>LOOKUP((IF(H39&gt;0,(RANK(H39,H$6:H$135,0)),"NA")),'Points System'!$A$4:$A$154,'Points System'!$B$4:$B$154)</f>
        <v>0</v>
      </c>
      <c r="J39" s="17"/>
      <c r="K39" s="29">
        <f>LOOKUP((IF(J39&gt;0,(RANK(J39,J$6:J$135,0)),"NA")),'Points System'!$A$4:$A$154,'Points System'!$B$4:$B$154)</f>
        <v>0</v>
      </c>
      <c r="L39" s="17"/>
      <c r="M39" s="29">
        <f>LOOKUP((IF(L39&gt;0,(RANK(L39,L$6:L$135,0)),"NA")),'Points System'!$A$4:$A$154,'Points System'!$B$4:$B$154)</f>
        <v>0</v>
      </c>
      <c r="N39" s="17"/>
      <c r="O39" s="29">
        <f>LOOKUP((IF(N39&gt;0,(RANK(N39,N$6:N$135,0)),"NA")),'Points System'!$A$4:$A$154,'Points System'!$B$4:$B$154)</f>
        <v>0</v>
      </c>
      <c r="P39" s="19"/>
      <c r="Q39" s="29">
        <f>LOOKUP((IF(P39&gt;0,(RANK(P39,P$6:P$135,0)),"NA")),'Points System'!$A$4:$A$154,'Points System'!$B$4:$B$154)</f>
        <v>0</v>
      </c>
      <c r="R39" s="19">
        <v>236.05</v>
      </c>
      <c r="S39" s="29">
        <f>LOOKUP((IF(R39&gt;0,(RANK(R39,R$6:R$135,0)),"NA")),'Points System'!$A$4:$A$154,'Points System'!$B$4:$B$154)</f>
        <v>90</v>
      </c>
      <c r="T39" s="17"/>
      <c r="U39" s="29">
        <f>LOOKUP((IF(T39&gt;0,(RANK(T39,T$6:T$135,0)),"NA")),'Points System'!$A$4:$A$154,'Points System'!$B$4:$B$154)</f>
        <v>0</v>
      </c>
      <c r="V39" s="17"/>
      <c r="W39" s="29">
        <f>LOOKUP((IF(V39&gt;0,(RANK(V39,V$6:V$135,0)),"NA")),'Points System'!$A$4:$A$154,'Points System'!$B$4:$B$154)</f>
        <v>0</v>
      </c>
      <c r="X39" s="9"/>
      <c r="Y39" s="10">
        <f>LOOKUP((IF(X39&gt;0,(RANK(X39,X$6:X$135,0)),"NA")),'Points System'!$A$4:$A$154,'Points System'!$B$4:$B$154)</f>
        <v>0</v>
      </c>
      <c r="Z39" s="9"/>
      <c r="AA39" s="10">
        <f>LOOKUP((IF(Z39&gt;0,(RANK(Z39,Z$6:Z$135,0)),"NA")),'Points System'!$A$4:$A$154,'Points System'!$B$4:$B$154)</f>
        <v>0</v>
      </c>
      <c r="AB39" s="78">
        <f>CC39</f>
        <v>402.05</v>
      </c>
      <c r="AC39" s="10">
        <f>SUM((LARGE((BA39:BL39),1))+(LARGE((BA39:BL39),2))+(LARGE((BA39:BL39),3)+(LARGE((BA39:BL39),4))))</f>
        <v>142</v>
      </c>
      <c r="AD39" s="12">
        <f>RANK(AC39,$AC$6:$AC$135,0)</f>
        <v>33</v>
      </c>
      <c r="AE39" s="11">
        <f>(AB39-(ROUNDDOWN(AB39,0)))*100</f>
        <v>5.0000000000011369</v>
      </c>
      <c r="AF39" s="76" t="str">
        <f>IF((COUNTIF(AT39:AY39,"&gt;0"))&gt;2,"Y","N")</f>
        <v>N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23">
        <f t="shared" si="44"/>
        <v>90</v>
      </c>
      <c r="AU39" s="23">
        <f t="shared" si="45"/>
        <v>0</v>
      </c>
      <c r="AV39" s="23">
        <f t="shared" si="46"/>
        <v>0</v>
      </c>
      <c r="AW39" s="23">
        <f t="shared" si="47"/>
        <v>0</v>
      </c>
      <c r="AX39" s="23">
        <f t="shared" si="48"/>
        <v>0</v>
      </c>
      <c r="AY39" s="23">
        <f t="shared" si="49"/>
        <v>0</v>
      </c>
      <c r="AZ39" s="7"/>
      <c r="BA39" s="82">
        <f t="shared" si="33"/>
        <v>52</v>
      </c>
      <c r="BB39" s="83">
        <f t="shared" si="6"/>
        <v>90</v>
      </c>
      <c r="BC39" s="82">
        <f t="shared" si="34"/>
        <v>0</v>
      </c>
      <c r="BD39" s="83">
        <f t="shared" si="7"/>
        <v>0</v>
      </c>
      <c r="BE39" s="82">
        <f t="shared" si="35"/>
        <v>0</v>
      </c>
      <c r="BF39" s="83">
        <f t="shared" si="8"/>
        <v>0</v>
      </c>
      <c r="BG39" s="82">
        <f t="shared" si="36"/>
        <v>0</v>
      </c>
      <c r="BH39" s="82">
        <f t="shared" si="52"/>
        <v>0</v>
      </c>
      <c r="BI39" s="83">
        <f t="shared" si="53"/>
        <v>0</v>
      </c>
      <c r="BJ39" s="82">
        <f t="shared" si="54"/>
        <v>0</v>
      </c>
      <c r="BK39" s="83">
        <f t="shared" si="55"/>
        <v>0</v>
      </c>
      <c r="BL39" s="7"/>
      <c r="BM39" s="82">
        <f t="shared" si="56"/>
        <v>166</v>
      </c>
      <c r="BN39" s="83">
        <f t="shared" si="57"/>
        <v>236.05</v>
      </c>
      <c r="BO39" s="82">
        <f t="shared" si="58"/>
        <v>0</v>
      </c>
      <c r="BP39" s="83">
        <f t="shared" si="59"/>
        <v>0</v>
      </c>
      <c r="BQ39" s="82">
        <f t="shared" si="60"/>
        <v>0</v>
      </c>
      <c r="BR39" s="83">
        <f t="shared" si="61"/>
        <v>0</v>
      </c>
      <c r="BS39" s="82">
        <f t="shared" si="62"/>
        <v>0</v>
      </c>
      <c r="BT39" s="82">
        <f t="shared" si="63"/>
        <v>0</v>
      </c>
      <c r="BU39" s="83">
        <f t="shared" si="64"/>
        <v>0</v>
      </c>
      <c r="BV39" s="82">
        <f t="shared" si="65"/>
        <v>0</v>
      </c>
      <c r="BW39" s="83">
        <f t="shared" si="66"/>
        <v>0</v>
      </c>
      <c r="BY39" s="7">
        <f t="shared" si="67"/>
        <v>402.05</v>
      </c>
      <c r="BZ39" s="7"/>
      <c r="CA39" s="7">
        <f t="shared" si="37"/>
        <v>0</v>
      </c>
      <c r="CB39" s="7"/>
      <c r="CC39" s="7">
        <f t="shared" si="25"/>
        <v>402.05</v>
      </c>
      <c r="CF39" s="7">
        <f t="shared" si="68"/>
        <v>3</v>
      </c>
      <c r="CG39" s="7">
        <f t="shared" si="69"/>
        <v>3</v>
      </c>
      <c r="CH39" s="7">
        <f t="shared" si="70"/>
        <v>3</v>
      </c>
      <c r="CI39" s="7">
        <f t="shared" si="71"/>
        <v>3</v>
      </c>
      <c r="CJ39" s="7">
        <f t="shared" si="72"/>
        <v>3</v>
      </c>
      <c r="CK39" s="7">
        <f t="shared" si="73"/>
        <v>3</v>
      </c>
      <c r="CL39" s="7">
        <f t="shared" ref="CL39:CL70" si="74">MATCH((SMALL(BA39:BK39,7)),BA39:BK39,0)</f>
        <v>3</v>
      </c>
      <c r="CM39" s="7">
        <f t="shared" ref="CM39:CM70" si="75">MATCH((SMALL(BA39:BK39,8)),BA39:BK39,0)</f>
        <v>3</v>
      </c>
      <c r="CN39" s="7">
        <f t="shared" si="40"/>
        <v>3</v>
      </c>
      <c r="CO39" s="7">
        <f t="shared" si="41"/>
        <v>1</v>
      </c>
      <c r="CP39" s="7">
        <f t="shared" si="42"/>
        <v>2</v>
      </c>
      <c r="CQ39" s="7"/>
      <c r="CS39" s="7">
        <f t="shared" si="51"/>
        <v>0</v>
      </c>
      <c r="CT39" s="7">
        <f t="shared" si="51"/>
        <v>0</v>
      </c>
      <c r="CU39" s="7">
        <f t="shared" si="50"/>
        <v>0</v>
      </c>
      <c r="CV39" s="7">
        <f t="shared" si="50"/>
        <v>0</v>
      </c>
      <c r="CW39" s="7">
        <f t="shared" si="50"/>
        <v>0</v>
      </c>
      <c r="CX39" s="7">
        <f t="shared" si="50"/>
        <v>0</v>
      </c>
      <c r="CY39" s="7">
        <f t="shared" si="50"/>
        <v>0</v>
      </c>
      <c r="CZ39" s="7">
        <f t="shared" si="50"/>
        <v>0</v>
      </c>
      <c r="DA39" s="7">
        <f t="shared" si="50"/>
        <v>0</v>
      </c>
      <c r="DB39" s="7">
        <f t="shared" si="50"/>
        <v>166</v>
      </c>
      <c r="DC39" s="7">
        <f t="shared" si="50"/>
        <v>236.05</v>
      </c>
    </row>
    <row r="40" spans="1:107">
      <c r="A40" s="6">
        <v>35</v>
      </c>
      <c r="B40" s="68" t="s">
        <v>133</v>
      </c>
      <c r="C40" s="15" t="s">
        <v>134</v>
      </c>
      <c r="D40" s="9"/>
      <c r="E40" s="29">
        <f>LOOKUP((IF(D40&gt;0,(RANK(D40,D$6:D$135,0)),"NA")),'Points System'!$A$4:$A$154,'Points System'!$B$4:$B$154)</f>
        <v>0</v>
      </c>
      <c r="F40" s="17"/>
      <c r="G40" s="29">
        <f>LOOKUP((IF(F40&gt;0,(RANK(F40,F$6:F$135,0)),"NA")),'Points System'!$A$4:$A$154,'Points System'!$B$4:$B$154)</f>
        <v>0</v>
      </c>
      <c r="H40" s="17">
        <v>227.04</v>
      </c>
      <c r="I40" s="29">
        <f>LOOKUP((IF(H40&gt;0,(RANK(H40,H$6:H$135,0)),"NA")),'Points System'!$A$4:$A$154,'Points System'!$B$4:$B$154)</f>
        <v>73</v>
      </c>
      <c r="J40" s="17"/>
      <c r="K40" s="29">
        <f>LOOKUP((IF(J40&gt;0,(RANK(J40,J$6:J$135,0)),"NA")),'Points System'!$A$4:$A$154,'Points System'!$B$4:$B$154)</f>
        <v>0</v>
      </c>
      <c r="L40" s="17"/>
      <c r="M40" s="29">
        <f>LOOKUP((IF(L40&gt;0,(RANK(L40,L$6:L$135,0)),"NA")),'Points System'!$A$4:$A$154,'Points System'!$B$4:$B$154)</f>
        <v>0</v>
      </c>
      <c r="N40" s="17"/>
      <c r="O40" s="29">
        <f>LOOKUP((IF(N40&gt;0,(RANK(N40,N$6:N$135,0)),"NA")),'Points System'!$A$4:$A$154,'Points System'!$B$4:$B$154)</f>
        <v>0</v>
      </c>
      <c r="P40" s="19">
        <v>203.01</v>
      </c>
      <c r="Q40" s="29">
        <f>LOOKUP((IF(P40&gt;0,(RANK(P40,P$6:P$135,0)),"NA")),'Points System'!$A$4:$A$154,'Points System'!$B$4:$B$154)</f>
        <v>49</v>
      </c>
      <c r="R40" s="19"/>
      <c r="S40" s="29">
        <f>LOOKUP((IF(R40&gt;0,(RANK(R40,R$6:R$135,0)),"NA")),'Points System'!$A$4:$A$154,'Points System'!$B$4:$B$154)</f>
        <v>0</v>
      </c>
      <c r="T40" s="17"/>
      <c r="U40" s="29">
        <f>LOOKUP((IF(T40&gt;0,(RANK(T40,T$6:T$135,0)),"NA")),'Points System'!$A$4:$A$154,'Points System'!$B$4:$B$154)</f>
        <v>0</v>
      </c>
      <c r="V40" s="17"/>
      <c r="W40" s="29">
        <f>LOOKUP((IF(V40&gt;0,(RANK(V40,V$6:V$135,0)),"NA")),'Points System'!$A$4:$A$154,'Points System'!$B$4:$B$154)</f>
        <v>0</v>
      </c>
      <c r="X40" s="9"/>
      <c r="Y40" s="10">
        <f>LOOKUP((IF(X40&gt;0,(RANK(X40,X$6:X$135,0)),"NA")),'Points System'!$A$4:$A$154,'Points System'!$B$4:$B$154)</f>
        <v>0</v>
      </c>
      <c r="Z40" s="9"/>
      <c r="AA40" s="10">
        <f>LOOKUP((IF(Z40&gt;0,(RANK(Z40,Z$6:Z$135,0)),"NA")),'Points System'!$A$4:$A$154,'Points System'!$B$4:$B$154)</f>
        <v>0</v>
      </c>
      <c r="AB40" s="78">
        <f>CC40</f>
        <v>430.04999999999995</v>
      </c>
      <c r="AC40" s="10">
        <f>SUM((LARGE((BA40:BL40),1))+(LARGE((BA40:BL40),2))+(LARGE((BA40:BL40),3)+(LARGE((BA40:BL40),4))))</f>
        <v>122</v>
      </c>
      <c r="AD40" s="12">
        <f>RANK(AC40,$AC$6:$AC$135,0)</f>
        <v>35</v>
      </c>
      <c r="AE40" s="11">
        <f>(AB40-(ROUNDDOWN(AB40,0)))*100</f>
        <v>4.9999999999954525</v>
      </c>
      <c r="AF40" s="76" t="str">
        <f>IF((COUNTIF(AT40:AY40,"&gt;0"))&gt;2,"Y","N")</f>
        <v>N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23">
        <f t="shared" si="44"/>
        <v>0</v>
      </c>
      <c r="AU40" s="23">
        <f t="shared" si="45"/>
        <v>73</v>
      </c>
      <c r="AV40" s="23">
        <f t="shared" si="46"/>
        <v>0</v>
      </c>
      <c r="AW40" s="23">
        <f t="shared" si="47"/>
        <v>0</v>
      </c>
      <c r="AX40" s="23">
        <f t="shared" si="48"/>
        <v>0</v>
      </c>
      <c r="AY40" s="23">
        <f t="shared" si="49"/>
        <v>0</v>
      </c>
      <c r="AZ40" s="7"/>
      <c r="BA40" s="82">
        <f t="shared" si="33"/>
        <v>0</v>
      </c>
      <c r="BB40" s="83">
        <f t="shared" si="6"/>
        <v>0</v>
      </c>
      <c r="BC40" s="82">
        <f t="shared" si="34"/>
        <v>73</v>
      </c>
      <c r="BD40" s="83">
        <f t="shared" si="7"/>
        <v>49</v>
      </c>
      <c r="BE40" s="82">
        <f t="shared" si="35"/>
        <v>0</v>
      </c>
      <c r="BF40" s="83">
        <f t="shared" si="8"/>
        <v>0</v>
      </c>
      <c r="BG40" s="82">
        <f t="shared" si="36"/>
        <v>0</v>
      </c>
      <c r="BH40" s="82">
        <f t="shared" si="52"/>
        <v>0</v>
      </c>
      <c r="BI40" s="83">
        <f t="shared" si="53"/>
        <v>0</v>
      </c>
      <c r="BJ40" s="82">
        <f t="shared" si="54"/>
        <v>0</v>
      </c>
      <c r="BK40" s="83">
        <f t="shared" si="55"/>
        <v>0</v>
      </c>
      <c r="BL40" s="7"/>
      <c r="BM40" s="82">
        <f t="shared" si="56"/>
        <v>0</v>
      </c>
      <c r="BN40" s="83">
        <f t="shared" si="57"/>
        <v>0</v>
      </c>
      <c r="BO40" s="82">
        <f t="shared" si="58"/>
        <v>227.04</v>
      </c>
      <c r="BP40" s="83">
        <f t="shared" si="59"/>
        <v>203.01</v>
      </c>
      <c r="BQ40" s="82">
        <f t="shared" si="60"/>
        <v>0</v>
      </c>
      <c r="BR40" s="83">
        <f t="shared" si="61"/>
        <v>0</v>
      </c>
      <c r="BS40" s="82">
        <f t="shared" si="62"/>
        <v>0</v>
      </c>
      <c r="BT40" s="82">
        <f t="shared" si="63"/>
        <v>0</v>
      </c>
      <c r="BU40" s="83">
        <f t="shared" si="64"/>
        <v>0</v>
      </c>
      <c r="BV40" s="82">
        <f t="shared" si="65"/>
        <v>0</v>
      </c>
      <c r="BW40" s="83">
        <f t="shared" si="66"/>
        <v>0</v>
      </c>
      <c r="BY40" s="7">
        <f t="shared" si="67"/>
        <v>430.04999999999995</v>
      </c>
      <c r="BZ40" s="7"/>
      <c r="CA40" s="7">
        <f t="shared" si="37"/>
        <v>0</v>
      </c>
      <c r="CB40" s="7"/>
      <c r="CC40" s="7">
        <f t="shared" si="25"/>
        <v>430.04999999999995</v>
      </c>
      <c r="CF40" s="7">
        <f t="shared" si="68"/>
        <v>1</v>
      </c>
      <c r="CG40" s="7">
        <f t="shared" si="69"/>
        <v>1</v>
      </c>
      <c r="CH40" s="7">
        <f t="shared" si="70"/>
        <v>1</v>
      </c>
      <c r="CI40" s="7">
        <f t="shared" si="71"/>
        <v>1</v>
      </c>
      <c r="CJ40" s="7">
        <f t="shared" si="72"/>
        <v>1</v>
      </c>
      <c r="CK40" s="7">
        <f t="shared" si="73"/>
        <v>1</v>
      </c>
      <c r="CL40" s="7">
        <f t="shared" si="74"/>
        <v>1</v>
      </c>
      <c r="CM40" s="7">
        <f t="shared" si="75"/>
        <v>1</v>
      </c>
      <c r="CN40" s="7">
        <f t="shared" si="40"/>
        <v>1</v>
      </c>
      <c r="CO40" s="7">
        <f t="shared" si="41"/>
        <v>4</v>
      </c>
      <c r="CP40" s="7">
        <f t="shared" si="42"/>
        <v>3</v>
      </c>
      <c r="CQ40" s="7"/>
      <c r="CS40" s="7">
        <f t="shared" si="51"/>
        <v>0</v>
      </c>
      <c r="CT40" s="7">
        <f t="shared" si="51"/>
        <v>0</v>
      </c>
      <c r="CU40" s="7">
        <f t="shared" si="50"/>
        <v>0</v>
      </c>
      <c r="CV40" s="7">
        <f t="shared" si="50"/>
        <v>0</v>
      </c>
      <c r="CW40" s="7">
        <f t="shared" si="50"/>
        <v>0</v>
      </c>
      <c r="CX40" s="7">
        <f t="shared" si="50"/>
        <v>0</v>
      </c>
      <c r="CY40" s="7">
        <f t="shared" si="50"/>
        <v>0</v>
      </c>
      <c r="CZ40" s="7">
        <f t="shared" si="50"/>
        <v>0</v>
      </c>
      <c r="DA40" s="7">
        <f t="shared" si="50"/>
        <v>0</v>
      </c>
      <c r="DB40" s="7">
        <f t="shared" si="50"/>
        <v>203.01</v>
      </c>
      <c r="DC40" s="7">
        <f t="shared" si="50"/>
        <v>227.04</v>
      </c>
    </row>
    <row r="41" spans="1:107">
      <c r="A41" s="6">
        <v>36</v>
      </c>
      <c r="B41" s="68" t="s">
        <v>57</v>
      </c>
      <c r="C41" s="15" t="s">
        <v>495</v>
      </c>
      <c r="D41" s="9"/>
      <c r="E41" s="29">
        <f>LOOKUP((IF(D41&gt;0,(RANK(D41,D$6:D$135,0)),"NA")),'Points System'!$A$4:$A$154,'Points System'!$B$4:$B$154)</f>
        <v>0</v>
      </c>
      <c r="F41" s="17"/>
      <c r="G41" s="29">
        <f>LOOKUP((IF(F41&gt;0,(RANK(F41,F$6:F$135,0)),"NA")),'Points System'!$A$4:$A$154,'Points System'!$B$4:$B$154)</f>
        <v>0</v>
      </c>
      <c r="H41" s="17"/>
      <c r="I41" s="29">
        <f>LOOKUP((IF(H41&gt;0,(RANK(H41,H$6:H$135,0)),"NA")),'Points System'!$A$4:$A$154,'Points System'!$B$4:$B$154)</f>
        <v>0</v>
      </c>
      <c r="J41" s="17"/>
      <c r="K41" s="29">
        <f>LOOKUP((IF(J41&gt;0,(RANK(J41,J$6:J$135,0)),"NA")),'Points System'!$A$4:$A$154,'Points System'!$B$4:$B$154)</f>
        <v>0</v>
      </c>
      <c r="L41" s="17"/>
      <c r="M41" s="29">
        <f>LOOKUP((IF(L41&gt;0,(RANK(L41,L$6:L$135,0)),"NA")),'Points System'!$A$4:$A$154,'Points System'!$B$4:$B$154)</f>
        <v>0</v>
      </c>
      <c r="N41" s="17"/>
      <c r="O41" s="29">
        <f>LOOKUP((IF(N41&gt;0,(RANK(N41,N$6:N$135,0)),"NA")),'Points System'!$A$4:$A$154,'Points System'!$B$4:$B$154)</f>
        <v>0</v>
      </c>
      <c r="P41" s="19">
        <v>202.03</v>
      </c>
      <c r="Q41" s="29">
        <f>LOOKUP((IF(P41&gt;0,(RANK(P41,P$6:P$135,0)),"NA")),'Points System'!$A$4:$A$154,'Points System'!$B$4:$B$154)</f>
        <v>48</v>
      </c>
      <c r="R41" s="19">
        <v>223.03</v>
      </c>
      <c r="S41" s="29">
        <f>LOOKUP((IF(R41&gt;0,(RANK(R41,R$6:R$135,0)),"NA")),'Points System'!$A$4:$A$154,'Points System'!$B$4:$B$154)</f>
        <v>73</v>
      </c>
      <c r="T41" s="17"/>
      <c r="U41" s="29">
        <f>LOOKUP((IF(T41&gt;0,(RANK(T41,T$6:T$135,0)),"NA")),'Points System'!$A$4:$A$154,'Points System'!$B$4:$B$154)</f>
        <v>0</v>
      </c>
      <c r="V41" s="17"/>
      <c r="W41" s="29">
        <f>LOOKUP((IF(V41&gt;0,(RANK(V41,V$6:V$135,0)),"NA")),'Points System'!$A$4:$A$154,'Points System'!$B$4:$B$154)</f>
        <v>0</v>
      </c>
      <c r="X41" s="9"/>
      <c r="Y41" s="10">
        <f>LOOKUP((IF(X41&gt;0,(RANK(X41,X$6:X$135,0)),"NA")),'Points System'!$A$4:$A$154,'Points System'!$B$4:$B$154)</f>
        <v>0</v>
      </c>
      <c r="Z41" s="9"/>
      <c r="AA41" s="10">
        <f>LOOKUP((IF(Z41&gt;0,(RANK(Z41,Z$6:Z$135,0)),"NA")),'Points System'!$A$4:$A$154,'Points System'!$B$4:$B$154)</f>
        <v>0</v>
      </c>
      <c r="AB41" s="78">
        <f>CC41</f>
        <v>425.06</v>
      </c>
      <c r="AC41" s="10">
        <f>SUM((LARGE((BA41:BL41),1))+(LARGE((BA41:BL41),2))+(LARGE((BA41:BL41),3)+(LARGE((BA41:BL41),4))))</f>
        <v>121</v>
      </c>
      <c r="AD41" s="12">
        <f>RANK(AC41,$AC$6:$AC$135,0)</f>
        <v>36</v>
      </c>
      <c r="AE41" s="11">
        <f>(AB41-(ROUNDDOWN(AB41,0)))*100</f>
        <v>6.0000000000002274</v>
      </c>
      <c r="AF41" s="76" t="str">
        <f>IF((COUNTIF(AT41:AY41,"&gt;0"))&gt;2,"Y","N")</f>
        <v>N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23">
        <f t="shared" si="44"/>
        <v>73</v>
      </c>
      <c r="AU41" s="23">
        <f t="shared" si="45"/>
        <v>48</v>
      </c>
      <c r="AV41" s="23">
        <f t="shared" si="46"/>
        <v>0</v>
      </c>
      <c r="AW41" s="23">
        <f t="shared" si="47"/>
        <v>0</v>
      </c>
      <c r="AX41" s="23">
        <f t="shared" si="48"/>
        <v>0</v>
      </c>
      <c r="AY41" s="23">
        <f t="shared" si="49"/>
        <v>0</v>
      </c>
      <c r="AZ41" s="7"/>
      <c r="BA41" s="82">
        <f t="shared" si="33"/>
        <v>0</v>
      </c>
      <c r="BB41" s="83">
        <f t="shared" si="6"/>
        <v>73</v>
      </c>
      <c r="BC41" s="82">
        <f t="shared" si="34"/>
        <v>0</v>
      </c>
      <c r="BD41" s="83">
        <f t="shared" si="7"/>
        <v>48</v>
      </c>
      <c r="BE41" s="82">
        <f t="shared" si="35"/>
        <v>0</v>
      </c>
      <c r="BF41" s="83">
        <f t="shared" si="8"/>
        <v>0</v>
      </c>
      <c r="BG41" s="82">
        <f t="shared" si="36"/>
        <v>0</v>
      </c>
      <c r="BH41" s="82">
        <f t="shared" si="52"/>
        <v>0</v>
      </c>
      <c r="BI41" s="83">
        <f t="shared" si="53"/>
        <v>0</v>
      </c>
      <c r="BJ41" s="82">
        <f t="shared" si="54"/>
        <v>0</v>
      </c>
      <c r="BK41" s="83">
        <f t="shared" si="55"/>
        <v>0</v>
      </c>
      <c r="BL41" s="7"/>
      <c r="BM41" s="82">
        <f t="shared" si="56"/>
        <v>0</v>
      </c>
      <c r="BN41" s="83">
        <f t="shared" si="57"/>
        <v>223.03</v>
      </c>
      <c r="BO41" s="82">
        <f t="shared" si="58"/>
        <v>0</v>
      </c>
      <c r="BP41" s="83">
        <f t="shared" si="59"/>
        <v>202.03</v>
      </c>
      <c r="BQ41" s="82">
        <f t="shared" si="60"/>
        <v>0</v>
      </c>
      <c r="BR41" s="83">
        <f t="shared" si="61"/>
        <v>0</v>
      </c>
      <c r="BS41" s="82">
        <f t="shared" si="62"/>
        <v>0</v>
      </c>
      <c r="BT41" s="82">
        <f t="shared" si="63"/>
        <v>0</v>
      </c>
      <c r="BU41" s="83">
        <f t="shared" si="64"/>
        <v>0</v>
      </c>
      <c r="BV41" s="82">
        <f t="shared" si="65"/>
        <v>0</v>
      </c>
      <c r="BW41" s="83">
        <f t="shared" si="66"/>
        <v>0</v>
      </c>
      <c r="BY41" s="7">
        <f t="shared" si="67"/>
        <v>425.06</v>
      </c>
      <c r="BZ41" s="7"/>
      <c r="CA41" s="7">
        <f t="shared" si="37"/>
        <v>0</v>
      </c>
      <c r="CB41" s="7"/>
      <c r="CC41" s="7">
        <f t="shared" si="25"/>
        <v>425.06</v>
      </c>
      <c r="CF41" s="7">
        <f t="shared" si="68"/>
        <v>1</v>
      </c>
      <c r="CG41" s="7">
        <f t="shared" si="69"/>
        <v>1</v>
      </c>
      <c r="CH41" s="7">
        <f t="shared" si="70"/>
        <v>1</v>
      </c>
      <c r="CI41" s="7">
        <f t="shared" si="71"/>
        <v>1</v>
      </c>
      <c r="CJ41" s="7">
        <f t="shared" si="72"/>
        <v>1</v>
      </c>
      <c r="CK41" s="7">
        <f t="shared" si="73"/>
        <v>1</v>
      </c>
      <c r="CL41" s="7">
        <f t="shared" si="74"/>
        <v>1</v>
      </c>
      <c r="CM41" s="7">
        <f t="shared" si="75"/>
        <v>1</v>
      </c>
      <c r="CN41" s="7">
        <f t="shared" si="40"/>
        <v>1</v>
      </c>
      <c r="CO41" s="7">
        <f t="shared" si="41"/>
        <v>4</v>
      </c>
      <c r="CP41" s="7">
        <f t="shared" si="42"/>
        <v>2</v>
      </c>
      <c r="CQ41" s="7"/>
      <c r="CS41" s="7">
        <f t="shared" si="51"/>
        <v>0</v>
      </c>
      <c r="CT41" s="7">
        <f t="shared" si="51"/>
        <v>0</v>
      </c>
      <c r="CU41" s="7">
        <f t="shared" si="50"/>
        <v>0</v>
      </c>
      <c r="CV41" s="7">
        <f t="shared" si="50"/>
        <v>0</v>
      </c>
      <c r="CW41" s="7">
        <f t="shared" si="50"/>
        <v>0</v>
      </c>
      <c r="CX41" s="7">
        <f t="shared" si="50"/>
        <v>0</v>
      </c>
      <c r="CY41" s="7">
        <f t="shared" si="50"/>
        <v>0</v>
      </c>
      <c r="CZ41" s="7">
        <f t="shared" si="50"/>
        <v>0</v>
      </c>
      <c r="DA41" s="7">
        <f t="shared" si="50"/>
        <v>0</v>
      </c>
      <c r="DB41" s="7">
        <f t="shared" si="50"/>
        <v>202.03</v>
      </c>
      <c r="DC41" s="7">
        <f t="shared" si="50"/>
        <v>223.03</v>
      </c>
    </row>
    <row r="42" spans="1:107">
      <c r="A42" s="6">
        <v>70</v>
      </c>
      <c r="B42" s="68" t="s">
        <v>563</v>
      </c>
      <c r="C42" s="15" t="s">
        <v>564</v>
      </c>
      <c r="D42" s="9"/>
      <c r="E42" s="29">
        <f>LOOKUP((IF(D42&gt;0,(RANK(D42,D$6:D$135,0)),"NA")),'Points System'!$A$4:$A$154,'Points System'!$B$4:$B$154)</f>
        <v>0</v>
      </c>
      <c r="F42" s="17"/>
      <c r="G42" s="29">
        <f>LOOKUP((IF(F42&gt;0,(RANK(F42,F$6:F$135,0)),"NA")),'Points System'!$A$4:$A$154,'Points System'!$B$4:$B$154)</f>
        <v>0</v>
      </c>
      <c r="H42" s="17"/>
      <c r="I42" s="29">
        <f>LOOKUP((IF(H42&gt;0,(RANK(H42,H$6:H$135,0)),"NA")),'Points System'!$A$4:$A$154,'Points System'!$B$4:$B$154)</f>
        <v>0</v>
      </c>
      <c r="J42" s="17"/>
      <c r="K42" s="29">
        <f>LOOKUP((IF(J42&gt;0,(RANK(J42,J$6:J$135,0)),"NA")),'Points System'!$A$4:$A$154,'Points System'!$B$4:$B$154)</f>
        <v>0</v>
      </c>
      <c r="L42" s="17"/>
      <c r="M42" s="29">
        <f>LOOKUP((IF(L42&gt;0,(RANK(L42,L$6:L$135,0)),"NA")),'Points System'!$A$4:$A$154,'Points System'!$B$4:$B$154)</f>
        <v>0</v>
      </c>
      <c r="N42" s="17"/>
      <c r="O42" s="29">
        <f>LOOKUP((IF(N42&gt;0,(RANK(N42,N$6:N$135,0)),"NA")),'Points System'!$A$4:$A$154,'Points System'!$B$4:$B$154)</f>
        <v>0</v>
      </c>
      <c r="P42" s="19"/>
      <c r="Q42" s="29">
        <f>LOOKUP((IF(P42&gt;0,(RANK(P42,P$6:P$135,0)),"NA")),'Points System'!$A$4:$A$154,'Points System'!$B$4:$B$154)</f>
        <v>0</v>
      </c>
      <c r="R42" s="19">
        <v>155.01</v>
      </c>
      <c r="S42" s="29">
        <f>LOOKUP((IF(R42&gt;0,(RANK(R42,R$6:R$135,0)),"NA")),'Points System'!$A$4:$A$154,'Points System'!$B$4:$B$154)</f>
        <v>47</v>
      </c>
      <c r="T42" s="17"/>
      <c r="U42" s="29">
        <f>LOOKUP((IF(T42&gt;0,(RANK(T42,T$6:T$135,0)),"NA")),'Points System'!$A$4:$A$154,'Points System'!$B$4:$B$154)</f>
        <v>0</v>
      </c>
      <c r="V42" s="17"/>
      <c r="W42" s="29">
        <f>LOOKUP((IF(V42&gt;0,(RANK(V42,V$6:V$135,0)),"NA")),'Points System'!$A$4:$A$154,'Points System'!$B$4:$B$154)</f>
        <v>0</v>
      </c>
      <c r="X42" s="9">
        <v>142.01</v>
      </c>
      <c r="Y42" s="10">
        <f>LOOKUP((IF(X42&gt;0,(RANK(X42,X$6:X$135,0)),"NA")),'Points System'!$A$4:$A$154,'Points System'!$B$4:$B$154)</f>
        <v>67</v>
      </c>
      <c r="Z42" s="9"/>
      <c r="AA42" s="10">
        <f>LOOKUP((IF(Z42&gt;0,(RANK(Z42,Z$6:Z$135,0)),"NA")),'Points System'!$A$4:$A$154,'Points System'!$B$4:$B$154)</f>
        <v>0</v>
      </c>
      <c r="AB42" s="78">
        <f>CC42</f>
        <v>297.02</v>
      </c>
      <c r="AC42" s="10">
        <f>SUM((LARGE((BA42:BL42),1))+(LARGE((BA42:BL42),2))+(LARGE((BA42:BL42),3)+(LARGE((BA42:BL42),4))))</f>
        <v>114</v>
      </c>
      <c r="AD42" s="12">
        <f>RANK(AC42,$AC$6:$AC$135,0)</f>
        <v>37</v>
      </c>
      <c r="AE42" s="11">
        <f>(AB42-(ROUNDDOWN(AB42,0)))*100</f>
        <v>1.999999999998181</v>
      </c>
      <c r="AF42" s="76" t="str">
        <f>IF((COUNTIF(AT42:AY42,"&gt;0"))&gt;2,"Y","N")</f>
        <v>N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23">
        <f t="shared" si="44"/>
        <v>47</v>
      </c>
      <c r="AU42" s="23">
        <f t="shared" si="45"/>
        <v>0</v>
      </c>
      <c r="AV42" s="23">
        <f t="shared" si="46"/>
        <v>0</v>
      </c>
      <c r="AW42" s="23">
        <f t="shared" si="47"/>
        <v>0</v>
      </c>
      <c r="AX42" s="23">
        <f t="shared" si="48"/>
        <v>0</v>
      </c>
      <c r="AY42" s="23">
        <f t="shared" si="49"/>
        <v>67</v>
      </c>
      <c r="AZ42" s="7"/>
      <c r="BA42" s="82">
        <f t="shared" si="33"/>
        <v>0</v>
      </c>
      <c r="BB42" s="83">
        <f t="shared" si="6"/>
        <v>47</v>
      </c>
      <c r="BC42" s="82">
        <f t="shared" si="34"/>
        <v>0</v>
      </c>
      <c r="BD42" s="83">
        <f t="shared" si="7"/>
        <v>0</v>
      </c>
      <c r="BE42" s="82">
        <f t="shared" si="35"/>
        <v>0</v>
      </c>
      <c r="BF42" s="83">
        <f t="shared" si="8"/>
        <v>0</v>
      </c>
      <c r="BG42" s="82">
        <f t="shared" si="36"/>
        <v>0</v>
      </c>
      <c r="BH42" s="82">
        <f t="shared" si="52"/>
        <v>0</v>
      </c>
      <c r="BI42" s="83">
        <f t="shared" si="53"/>
        <v>0</v>
      </c>
      <c r="BJ42" s="82">
        <f t="shared" si="54"/>
        <v>0</v>
      </c>
      <c r="BK42" s="83">
        <f t="shared" si="55"/>
        <v>67</v>
      </c>
      <c r="BL42" s="7"/>
      <c r="BM42" s="82">
        <f t="shared" si="56"/>
        <v>0</v>
      </c>
      <c r="BN42" s="83">
        <f t="shared" si="57"/>
        <v>155.01</v>
      </c>
      <c r="BO42" s="82">
        <f t="shared" si="58"/>
        <v>0</v>
      </c>
      <c r="BP42" s="83">
        <f t="shared" si="59"/>
        <v>0</v>
      </c>
      <c r="BQ42" s="82">
        <f t="shared" si="60"/>
        <v>0</v>
      </c>
      <c r="BR42" s="83">
        <f t="shared" si="61"/>
        <v>0</v>
      </c>
      <c r="BS42" s="82">
        <f t="shared" si="62"/>
        <v>0</v>
      </c>
      <c r="BT42" s="82">
        <f t="shared" si="63"/>
        <v>0</v>
      </c>
      <c r="BU42" s="83">
        <f t="shared" si="64"/>
        <v>0</v>
      </c>
      <c r="BV42" s="82">
        <f t="shared" si="65"/>
        <v>0</v>
      </c>
      <c r="BW42" s="83">
        <f t="shared" si="66"/>
        <v>142.01</v>
      </c>
      <c r="BY42" s="7">
        <f t="shared" si="67"/>
        <v>297.02</v>
      </c>
      <c r="BZ42" s="7"/>
      <c r="CA42" s="7">
        <f t="shared" si="37"/>
        <v>0</v>
      </c>
      <c r="CB42" s="7"/>
      <c r="CC42" s="7">
        <f t="shared" si="25"/>
        <v>297.02</v>
      </c>
      <c r="CF42" s="7">
        <f t="shared" si="68"/>
        <v>1</v>
      </c>
      <c r="CG42" s="7">
        <f t="shared" si="69"/>
        <v>1</v>
      </c>
      <c r="CH42" s="7">
        <f t="shared" si="70"/>
        <v>1</v>
      </c>
      <c r="CI42" s="7">
        <f t="shared" si="71"/>
        <v>1</v>
      </c>
      <c r="CJ42" s="7">
        <f t="shared" si="72"/>
        <v>1</v>
      </c>
      <c r="CK42" s="7">
        <f t="shared" si="73"/>
        <v>1</v>
      </c>
      <c r="CL42" s="7">
        <f t="shared" si="74"/>
        <v>1</v>
      </c>
      <c r="CM42" s="7">
        <f t="shared" si="75"/>
        <v>1</v>
      </c>
      <c r="CN42" s="7">
        <f t="shared" si="40"/>
        <v>1</v>
      </c>
      <c r="CO42" s="7">
        <f t="shared" si="41"/>
        <v>2</v>
      </c>
      <c r="CP42" s="7">
        <f t="shared" si="42"/>
        <v>11</v>
      </c>
      <c r="CQ42" s="7"/>
      <c r="CS42" s="7">
        <f t="shared" si="51"/>
        <v>0</v>
      </c>
      <c r="CT42" s="7">
        <f t="shared" si="51"/>
        <v>0</v>
      </c>
      <c r="CU42" s="7">
        <f t="shared" si="50"/>
        <v>0</v>
      </c>
      <c r="CV42" s="7">
        <f t="shared" si="50"/>
        <v>0</v>
      </c>
      <c r="CW42" s="7">
        <f t="shared" si="50"/>
        <v>0</v>
      </c>
      <c r="CX42" s="7">
        <f t="shared" si="50"/>
        <v>0</v>
      </c>
      <c r="CY42" s="7">
        <f t="shared" si="50"/>
        <v>0</v>
      </c>
      <c r="CZ42" s="7">
        <f t="shared" si="50"/>
        <v>0</v>
      </c>
      <c r="DA42" s="7">
        <f t="shared" si="50"/>
        <v>0</v>
      </c>
      <c r="DB42" s="7">
        <f t="shared" si="50"/>
        <v>155.01</v>
      </c>
      <c r="DC42" s="7">
        <f t="shared" si="50"/>
        <v>142.01</v>
      </c>
    </row>
    <row r="43" spans="1:107">
      <c r="A43" s="6">
        <v>37</v>
      </c>
      <c r="B43" s="68" t="s">
        <v>57</v>
      </c>
      <c r="C43" s="15" t="s">
        <v>417</v>
      </c>
      <c r="D43" s="9"/>
      <c r="E43" s="29">
        <f>LOOKUP((IF(D43&gt;0,(RANK(D43,D$6:D$135,0)),"NA")),'Points System'!$A$4:$A$154,'Points System'!$B$4:$B$154)</f>
        <v>0</v>
      </c>
      <c r="F43" s="17"/>
      <c r="G43" s="29">
        <f>LOOKUP((IF(F43&gt;0,(RANK(F43,F$6:F$135,0)),"NA")),'Points System'!$A$4:$A$154,'Points System'!$B$4:$B$154)</f>
        <v>0</v>
      </c>
      <c r="H43" s="17">
        <v>193.01</v>
      </c>
      <c r="I43" s="29">
        <f>LOOKUP((IF(H43&gt;0,(RANK(H43,H$6:H$135,0)),"NA")),'Points System'!$A$4:$A$154,'Points System'!$B$4:$B$154)</f>
        <v>56</v>
      </c>
      <c r="J43" s="17"/>
      <c r="K43" s="29">
        <f>LOOKUP((IF(J43&gt;0,(RANK(J43,J$6:J$135,0)),"NA")),'Points System'!$A$4:$A$154,'Points System'!$B$4:$B$154)</f>
        <v>0</v>
      </c>
      <c r="L43" s="17"/>
      <c r="M43" s="29">
        <f>LOOKUP((IF(L43&gt;0,(RANK(L43,L$6:L$135,0)),"NA")),'Points System'!$A$4:$A$154,'Points System'!$B$4:$B$154)</f>
        <v>0</v>
      </c>
      <c r="N43" s="17"/>
      <c r="O43" s="29">
        <f>LOOKUP((IF(N43&gt;0,(RANK(N43,N$6:N$135,0)),"NA")),'Points System'!$A$4:$A$154,'Points System'!$B$4:$B$154)</f>
        <v>0</v>
      </c>
      <c r="P43" s="19">
        <v>222.04</v>
      </c>
      <c r="Q43" s="29">
        <f>LOOKUP((IF(P43&gt;0,(RANK(P43,P$6:P$135,0)),"NA")),'Points System'!$A$4:$A$154,'Points System'!$B$4:$B$154)</f>
        <v>57</v>
      </c>
      <c r="R43" s="19"/>
      <c r="S43" s="29">
        <f>LOOKUP((IF(R43&gt;0,(RANK(R43,R$6:R$135,0)),"NA")),'Points System'!$A$4:$A$154,'Points System'!$B$4:$B$154)</f>
        <v>0</v>
      </c>
      <c r="T43" s="17"/>
      <c r="U43" s="29">
        <f>LOOKUP((IF(T43&gt;0,(RANK(T43,T$6:T$135,0)),"NA")),'Points System'!$A$4:$A$154,'Points System'!$B$4:$B$154)</f>
        <v>0</v>
      </c>
      <c r="V43" s="17"/>
      <c r="W43" s="29">
        <f>LOOKUP((IF(V43&gt;0,(RANK(V43,V$6:V$135,0)),"NA")),'Points System'!$A$4:$A$154,'Points System'!$B$4:$B$154)</f>
        <v>0</v>
      </c>
      <c r="X43" s="9"/>
      <c r="Y43" s="10">
        <f>LOOKUP((IF(X43&gt;0,(RANK(X43,X$6:X$135,0)),"NA")),'Points System'!$A$4:$A$154,'Points System'!$B$4:$B$154)</f>
        <v>0</v>
      </c>
      <c r="Z43" s="9"/>
      <c r="AA43" s="10">
        <f>LOOKUP((IF(Z43&gt;0,(RANK(Z43,Z$6:Z$135,0)),"NA")),'Points System'!$A$4:$A$154,'Points System'!$B$4:$B$154)</f>
        <v>0</v>
      </c>
      <c r="AB43" s="78">
        <f>CC43</f>
        <v>415.04999999999995</v>
      </c>
      <c r="AC43" s="10">
        <f>SUM((LARGE((BA43:BL43),1))+(LARGE((BA43:BL43),2))+(LARGE((BA43:BL43),3)+(LARGE((BA43:BL43),4))))</f>
        <v>113</v>
      </c>
      <c r="AD43" s="12">
        <f>RANK(AC43,$AC$6:$AC$135,0)</f>
        <v>38</v>
      </c>
      <c r="AE43" s="11">
        <f>(AB43-(ROUNDDOWN(AB43,0)))*100</f>
        <v>4.9999999999954525</v>
      </c>
      <c r="AF43" s="76" t="str">
        <f>IF((COUNTIF(AT43:AY43,"&gt;0"))&gt;2,"Y","N")</f>
        <v>N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3">
        <f t="shared" si="44"/>
        <v>0</v>
      </c>
      <c r="AU43" s="23">
        <f t="shared" si="45"/>
        <v>57</v>
      </c>
      <c r="AV43" s="23">
        <f t="shared" si="46"/>
        <v>0</v>
      </c>
      <c r="AW43" s="23">
        <f t="shared" si="47"/>
        <v>0</v>
      </c>
      <c r="AX43" s="23">
        <f t="shared" si="48"/>
        <v>0</v>
      </c>
      <c r="AY43" s="23">
        <f t="shared" si="49"/>
        <v>0</v>
      </c>
      <c r="AZ43" s="7"/>
      <c r="BA43" s="82">
        <f t="shared" si="33"/>
        <v>0</v>
      </c>
      <c r="BB43" s="83">
        <f t="shared" si="6"/>
        <v>0</v>
      </c>
      <c r="BC43" s="82">
        <f t="shared" si="34"/>
        <v>56</v>
      </c>
      <c r="BD43" s="83">
        <f t="shared" si="7"/>
        <v>57</v>
      </c>
      <c r="BE43" s="82">
        <f t="shared" si="35"/>
        <v>0</v>
      </c>
      <c r="BF43" s="83">
        <f t="shared" si="8"/>
        <v>0</v>
      </c>
      <c r="BG43" s="82">
        <f t="shared" si="36"/>
        <v>0</v>
      </c>
      <c r="BH43" s="82">
        <f t="shared" si="52"/>
        <v>0</v>
      </c>
      <c r="BI43" s="83">
        <f t="shared" si="53"/>
        <v>0</v>
      </c>
      <c r="BJ43" s="82">
        <f t="shared" si="54"/>
        <v>0</v>
      </c>
      <c r="BK43" s="83">
        <f t="shared" si="55"/>
        <v>0</v>
      </c>
      <c r="BL43" s="7"/>
      <c r="BM43" s="82">
        <f t="shared" si="56"/>
        <v>0</v>
      </c>
      <c r="BN43" s="83">
        <f t="shared" si="57"/>
        <v>0</v>
      </c>
      <c r="BO43" s="82">
        <f t="shared" si="58"/>
        <v>193.01</v>
      </c>
      <c r="BP43" s="83">
        <f t="shared" si="59"/>
        <v>222.04</v>
      </c>
      <c r="BQ43" s="82">
        <f t="shared" si="60"/>
        <v>0</v>
      </c>
      <c r="BR43" s="83">
        <f t="shared" si="61"/>
        <v>0</v>
      </c>
      <c r="BS43" s="82">
        <f t="shared" si="62"/>
        <v>0</v>
      </c>
      <c r="BT43" s="82">
        <f t="shared" si="63"/>
        <v>0</v>
      </c>
      <c r="BU43" s="83">
        <f t="shared" si="64"/>
        <v>0</v>
      </c>
      <c r="BV43" s="82">
        <f t="shared" si="65"/>
        <v>0</v>
      </c>
      <c r="BW43" s="83">
        <f t="shared" si="66"/>
        <v>0</v>
      </c>
      <c r="BY43" s="7">
        <f t="shared" si="67"/>
        <v>415.04999999999995</v>
      </c>
      <c r="BZ43" s="7"/>
      <c r="CA43" s="7">
        <f t="shared" si="37"/>
        <v>0</v>
      </c>
      <c r="CB43" s="7"/>
      <c r="CC43" s="7">
        <f t="shared" si="25"/>
        <v>415.04999999999995</v>
      </c>
      <c r="CF43" s="7">
        <f t="shared" si="68"/>
        <v>1</v>
      </c>
      <c r="CG43" s="7">
        <f t="shared" si="69"/>
        <v>1</v>
      </c>
      <c r="CH43" s="7">
        <f t="shared" si="70"/>
        <v>1</v>
      </c>
      <c r="CI43" s="7">
        <f t="shared" si="71"/>
        <v>1</v>
      </c>
      <c r="CJ43" s="7">
        <f t="shared" si="72"/>
        <v>1</v>
      </c>
      <c r="CK43" s="7">
        <f t="shared" si="73"/>
        <v>1</v>
      </c>
      <c r="CL43" s="7">
        <f t="shared" si="74"/>
        <v>1</v>
      </c>
      <c r="CM43" s="7">
        <f t="shared" si="75"/>
        <v>1</v>
      </c>
      <c r="CN43" s="7">
        <f t="shared" si="40"/>
        <v>1</v>
      </c>
      <c r="CO43" s="7">
        <f t="shared" si="41"/>
        <v>3</v>
      </c>
      <c r="CP43" s="7">
        <f t="shared" si="42"/>
        <v>4</v>
      </c>
      <c r="CQ43" s="7"/>
      <c r="CS43" s="7">
        <f t="shared" si="51"/>
        <v>0</v>
      </c>
      <c r="CT43" s="7">
        <f t="shared" si="51"/>
        <v>0</v>
      </c>
      <c r="CU43" s="7">
        <f t="shared" si="50"/>
        <v>0</v>
      </c>
      <c r="CV43" s="7">
        <f t="shared" si="50"/>
        <v>0</v>
      </c>
      <c r="CW43" s="7">
        <f t="shared" si="50"/>
        <v>0</v>
      </c>
      <c r="CX43" s="7">
        <f t="shared" si="50"/>
        <v>0</v>
      </c>
      <c r="CY43" s="7">
        <f t="shared" si="50"/>
        <v>0</v>
      </c>
      <c r="CZ43" s="7">
        <f t="shared" si="50"/>
        <v>0</v>
      </c>
      <c r="DA43" s="7">
        <f t="shared" si="50"/>
        <v>0</v>
      </c>
      <c r="DB43" s="7">
        <f t="shared" si="50"/>
        <v>193.01</v>
      </c>
      <c r="DC43" s="7">
        <f t="shared" si="50"/>
        <v>222.04</v>
      </c>
    </row>
    <row r="44" spans="1:107">
      <c r="A44" s="6">
        <v>38</v>
      </c>
      <c r="B44" s="68" t="s">
        <v>75</v>
      </c>
      <c r="C44" s="15" t="s">
        <v>507</v>
      </c>
      <c r="D44" s="9"/>
      <c r="E44" s="29">
        <f>LOOKUP((IF(D44&gt;0,(RANK(D44,D$6:D$135,0)),"NA")),'Points System'!$A$4:$A$154,'Points System'!$B$4:$B$154)</f>
        <v>0</v>
      </c>
      <c r="F44" s="17"/>
      <c r="G44" s="29">
        <f>LOOKUP((IF(F44&gt;0,(RANK(F44,F$6:F$135,0)),"NA")),'Points System'!$A$4:$A$154,'Points System'!$B$4:$B$154)</f>
        <v>0</v>
      </c>
      <c r="H44" s="17"/>
      <c r="I44" s="29">
        <f>LOOKUP((IF(H44&gt;0,(RANK(H44,H$6:H$135,0)),"NA")),'Points System'!$A$4:$A$154,'Points System'!$B$4:$B$154)</f>
        <v>0</v>
      </c>
      <c r="J44" s="17">
        <v>58</v>
      </c>
      <c r="K44" s="29">
        <f>LOOKUP((IF(J44&gt;0,(RANK(J44,J$6:J$135,0)),"NA")),'Points System'!$A$4:$A$154,'Points System'!$B$4:$B$154)</f>
        <v>55</v>
      </c>
      <c r="L44" s="17"/>
      <c r="M44" s="29">
        <f>LOOKUP((IF(L44&gt;0,(RANK(L44,L$6:L$135,0)),"NA")),'Points System'!$A$4:$A$154,'Points System'!$B$4:$B$154)</f>
        <v>0</v>
      </c>
      <c r="N44" s="17"/>
      <c r="O44" s="29">
        <f>LOOKUP((IF(N44&gt;0,(RANK(N44,N$6:N$135,0)),"NA")),'Points System'!$A$4:$A$154,'Points System'!$B$4:$B$154)</f>
        <v>0</v>
      </c>
      <c r="P44" s="19"/>
      <c r="Q44" s="29">
        <f>LOOKUP((IF(P44&gt;0,(RANK(P44,P$6:P$135,0)),"NA")),'Points System'!$A$4:$A$154,'Points System'!$B$4:$B$154)</f>
        <v>0</v>
      </c>
      <c r="R44" s="19"/>
      <c r="S44" s="29">
        <f>LOOKUP((IF(R44&gt;0,(RANK(R44,R$6:R$135,0)),"NA")),'Points System'!$A$4:$A$154,'Points System'!$B$4:$B$154)</f>
        <v>0</v>
      </c>
      <c r="T44" s="17"/>
      <c r="U44" s="29">
        <f>LOOKUP((IF(T44&gt;0,(RANK(T44,T$6:T$135,0)),"NA")),'Points System'!$A$4:$A$154,'Points System'!$B$4:$B$154)</f>
        <v>0</v>
      </c>
      <c r="V44" s="17">
        <v>50.01</v>
      </c>
      <c r="W44" s="29">
        <f>LOOKUP((IF(V44&gt;0,(RANK(V44,V$6:V$135,0)),"NA")),'Points System'!$A$4:$A$154,'Points System'!$B$4:$B$154)</f>
        <v>56</v>
      </c>
      <c r="X44" s="9"/>
      <c r="Y44" s="10">
        <f>LOOKUP((IF(X44&gt;0,(RANK(X44,X$6:X$135,0)),"NA")),'Points System'!$A$4:$A$154,'Points System'!$B$4:$B$154)</f>
        <v>0</v>
      </c>
      <c r="Z44" s="9"/>
      <c r="AA44" s="10">
        <f>LOOKUP((IF(Z44&gt;0,(RANK(Z44,Z$6:Z$135,0)),"NA")),'Points System'!$A$4:$A$154,'Points System'!$B$4:$B$154)</f>
        <v>0</v>
      </c>
      <c r="AB44" s="78">
        <f>CC44</f>
        <v>108.00999999999999</v>
      </c>
      <c r="AC44" s="10">
        <f>SUM((LARGE((BA44:BL44),1))+(LARGE((BA44:BL44),2))+(LARGE((BA44:BL44),3)+(LARGE((BA44:BL44),4))))</f>
        <v>111</v>
      </c>
      <c r="AD44" s="12">
        <f>RANK(AC44,$AC$6:$AC$135,0)</f>
        <v>39</v>
      </c>
      <c r="AE44" s="11">
        <f>(AB44-(ROUNDDOWN(AB44,0)))*100</f>
        <v>0.99999999999909051</v>
      </c>
      <c r="AF44" s="76" t="str">
        <f>IF((COUNTIF(AT44:AY44,"&gt;0"))&gt;2,"Y","N")</f>
        <v>N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3">
        <f t="shared" si="44"/>
        <v>0</v>
      </c>
      <c r="AU44" s="23">
        <f t="shared" si="45"/>
        <v>0</v>
      </c>
      <c r="AV44" s="23">
        <f t="shared" si="46"/>
        <v>56</v>
      </c>
      <c r="AW44" s="23">
        <f t="shared" si="47"/>
        <v>0</v>
      </c>
      <c r="AX44" s="23">
        <f t="shared" si="48"/>
        <v>0</v>
      </c>
      <c r="AY44" s="23">
        <f t="shared" si="49"/>
        <v>0</v>
      </c>
      <c r="AZ44" s="7"/>
      <c r="BA44" s="82">
        <f t="shared" si="33"/>
        <v>0</v>
      </c>
      <c r="BB44" s="83">
        <f t="shared" si="6"/>
        <v>0</v>
      </c>
      <c r="BC44" s="82">
        <f t="shared" si="34"/>
        <v>0</v>
      </c>
      <c r="BD44" s="83">
        <f t="shared" si="7"/>
        <v>0</v>
      </c>
      <c r="BE44" s="82">
        <f t="shared" si="35"/>
        <v>55</v>
      </c>
      <c r="BF44" s="83">
        <f t="shared" si="8"/>
        <v>56</v>
      </c>
      <c r="BG44" s="82">
        <f t="shared" si="36"/>
        <v>0</v>
      </c>
      <c r="BH44" s="82">
        <f t="shared" si="52"/>
        <v>0</v>
      </c>
      <c r="BI44" s="83">
        <f t="shared" si="53"/>
        <v>0</v>
      </c>
      <c r="BJ44" s="82">
        <f t="shared" si="54"/>
        <v>0</v>
      </c>
      <c r="BK44" s="83">
        <f t="shared" si="55"/>
        <v>0</v>
      </c>
      <c r="BL44" s="7"/>
      <c r="BM44" s="82">
        <f t="shared" si="56"/>
        <v>0</v>
      </c>
      <c r="BN44" s="83">
        <f t="shared" si="57"/>
        <v>0</v>
      </c>
      <c r="BO44" s="82">
        <f t="shared" si="58"/>
        <v>0</v>
      </c>
      <c r="BP44" s="83">
        <f t="shared" si="59"/>
        <v>0</v>
      </c>
      <c r="BQ44" s="82">
        <f t="shared" si="60"/>
        <v>58</v>
      </c>
      <c r="BR44" s="83">
        <f t="shared" si="61"/>
        <v>50.01</v>
      </c>
      <c r="BS44" s="82">
        <f t="shared" si="62"/>
        <v>0</v>
      </c>
      <c r="BT44" s="82">
        <f t="shared" si="63"/>
        <v>0</v>
      </c>
      <c r="BU44" s="83">
        <f t="shared" si="64"/>
        <v>0</v>
      </c>
      <c r="BV44" s="82">
        <f t="shared" si="65"/>
        <v>0</v>
      </c>
      <c r="BW44" s="83">
        <f t="shared" si="66"/>
        <v>0</v>
      </c>
      <c r="BY44" s="7">
        <f t="shared" si="67"/>
        <v>108.00999999999999</v>
      </c>
      <c r="BZ44" s="7"/>
      <c r="CA44" s="7">
        <f t="shared" si="37"/>
        <v>0</v>
      </c>
      <c r="CB44" s="7"/>
      <c r="CC44" s="7">
        <f t="shared" si="25"/>
        <v>108.00999999999999</v>
      </c>
      <c r="CF44" s="7">
        <f t="shared" si="68"/>
        <v>1</v>
      </c>
      <c r="CG44" s="7">
        <f t="shared" si="69"/>
        <v>1</v>
      </c>
      <c r="CH44" s="7">
        <f t="shared" si="70"/>
        <v>1</v>
      </c>
      <c r="CI44" s="7">
        <f t="shared" si="71"/>
        <v>1</v>
      </c>
      <c r="CJ44" s="7">
        <f t="shared" si="72"/>
        <v>1</v>
      </c>
      <c r="CK44" s="7">
        <f t="shared" si="73"/>
        <v>1</v>
      </c>
      <c r="CL44" s="7">
        <f t="shared" si="74"/>
        <v>1</v>
      </c>
      <c r="CM44" s="7">
        <f t="shared" si="75"/>
        <v>1</v>
      </c>
      <c r="CN44" s="7">
        <f t="shared" si="40"/>
        <v>1</v>
      </c>
      <c r="CO44" s="7">
        <f t="shared" si="41"/>
        <v>5</v>
      </c>
      <c r="CP44" s="7">
        <f t="shared" si="42"/>
        <v>6</v>
      </c>
      <c r="CQ44" s="7"/>
      <c r="CS44" s="7">
        <f t="shared" si="51"/>
        <v>0</v>
      </c>
      <c r="CT44" s="7">
        <f t="shared" si="51"/>
        <v>0</v>
      </c>
      <c r="CU44" s="7">
        <f t="shared" si="50"/>
        <v>0</v>
      </c>
      <c r="CV44" s="7">
        <f t="shared" si="50"/>
        <v>0</v>
      </c>
      <c r="CW44" s="7">
        <f t="shared" si="50"/>
        <v>0</v>
      </c>
      <c r="CX44" s="7">
        <f t="shared" si="50"/>
        <v>0</v>
      </c>
      <c r="CY44" s="7">
        <f t="shared" si="50"/>
        <v>0</v>
      </c>
      <c r="CZ44" s="7">
        <f t="shared" si="50"/>
        <v>0</v>
      </c>
      <c r="DA44" s="7">
        <f t="shared" si="50"/>
        <v>0</v>
      </c>
      <c r="DB44" s="7">
        <f t="shared" si="50"/>
        <v>58</v>
      </c>
      <c r="DC44" s="7">
        <f t="shared" si="50"/>
        <v>50.01</v>
      </c>
    </row>
    <row r="45" spans="1:107">
      <c r="A45" s="6">
        <v>39</v>
      </c>
      <c r="B45" s="68" t="s">
        <v>233</v>
      </c>
      <c r="C45" s="15" t="s">
        <v>88</v>
      </c>
      <c r="D45" s="9"/>
      <c r="E45" s="29">
        <f>LOOKUP((IF(D45&gt;0,(RANK(D45,D$6:D$135,0)),"NA")),'Points System'!$A$4:$A$154,'Points System'!$B$4:$B$154)</f>
        <v>0</v>
      </c>
      <c r="F45" s="17">
        <v>140.01</v>
      </c>
      <c r="G45" s="29">
        <f>LOOKUP((IF(F45&gt;0,(RANK(F45,F$6:F$135,0)),"NA")),'Points System'!$A$4:$A$154,'Points System'!$B$4:$B$154)</f>
        <v>46</v>
      </c>
      <c r="H45" s="17"/>
      <c r="I45" s="29">
        <f>LOOKUP((IF(H45&gt;0,(RANK(H45,H$6:H$135,0)),"NA")),'Points System'!$A$4:$A$154,'Points System'!$B$4:$B$154)</f>
        <v>0</v>
      </c>
      <c r="J45" s="17"/>
      <c r="K45" s="29">
        <f>LOOKUP((IF(J45&gt;0,(RANK(J45,J$6:J$135,0)),"NA")),'Points System'!$A$4:$A$154,'Points System'!$B$4:$B$154)</f>
        <v>0</v>
      </c>
      <c r="L45" s="17"/>
      <c r="M45" s="29">
        <f>LOOKUP((IF(L45&gt;0,(RANK(L45,L$6:L$135,0)),"NA")),'Points System'!$A$4:$A$154,'Points System'!$B$4:$B$154)</f>
        <v>0</v>
      </c>
      <c r="N45" s="17"/>
      <c r="O45" s="29">
        <f>LOOKUP((IF(N45&gt;0,(RANK(N45,N$6:N$135,0)),"NA")),'Points System'!$A$4:$A$154,'Points System'!$B$4:$B$154)</f>
        <v>0</v>
      </c>
      <c r="P45" s="19"/>
      <c r="Q45" s="29">
        <f>LOOKUP((IF(P45&gt;0,(RANK(P45,P$6:P$135,0)),"NA")),'Points System'!$A$4:$A$154,'Points System'!$B$4:$B$154)</f>
        <v>0</v>
      </c>
      <c r="R45" s="19">
        <v>187.01</v>
      </c>
      <c r="S45" s="29">
        <f>LOOKUP((IF(R45&gt;0,(RANK(R45,R$6:R$135,0)),"NA")),'Points System'!$A$4:$A$154,'Points System'!$B$4:$B$154)</f>
        <v>56</v>
      </c>
      <c r="T45" s="17"/>
      <c r="U45" s="29">
        <f>LOOKUP((IF(T45&gt;0,(RANK(T45,T$6:T$135,0)),"NA")),'Points System'!$A$4:$A$154,'Points System'!$B$4:$B$154)</f>
        <v>0</v>
      </c>
      <c r="V45" s="17"/>
      <c r="W45" s="29">
        <f>LOOKUP((IF(V45&gt;0,(RANK(V45,V$6:V$135,0)),"NA")),'Points System'!$A$4:$A$154,'Points System'!$B$4:$B$154)</f>
        <v>0</v>
      </c>
      <c r="X45" s="9"/>
      <c r="Y45" s="10">
        <f>LOOKUP((IF(X45&gt;0,(RANK(X45,X$6:X$135,0)),"NA")),'Points System'!$A$4:$A$154,'Points System'!$B$4:$B$154)</f>
        <v>0</v>
      </c>
      <c r="Z45" s="9"/>
      <c r="AA45" s="10">
        <f>LOOKUP((IF(Z45&gt;0,(RANK(Z45,Z$6:Z$135,0)),"NA")),'Points System'!$A$4:$A$154,'Points System'!$B$4:$B$154)</f>
        <v>0</v>
      </c>
      <c r="AB45" s="78">
        <f>CC45</f>
        <v>327.02</v>
      </c>
      <c r="AC45" s="10">
        <f>SUM((LARGE((BA45:BL45),1))+(LARGE((BA45:BL45),2))+(LARGE((BA45:BL45),3)+(LARGE((BA45:BL45),4))))</f>
        <v>102</v>
      </c>
      <c r="AD45" s="12">
        <f>RANK(AC45,$AC$6:$AC$135,0)</f>
        <v>40</v>
      </c>
      <c r="AE45" s="11">
        <f>(AB45-(ROUNDDOWN(AB45,0)))*100</f>
        <v>1.999999999998181</v>
      </c>
      <c r="AF45" s="76" t="str">
        <f>IF((COUNTIF(AT45:AY45,"&gt;0"))&gt;2,"Y","N")</f>
        <v>N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23">
        <f t="shared" si="44"/>
        <v>56</v>
      </c>
      <c r="AU45" s="23">
        <f t="shared" si="45"/>
        <v>0</v>
      </c>
      <c r="AV45" s="23">
        <f t="shared" si="46"/>
        <v>0</v>
      </c>
      <c r="AW45" s="23">
        <f t="shared" si="47"/>
        <v>0</v>
      </c>
      <c r="AX45" s="23">
        <f t="shared" si="48"/>
        <v>0</v>
      </c>
      <c r="AY45" s="23">
        <f t="shared" si="49"/>
        <v>0</v>
      </c>
      <c r="AZ45" s="7"/>
      <c r="BA45" s="82">
        <f t="shared" si="33"/>
        <v>46</v>
      </c>
      <c r="BB45" s="83">
        <f t="shared" si="6"/>
        <v>56</v>
      </c>
      <c r="BC45" s="82">
        <f t="shared" si="34"/>
        <v>0</v>
      </c>
      <c r="BD45" s="83">
        <f t="shared" si="7"/>
        <v>0</v>
      </c>
      <c r="BE45" s="82">
        <f t="shared" si="35"/>
        <v>0</v>
      </c>
      <c r="BF45" s="83">
        <f t="shared" si="8"/>
        <v>0</v>
      </c>
      <c r="BG45" s="82">
        <f t="shared" si="36"/>
        <v>0</v>
      </c>
      <c r="BH45" s="82">
        <f t="shared" si="52"/>
        <v>0</v>
      </c>
      <c r="BI45" s="83">
        <f t="shared" si="53"/>
        <v>0</v>
      </c>
      <c r="BJ45" s="82">
        <f t="shared" si="54"/>
        <v>0</v>
      </c>
      <c r="BK45" s="83">
        <f t="shared" si="55"/>
        <v>0</v>
      </c>
      <c r="BL45" s="7"/>
      <c r="BM45" s="82">
        <f t="shared" si="56"/>
        <v>140.01</v>
      </c>
      <c r="BN45" s="83">
        <f t="shared" si="57"/>
        <v>187.01</v>
      </c>
      <c r="BO45" s="82">
        <f t="shared" si="58"/>
        <v>0</v>
      </c>
      <c r="BP45" s="83">
        <f t="shared" si="59"/>
        <v>0</v>
      </c>
      <c r="BQ45" s="82">
        <f t="shared" si="60"/>
        <v>0</v>
      </c>
      <c r="BR45" s="83">
        <f t="shared" si="61"/>
        <v>0</v>
      </c>
      <c r="BS45" s="82">
        <f t="shared" si="62"/>
        <v>0</v>
      </c>
      <c r="BT45" s="82">
        <f t="shared" si="63"/>
        <v>0</v>
      </c>
      <c r="BU45" s="83">
        <f t="shared" si="64"/>
        <v>0</v>
      </c>
      <c r="BV45" s="82">
        <f t="shared" si="65"/>
        <v>0</v>
      </c>
      <c r="BW45" s="83">
        <f t="shared" si="66"/>
        <v>0</v>
      </c>
      <c r="BY45" s="7">
        <f t="shared" si="67"/>
        <v>327.02</v>
      </c>
      <c r="BZ45" s="7"/>
      <c r="CA45" s="7">
        <f t="shared" si="37"/>
        <v>0</v>
      </c>
      <c r="CB45" s="7"/>
      <c r="CC45" s="7">
        <f t="shared" si="25"/>
        <v>327.02</v>
      </c>
      <c r="CF45" s="7">
        <f t="shared" si="68"/>
        <v>3</v>
      </c>
      <c r="CG45" s="7">
        <f t="shared" si="69"/>
        <v>3</v>
      </c>
      <c r="CH45" s="7">
        <f t="shared" si="70"/>
        <v>3</v>
      </c>
      <c r="CI45" s="7">
        <f t="shared" si="71"/>
        <v>3</v>
      </c>
      <c r="CJ45" s="7">
        <f t="shared" si="72"/>
        <v>3</v>
      </c>
      <c r="CK45" s="7">
        <f t="shared" si="73"/>
        <v>3</v>
      </c>
      <c r="CL45" s="7">
        <f t="shared" si="74"/>
        <v>3</v>
      </c>
      <c r="CM45" s="7">
        <f t="shared" si="75"/>
        <v>3</v>
      </c>
      <c r="CN45" s="7">
        <f t="shared" si="40"/>
        <v>3</v>
      </c>
      <c r="CO45" s="7">
        <f t="shared" si="41"/>
        <v>1</v>
      </c>
      <c r="CP45" s="7">
        <f t="shared" si="42"/>
        <v>2</v>
      </c>
      <c r="CQ45" s="7"/>
      <c r="CS45" s="7">
        <f t="shared" si="51"/>
        <v>0</v>
      </c>
      <c r="CT45" s="7">
        <f t="shared" si="51"/>
        <v>0</v>
      </c>
      <c r="CU45" s="7">
        <f t="shared" si="50"/>
        <v>0</v>
      </c>
      <c r="CV45" s="7">
        <f t="shared" si="50"/>
        <v>0</v>
      </c>
      <c r="CW45" s="7">
        <f t="shared" si="50"/>
        <v>0</v>
      </c>
      <c r="CX45" s="7">
        <f t="shared" si="50"/>
        <v>0</v>
      </c>
      <c r="CY45" s="7">
        <f t="shared" si="50"/>
        <v>0</v>
      </c>
      <c r="CZ45" s="7">
        <f t="shared" si="50"/>
        <v>0</v>
      </c>
      <c r="DA45" s="7">
        <f t="shared" si="50"/>
        <v>0</v>
      </c>
      <c r="DB45" s="7">
        <f t="shared" si="50"/>
        <v>140.01</v>
      </c>
      <c r="DC45" s="7">
        <f t="shared" si="50"/>
        <v>187.01</v>
      </c>
    </row>
    <row r="46" spans="1:107">
      <c r="A46" s="6">
        <v>40</v>
      </c>
      <c r="B46" s="68" t="s">
        <v>86</v>
      </c>
      <c r="C46" s="15" t="s">
        <v>137</v>
      </c>
      <c r="D46" s="9"/>
      <c r="E46" s="29">
        <f>LOOKUP((IF(D46&gt;0,(RANK(D46,D$6:D$135,0)),"NA")),'Points System'!$A$4:$A$154,'Points System'!$B$4:$B$154)</f>
        <v>0</v>
      </c>
      <c r="F46" s="17"/>
      <c r="G46" s="29">
        <f>LOOKUP((IF(F46&gt;0,(RANK(F46,F$6:F$135,0)),"NA")),'Points System'!$A$4:$A$154,'Points System'!$B$4:$B$154)</f>
        <v>0</v>
      </c>
      <c r="H46" s="17"/>
      <c r="I46" s="29">
        <f>LOOKUP((IF(H46&gt;0,(RANK(H46,H$6:H$135,0)),"NA")),'Points System'!$A$4:$A$154,'Points System'!$B$4:$B$154)</f>
        <v>0</v>
      </c>
      <c r="J46" s="17"/>
      <c r="K46" s="29">
        <f>LOOKUP((IF(J46&gt;0,(RANK(J46,J$6:J$135,0)),"NA")),'Points System'!$A$4:$A$154,'Points System'!$B$4:$B$154)</f>
        <v>0</v>
      </c>
      <c r="L46" s="17">
        <v>203.01</v>
      </c>
      <c r="M46" s="29">
        <f>LOOKUP((IF(L46&gt;0,(RANK(L46,L$6:L$135,0)),"NA")),'Points System'!$A$4:$A$154,'Points System'!$B$4:$B$154)</f>
        <v>56</v>
      </c>
      <c r="N46" s="17"/>
      <c r="O46" s="29">
        <f>LOOKUP((IF(N46&gt;0,(RANK(N46,N$6:N$135,0)),"NA")),'Points System'!$A$4:$A$154,'Points System'!$B$4:$B$154)</f>
        <v>0</v>
      </c>
      <c r="P46" s="19">
        <v>178</v>
      </c>
      <c r="Q46" s="29">
        <f>LOOKUP((IF(P46&gt;0,(RANK(P46,P$6:P$135,0)),"NA")),'Points System'!$A$4:$A$154,'Points System'!$B$4:$B$154)</f>
        <v>45</v>
      </c>
      <c r="R46" s="19"/>
      <c r="S46" s="29">
        <f>LOOKUP((IF(R46&gt;0,(RANK(R46,R$6:R$135,0)),"NA")),'Points System'!$A$4:$A$154,'Points System'!$B$4:$B$154)</f>
        <v>0</v>
      </c>
      <c r="T46" s="17"/>
      <c r="U46" s="29">
        <f>LOOKUP((IF(T46&gt;0,(RANK(T46,T$6:T$135,0)),"NA")),'Points System'!$A$4:$A$154,'Points System'!$B$4:$B$154)</f>
        <v>0</v>
      </c>
      <c r="V46" s="17"/>
      <c r="W46" s="29">
        <f>LOOKUP((IF(V46&gt;0,(RANK(V46,V$6:V$135,0)),"NA")),'Points System'!$A$4:$A$154,'Points System'!$B$4:$B$154)</f>
        <v>0</v>
      </c>
      <c r="X46" s="9"/>
      <c r="Y46" s="10">
        <f>LOOKUP((IF(X46&gt;0,(RANK(X46,X$6:X$135,0)),"NA")),'Points System'!$A$4:$A$154,'Points System'!$B$4:$B$154)</f>
        <v>0</v>
      </c>
      <c r="Z46" s="9"/>
      <c r="AA46" s="10">
        <f>LOOKUP((IF(Z46&gt;0,(RANK(Z46,Z$6:Z$135,0)),"NA")),'Points System'!$A$4:$A$154,'Points System'!$B$4:$B$154)</f>
        <v>0</v>
      </c>
      <c r="AB46" s="78">
        <f>CC46</f>
        <v>381.01</v>
      </c>
      <c r="AC46" s="10">
        <f>SUM((LARGE((BA46:BL46),1))+(LARGE((BA46:BL46),2))+(LARGE((BA46:BL46),3)+(LARGE((BA46:BL46),4))))</f>
        <v>101</v>
      </c>
      <c r="AD46" s="12">
        <f>RANK(AC46,$AC$6:$AC$135,0)</f>
        <v>41</v>
      </c>
      <c r="AE46" s="11">
        <f>(AB46-(ROUNDDOWN(AB46,0)))*100</f>
        <v>0.99999999999909051</v>
      </c>
      <c r="AF46" s="76" t="str">
        <f>IF((COUNTIF(AT46:AY46,"&gt;0"))&gt;2,"Y","N")</f>
        <v>N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3">
        <f t="shared" si="44"/>
        <v>0</v>
      </c>
      <c r="AU46" s="23">
        <f t="shared" si="45"/>
        <v>45</v>
      </c>
      <c r="AV46" s="23">
        <f t="shared" si="46"/>
        <v>0</v>
      </c>
      <c r="AW46" s="23">
        <f t="shared" si="47"/>
        <v>0</v>
      </c>
      <c r="AX46" s="23">
        <f t="shared" si="48"/>
        <v>56</v>
      </c>
      <c r="AY46" s="23">
        <f t="shared" si="49"/>
        <v>0</v>
      </c>
      <c r="AZ46" s="7"/>
      <c r="BA46" s="82">
        <f t="shared" si="33"/>
        <v>0</v>
      </c>
      <c r="BB46" s="83">
        <f t="shared" si="6"/>
        <v>0</v>
      </c>
      <c r="BC46" s="82">
        <f t="shared" si="34"/>
        <v>0</v>
      </c>
      <c r="BD46" s="83">
        <f t="shared" si="7"/>
        <v>45</v>
      </c>
      <c r="BE46" s="82">
        <f t="shared" si="35"/>
        <v>0</v>
      </c>
      <c r="BF46" s="83">
        <f t="shared" si="8"/>
        <v>0</v>
      </c>
      <c r="BG46" s="82">
        <f t="shared" si="36"/>
        <v>0</v>
      </c>
      <c r="BH46" s="82">
        <f t="shared" si="52"/>
        <v>0</v>
      </c>
      <c r="BI46" s="83">
        <f t="shared" si="53"/>
        <v>56</v>
      </c>
      <c r="BJ46" s="82">
        <f t="shared" si="54"/>
        <v>0</v>
      </c>
      <c r="BK46" s="83">
        <f t="shared" si="55"/>
        <v>0</v>
      </c>
      <c r="BL46" s="7"/>
      <c r="BM46" s="82">
        <f t="shared" si="56"/>
        <v>0</v>
      </c>
      <c r="BN46" s="83">
        <f t="shared" si="57"/>
        <v>0</v>
      </c>
      <c r="BO46" s="82">
        <f t="shared" si="58"/>
        <v>0</v>
      </c>
      <c r="BP46" s="83">
        <f t="shared" si="59"/>
        <v>178</v>
      </c>
      <c r="BQ46" s="82">
        <f t="shared" si="60"/>
        <v>0</v>
      </c>
      <c r="BR46" s="83">
        <f t="shared" si="61"/>
        <v>0</v>
      </c>
      <c r="BS46" s="82">
        <f t="shared" si="62"/>
        <v>0</v>
      </c>
      <c r="BT46" s="82">
        <f t="shared" si="63"/>
        <v>0</v>
      </c>
      <c r="BU46" s="83">
        <f t="shared" si="64"/>
        <v>203.01</v>
      </c>
      <c r="BV46" s="82">
        <f t="shared" si="65"/>
        <v>0</v>
      </c>
      <c r="BW46" s="83">
        <f t="shared" si="66"/>
        <v>0</v>
      </c>
      <c r="BY46" s="7">
        <f t="shared" si="67"/>
        <v>381.01</v>
      </c>
      <c r="BZ46" s="7"/>
      <c r="CA46" s="7">
        <f t="shared" si="37"/>
        <v>0</v>
      </c>
      <c r="CB46" s="7"/>
      <c r="CC46" s="7">
        <f t="shared" si="25"/>
        <v>381.01</v>
      </c>
      <c r="CF46" s="7">
        <f t="shared" si="68"/>
        <v>1</v>
      </c>
      <c r="CG46" s="7">
        <f t="shared" si="69"/>
        <v>1</v>
      </c>
      <c r="CH46" s="7">
        <f t="shared" si="70"/>
        <v>1</v>
      </c>
      <c r="CI46" s="7">
        <f t="shared" si="71"/>
        <v>1</v>
      </c>
      <c r="CJ46" s="7">
        <f t="shared" si="72"/>
        <v>1</v>
      </c>
      <c r="CK46" s="7">
        <f t="shared" si="73"/>
        <v>1</v>
      </c>
      <c r="CL46" s="7">
        <f t="shared" si="74"/>
        <v>1</v>
      </c>
      <c r="CM46" s="7">
        <f t="shared" si="75"/>
        <v>1</v>
      </c>
      <c r="CN46" s="7">
        <f t="shared" si="40"/>
        <v>1</v>
      </c>
      <c r="CO46" s="7">
        <f t="shared" si="41"/>
        <v>4</v>
      </c>
      <c r="CP46" s="7">
        <f t="shared" si="42"/>
        <v>9</v>
      </c>
      <c r="CQ46" s="7"/>
      <c r="CS46" s="7">
        <f t="shared" si="51"/>
        <v>0</v>
      </c>
      <c r="CT46" s="7">
        <f t="shared" si="51"/>
        <v>0</v>
      </c>
      <c r="CU46" s="7">
        <f t="shared" si="50"/>
        <v>0</v>
      </c>
      <c r="CV46" s="7">
        <f t="shared" si="50"/>
        <v>0</v>
      </c>
      <c r="CW46" s="7">
        <f t="shared" si="50"/>
        <v>0</v>
      </c>
      <c r="CX46" s="7">
        <f t="shared" si="50"/>
        <v>0</v>
      </c>
      <c r="CY46" s="7">
        <f t="shared" si="50"/>
        <v>0</v>
      </c>
      <c r="CZ46" s="7">
        <f t="shared" si="50"/>
        <v>0</v>
      </c>
      <c r="DA46" s="7">
        <f t="shared" si="50"/>
        <v>0</v>
      </c>
      <c r="DB46" s="7">
        <f t="shared" si="50"/>
        <v>178</v>
      </c>
      <c r="DC46" s="7">
        <f t="shared" si="50"/>
        <v>203.01</v>
      </c>
    </row>
    <row r="47" spans="1:107">
      <c r="A47" s="6">
        <v>41</v>
      </c>
      <c r="B47" s="68" t="s">
        <v>45</v>
      </c>
      <c r="C47" s="15" t="s">
        <v>115</v>
      </c>
      <c r="D47" s="9">
        <v>137.01</v>
      </c>
      <c r="E47" s="29">
        <f>LOOKUP((IF(D47&gt;0,(RANK(D47,D$6:D$135,0)),"NA")),'Points System'!$A$4:$A$154,'Points System'!$B$4:$B$154)</f>
        <v>53</v>
      </c>
      <c r="F47" s="17">
        <v>143</v>
      </c>
      <c r="G47" s="29">
        <f>LOOKUP((IF(F47&gt;0,(RANK(F47,F$6:F$135,0)),"NA")),'Points System'!$A$4:$A$154,'Points System'!$B$4:$B$154)</f>
        <v>47</v>
      </c>
      <c r="H47" s="17"/>
      <c r="I47" s="29">
        <f>LOOKUP((IF(H47&gt;0,(RANK(H47,H$6:H$135,0)),"NA")),'Points System'!$A$4:$A$154,'Points System'!$B$4:$B$154)</f>
        <v>0</v>
      </c>
      <c r="J47" s="17"/>
      <c r="K47" s="29">
        <f>LOOKUP((IF(J47&gt;0,(RANK(J47,J$6:J$135,0)),"NA")),'Points System'!$A$4:$A$154,'Points System'!$B$4:$B$154)</f>
        <v>0</v>
      </c>
      <c r="L47" s="17"/>
      <c r="M47" s="29">
        <f>LOOKUP((IF(L47&gt;0,(RANK(L47,L$6:L$135,0)),"NA")),'Points System'!$A$4:$A$154,'Points System'!$B$4:$B$154)</f>
        <v>0</v>
      </c>
      <c r="N47" s="17"/>
      <c r="O47" s="29">
        <f>LOOKUP((IF(N47&gt;0,(RANK(N47,N$6:N$135,0)),"NA")),'Points System'!$A$4:$A$154,'Points System'!$B$4:$B$154)</f>
        <v>0</v>
      </c>
      <c r="P47" s="19"/>
      <c r="Q47" s="29">
        <f>LOOKUP((IF(P47&gt;0,(RANK(P47,P$6:P$135,0)),"NA")),'Points System'!$A$4:$A$154,'Points System'!$B$4:$B$154)</f>
        <v>0</v>
      </c>
      <c r="R47" s="19"/>
      <c r="S47" s="29">
        <f>LOOKUP((IF(R47&gt;0,(RANK(R47,R$6:R$135,0)),"NA")),'Points System'!$A$4:$A$154,'Points System'!$B$4:$B$154)</f>
        <v>0</v>
      </c>
      <c r="T47" s="17"/>
      <c r="U47" s="29">
        <f>LOOKUP((IF(T47&gt;0,(RANK(T47,T$6:T$135,0)),"NA")),'Points System'!$A$4:$A$154,'Points System'!$B$4:$B$154)</f>
        <v>0</v>
      </c>
      <c r="V47" s="17"/>
      <c r="W47" s="29">
        <f>LOOKUP((IF(V47&gt;0,(RANK(V47,V$6:V$135,0)),"NA")),'Points System'!$A$4:$A$154,'Points System'!$B$4:$B$154)</f>
        <v>0</v>
      </c>
      <c r="X47" s="9"/>
      <c r="Y47" s="10">
        <f>LOOKUP((IF(X47&gt;0,(RANK(X47,X$6:X$135,0)),"NA")),'Points System'!$A$4:$A$154,'Points System'!$B$4:$B$154)</f>
        <v>0</v>
      </c>
      <c r="Z47" s="9"/>
      <c r="AA47" s="10">
        <f>LOOKUP((IF(Z47&gt;0,(RANK(Z47,Z$6:Z$135,0)),"NA")),'Points System'!$A$4:$A$154,'Points System'!$B$4:$B$154)</f>
        <v>0</v>
      </c>
      <c r="AB47" s="78">
        <f>CC47</f>
        <v>280.01</v>
      </c>
      <c r="AC47" s="10">
        <f>SUM((LARGE((BA47:BL47),1))+(LARGE((BA47:BL47),2))+(LARGE((BA47:BL47),3)+(LARGE((BA47:BL47),4))))</f>
        <v>100</v>
      </c>
      <c r="AD47" s="12">
        <f>RANK(AC47,$AC$6:$AC$135,0)</f>
        <v>42</v>
      </c>
      <c r="AE47" s="11">
        <f>(AB47-(ROUNDDOWN(AB47,0)))*100</f>
        <v>0.99999999999909051</v>
      </c>
      <c r="AF47" s="76" t="str">
        <f>IF((COUNTIF(AT47:AY47,"&gt;0"))&gt;2,"Y","N")</f>
        <v>N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23">
        <f t="shared" si="44"/>
        <v>47</v>
      </c>
      <c r="AU47" s="23">
        <f t="shared" si="45"/>
        <v>0</v>
      </c>
      <c r="AV47" s="23">
        <f t="shared" si="46"/>
        <v>0</v>
      </c>
      <c r="AW47" s="23">
        <f t="shared" si="47"/>
        <v>53</v>
      </c>
      <c r="AX47" s="23">
        <f t="shared" si="48"/>
        <v>0</v>
      </c>
      <c r="AY47" s="23">
        <f t="shared" si="49"/>
        <v>0</v>
      </c>
      <c r="AZ47" s="7"/>
      <c r="BA47" s="82">
        <f t="shared" si="33"/>
        <v>47</v>
      </c>
      <c r="BB47" s="83">
        <f t="shared" si="6"/>
        <v>0</v>
      </c>
      <c r="BC47" s="82">
        <f t="shared" si="34"/>
        <v>0</v>
      </c>
      <c r="BD47" s="83">
        <f t="shared" si="7"/>
        <v>0</v>
      </c>
      <c r="BE47" s="82">
        <f t="shared" si="35"/>
        <v>0</v>
      </c>
      <c r="BF47" s="83">
        <f t="shared" si="8"/>
        <v>0</v>
      </c>
      <c r="BG47" s="82">
        <f t="shared" si="36"/>
        <v>0</v>
      </c>
      <c r="BH47" s="82">
        <f t="shared" si="52"/>
        <v>53</v>
      </c>
      <c r="BI47" s="83">
        <f t="shared" si="53"/>
        <v>0</v>
      </c>
      <c r="BJ47" s="82">
        <f t="shared" si="54"/>
        <v>0</v>
      </c>
      <c r="BK47" s="83">
        <f t="shared" si="55"/>
        <v>0</v>
      </c>
      <c r="BL47" s="7"/>
      <c r="BM47" s="82">
        <f t="shared" si="56"/>
        <v>143</v>
      </c>
      <c r="BN47" s="83">
        <f t="shared" si="57"/>
        <v>0</v>
      </c>
      <c r="BO47" s="82">
        <f t="shared" si="58"/>
        <v>0</v>
      </c>
      <c r="BP47" s="83">
        <f t="shared" si="59"/>
        <v>0</v>
      </c>
      <c r="BQ47" s="82">
        <f t="shared" si="60"/>
        <v>0</v>
      </c>
      <c r="BR47" s="83">
        <f t="shared" si="61"/>
        <v>0</v>
      </c>
      <c r="BS47" s="82">
        <f t="shared" si="62"/>
        <v>0</v>
      </c>
      <c r="BT47" s="82">
        <f t="shared" si="63"/>
        <v>137.01</v>
      </c>
      <c r="BU47" s="83">
        <f t="shared" si="64"/>
        <v>0</v>
      </c>
      <c r="BV47" s="82">
        <f t="shared" si="65"/>
        <v>0</v>
      </c>
      <c r="BW47" s="83">
        <f t="shared" si="66"/>
        <v>0</v>
      </c>
      <c r="BY47" s="7">
        <f t="shared" si="67"/>
        <v>280.01</v>
      </c>
      <c r="BZ47" s="7"/>
      <c r="CA47" s="7">
        <f t="shared" si="37"/>
        <v>0</v>
      </c>
      <c r="CB47" s="7"/>
      <c r="CC47" s="7">
        <f t="shared" si="25"/>
        <v>280.01</v>
      </c>
      <c r="CF47" s="7">
        <f t="shared" si="68"/>
        <v>2</v>
      </c>
      <c r="CG47" s="7">
        <f t="shared" si="69"/>
        <v>2</v>
      </c>
      <c r="CH47" s="7">
        <f t="shared" si="70"/>
        <v>2</v>
      </c>
      <c r="CI47" s="7">
        <f t="shared" si="71"/>
        <v>2</v>
      </c>
      <c r="CJ47" s="7">
        <f t="shared" si="72"/>
        <v>2</v>
      </c>
      <c r="CK47" s="7">
        <f t="shared" si="73"/>
        <v>2</v>
      </c>
      <c r="CL47" s="7">
        <f t="shared" si="74"/>
        <v>2</v>
      </c>
      <c r="CM47" s="7">
        <f t="shared" si="75"/>
        <v>2</v>
      </c>
      <c r="CN47" s="7">
        <f t="shared" si="40"/>
        <v>2</v>
      </c>
      <c r="CO47" s="7">
        <f t="shared" si="41"/>
        <v>1</v>
      </c>
      <c r="CP47" s="7">
        <f t="shared" si="42"/>
        <v>8</v>
      </c>
      <c r="CQ47" s="7"/>
      <c r="CS47" s="7">
        <f t="shared" si="51"/>
        <v>0</v>
      </c>
      <c r="CT47" s="7">
        <f t="shared" si="51"/>
        <v>0</v>
      </c>
      <c r="CU47" s="7">
        <f t="shared" si="50"/>
        <v>0</v>
      </c>
      <c r="CV47" s="7">
        <f t="shared" si="50"/>
        <v>0</v>
      </c>
      <c r="CW47" s="7">
        <f t="shared" si="50"/>
        <v>0</v>
      </c>
      <c r="CX47" s="7">
        <f t="shared" si="50"/>
        <v>0</v>
      </c>
      <c r="CY47" s="7">
        <f t="shared" si="50"/>
        <v>0</v>
      </c>
      <c r="CZ47" s="7">
        <f t="shared" si="50"/>
        <v>0</v>
      </c>
      <c r="DA47" s="7">
        <f t="shared" si="50"/>
        <v>0</v>
      </c>
      <c r="DB47" s="7">
        <f t="shared" si="50"/>
        <v>143</v>
      </c>
      <c r="DC47" s="7">
        <f t="shared" si="50"/>
        <v>137.01</v>
      </c>
    </row>
    <row r="48" spans="1:107">
      <c r="A48" s="6">
        <v>42</v>
      </c>
      <c r="B48" s="68" t="s">
        <v>107</v>
      </c>
      <c r="C48" s="15" t="s">
        <v>119</v>
      </c>
      <c r="D48" s="9"/>
      <c r="E48" s="29">
        <f>LOOKUP((IF(D48&gt;0,(RANK(D48,D$6:D$135,0)),"NA")),'Points System'!$A$4:$A$154,'Points System'!$B$4:$B$154)</f>
        <v>0</v>
      </c>
      <c r="F48" s="17">
        <v>168.01</v>
      </c>
      <c r="G48" s="29">
        <f>LOOKUP((IF(F48&gt;0,(RANK(F48,F$6:F$135,0)),"NA")),'Points System'!$A$4:$A$154,'Points System'!$B$4:$B$154)</f>
        <v>53</v>
      </c>
      <c r="H48" s="17"/>
      <c r="I48" s="29">
        <f>LOOKUP((IF(H48&gt;0,(RANK(H48,H$6:H$135,0)),"NA")),'Points System'!$A$4:$A$154,'Points System'!$B$4:$B$154)</f>
        <v>0</v>
      </c>
      <c r="J48" s="17"/>
      <c r="K48" s="29">
        <f>LOOKUP((IF(J48&gt;0,(RANK(J48,J$6:J$135,0)),"NA")),'Points System'!$A$4:$A$154,'Points System'!$B$4:$B$154)</f>
        <v>0</v>
      </c>
      <c r="L48" s="17"/>
      <c r="M48" s="29">
        <f>LOOKUP((IF(L48&gt;0,(RANK(L48,L$6:L$135,0)),"NA")),'Points System'!$A$4:$A$154,'Points System'!$B$4:$B$154)</f>
        <v>0</v>
      </c>
      <c r="N48" s="17"/>
      <c r="O48" s="29">
        <f>LOOKUP((IF(N48&gt;0,(RANK(N48,N$6:N$135,0)),"NA")),'Points System'!$A$4:$A$154,'Points System'!$B$4:$B$154)</f>
        <v>0</v>
      </c>
      <c r="P48" s="19"/>
      <c r="Q48" s="29">
        <f>LOOKUP((IF(P48&gt;0,(RANK(P48,P$6:P$135,0)),"NA")),'Points System'!$A$4:$A$154,'Points System'!$B$4:$B$154)</f>
        <v>0</v>
      </c>
      <c r="R48" s="19">
        <v>137.01</v>
      </c>
      <c r="S48" s="29">
        <f>LOOKUP((IF(R48&gt;0,(RANK(R48,R$6:R$135,0)),"NA")),'Points System'!$A$4:$A$154,'Points System'!$B$4:$B$154)</f>
        <v>43</v>
      </c>
      <c r="T48" s="17"/>
      <c r="U48" s="29">
        <f>LOOKUP((IF(T48&gt;0,(RANK(T48,T$6:T$135,0)),"NA")),'Points System'!$A$4:$A$154,'Points System'!$B$4:$B$154)</f>
        <v>0</v>
      </c>
      <c r="V48" s="17"/>
      <c r="W48" s="29">
        <f>LOOKUP((IF(V48&gt;0,(RANK(V48,V$6:V$135,0)),"NA")),'Points System'!$A$4:$A$154,'Points System'!$B$4:$B$154)</f>
        <v>0</v>
      </c>
      <c r="X48" s="9"/>
      <c r="Y48" s="10">
        <f>LOOKUP((IF(X48&gt;0,(RANK(X48,X$6:X$135,0)),"NA")),'Points System'!$A$4:$A$154,'Points System'!$B$4:$B$154)</f>
        <v>0</v>
      </c>
      <c r="Z48" s="9"/>
      <c r="AA48" s="10">
        <f>LOOKUP((IF(Z48&gt;0,(RANK(Z48,Z$6:Z$135,0)),"NA")),'Points System'!$A$4:$A$154,'Points System'!$B$4:$B$154)</f>
        <v>0</v>
      </c>
      <c r="AB48" s="78">
        <f>CC48</f>
        <v>305.02</v>
      </c>
      <c r="AC48" s="10">
        <f>SUM((LARGE((BA48:BL48),1))+(LARGE((BA48:BL48),2))+(LARGE((BA48:BL48),3)+(LARGE((BA48:BL48),4))))</f>
        <v>96</v>
      </c>
      <c r="AD48" s="12">
        <f>RANK(AC48,$AC$6:$AC$135,0)</f>
        <v>43</v>
      </c>
      <c r="AE48" s="11">
        <f>(AB48-(ROUNDDOWN(AB48,0)))*100</f>
        <v>1.999999999998181</v>
      </c>
      <c r="AF48" s="76" t="str">
        <f>IF((COUNTIF(AT48:AY48,"&gt;0"))&gt;2,"Y","N")</f>
        <v>N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3">
        <f t="shared" si="44"/>
        <v>53</v>
      </c>
      <c r="AU48" s="23">
        <f t="shared" si="45"/>
        <v>0</v>
      </c>
      <c r="AV48" s="23">
        <f t="shared" si="46"/>
        <v>0</v>
      </c>
      <c r="AW48" s="23">
        <f t="shared" si="47"/>
        <v>0</v>
      </c>
      <c r="AX48" s="23">
        <f t="shared" si="48"/>
        <v>0</v>
      </c>
      <c r="AY48" s="23">
        <f t="shared" si="49"/>
        <v>0</v>
      </c>
      <c r="AZ48" s="7"/>
      <c r="BA48" s="82">
        <f t="shared" si="33"/>
        <v>53</v>
      </c>
      <c r="BB48" s="83">
        <f t="shared" si="6"/>
        <v>43</v>
      </c>
      <c r="BC48" s="82">
        <f t="shared" si="34"/>
        <v>0</v>
      </c>
      <c r="BD48" s="83">
        <f t="shared" si="7"/>
        <v>0</v>
      </c>
      <c r="BE48" s="82">
        <f t="shared" si="35"/>
        <v>0</v>
      </c>
      <c r="BF48" s="83">
        <f t="shared" si="8"/>
        <v>0</v>
      </c>
      <c r="BG48" s="82">
        <f t="shared" si="36"/>
        <v>0</v>
      </c>
      <c r="BH48" s="82">
        <f t="shared" si="52"/>
        <v>0</v>
      </c>
      <c r="BI48" s="83">
        <f t="shared" si="53"/>
        <v>0</v>
      </c>
      <c r="BJ48" s="82">
        <f t="shared" si="54"/>
        <v>0</v>
      </c>
      <c r="BK48" s="83">
        <f t="shared" si="55"/>
        <v>0</v>
      </c>
      <c r="BL48" s="7"/>
      <c r="BM48" s="82">
        <f t="shared" si="56"/>
        <v>168.01</v>
      </c>
      <c r="BN48" s="83">
        <f t="shared" si="57"/>
        <v>137.01</v>
      </c>
      <c r="BO48" s="82">
        <f t="shared" si="58"/>
        <v>0</v>
      </c>
      <c r="BP48" s="83">
        <f t="shared" si="59"/>
        <v>0</v>
      </c>
      <c r="BQ48" s="82">
        <f t="shared" si="60"/>
        <v>0</v>
      </c>
      <c r="BR48" s="83">
        <f t="shared" si="61"/>
        <v>0</v>
      </c>
      <c r="BS48" s="82">
        <f t="shared" si="62"/>
        <v>0</v>
      </c>
      <c r="BT48" s="82">
        <f t="shared" si="63"/>
        <v>0</v>
      </c>
      <c r="BU48" s="83">
        <f t="shared" si="64"/>
        <v>0</v>
      </c>
      <c r="BV48" s="82">
        <f t="shared" si="65"/>
        <v>0</v>
      </c>
      <c r="BW48" s="83">
        <f t="shared" si="66"/>
        <v>0</v>
      </c>
      <c r="BY48" s="7">
        <f t="shared" si="67"/>
        <v>305.02</v>
      </c>
      <c r="BZ48" s="7"/>
      <c r="CA48" s="7">
        <f t="shared" si="37"/>
        <v>0</v>
      </c>
      <c r="CB48" s="7"/>
      <c r="CC48" s="7">
        <f t="shared" si="25"/>
        <v>305.02</v>
      </c>
      <c r="CF48" s="7">
        <f t="shared" si="68"/>
        <v>3</v>
      </c>
      <c r="CG48" s="7">
        <f t="shared" si="69"/>
        <v>3</v>
      </c>
      <c r="CH48" s="7">
        <f t="shared" si="70"/>
        <v>3</v>
      </c>
      <c r="CI48" s="7">
        <f t="shared" si="71"/>
        <v>3</v>
      </c>
      <c r="CJ48" s="7">
        <f t="shared" si="72"/>
        <v>3</v>
      </c>
      <c r="CK48" s="7">
        <f t="shared" si="73"/>
        <v>3</v>
      </c>
      <c r="CL48" s="7">
        <f t="shared" si="74"/>
        <v>3</v>
      </c>
      <c r="CM48" s="7">
        <f t="shared" si="75"/>
        <v>3</v>
      </c>
      <c r="CN48" s="7">
        <f t="shared" si="40"/>
        <v>3</v>
      </c>
      <c r="CO48" s="7">
        <f t="shared" si="41"/>
        <v>2</v>
      </c>
      <c r="CP48" s="7">
        <f t="shared" si="42"/>
        <v>1</v>
      </c>
      <c r="CQ48" s="7"/>
      <c r="CS48" s="7">
        <f t="shared" si="51"/>
        <v>0</v>
      </c>
      <c r="CT48" s="7">
        <f t="shared" si="51"/>
        <v>0</v>
      </c>
      <c r="CU48" s="7">
        <f t="shared" si="50"/>
        <v>0</v>
      </c>
      <c r="CV48" s="7">
        <f t="shared" si="50"/>
        <v>0</v>
      </c>
      <c r="CW48" s="7">
        <f t="shared" si="50"/>
        <v>0</v>
      </c>
      <c r="CX48" s="7">
        <f t="shared" si="50"/>
        <v>0</v>
      </c>
      <c r="CY48" s="7">
        <f t="shared" si="50"/>
        <v>0</v>
      </c>
      <c r="CZ48" s="7">
        <f t="shared" si="50"/>
        <v>0</v>
      </c>
      <c r="DA48" s="7">
        <f t="shared" si="50"/>
        <v>0</v>
      </c>
      <c r="DB48" s="7">
        <f t="shared" si="50"/>
        <v>137.01</v>
      </c>
      <c r="DC48" s="7">
        <f t="shared" si="50"/>
        <v>168.01</v>
      </c>
    </row>
    <row r="49" spans="1:107">
      <c r="A49" s="6">
        <v>43</v>
      </c>
      <c r="B49" s="68" t="s">
        <v>107</v>
      </c>
      <c r="C49" s="15" t="s">
        <v>416</v>
      </c>
      <c r="D49" s="9"/>
      <c r="E49" s="29">
        <f>LOOKUP((IF(D49&gt;0,(RANK(D49,D$6:D$135,0)),"NA")),'Points System'!$A$4:$A$154,'Points System'!$B$4:$B$154)</f>
        <v>0</v>
      </c>
      <c r="F49" s="17"/>
      <c r="G49" s="29">
        <f>LOOKUP((IF(F49&gt;0,(RANK(F49,F$6:F$135,0)),"NA")),'Points System'!$A$4:$A$154,'Points System'!$B$4:$B$154)</f>
        <v>0</v>
      </c>
      <c r="H49" s="17">
        <v>193.01</v>
      </c>
      <c r="I49" s="29">
        <f>LOOKUP((IF(H49&gt;0,(RANK(H49,H$6:H$135,0)),"NA")),'Points System'!$A$4:$A$154,'Points System'!$B$4:$B$154)</f>
        <v>56</v>
      </c>
      <c r="J49" s="17"/>
      <c r="K49" s="29">
        <f>LOOKUP((IF(J49&gt;0,(RANK(J49,J$6:J$135,0)),"NA")),'Points System'!$A$4:$A$154,'Points System'!$B$4:$B$154)</f>
        <v>0</v>
      </c>
      <c r="L49" s="17"/>
      <c r="M49" s="29">
        <f>LOOKUP((IF(L49&gt;0,(RANK(L49,L$6:L$135,0)),"NA")),'Points System'!$A$4:$A$154,'Points System'!$B$4:$B$154)</f>
        <v>0</v>
      </c>
      <c r="N49" s="17"/>
      <c r="O49" s="29">
        <f>LOOKUP((IF(N49&gt;0,(RANK(N49,N$6:N$135,0)),"NA")),'Points System'!$A$4:$A$154,'Points System'!$B$4:$B$154)</f>
        <v>0</v>
      </c>
      <c r="P49" s="19">
        <v>153</v>
      </c>
      <c r="Q49" s="29">
        <f>LOOKUP((IF(P49&gt;0,(RANK(P49,P$6:P$135,0)),"NA")),'Points System'!$A$4:$A$154,'Points System'!$B$4:$B$154)</f>
        <v>40</v>
      </c>
      <c r="R49" s="19"/>
      <c r="S49" s="29">
        <f>LOOKUP((IF(R49&gt;0,(RANK(R49,R$6:R$135,0)),"NA")),'Points System'!$A$4:$A$154,'Points System'!$B$4:$B$154)</f>
        <v>0</v>
      </c>
      <c r="T49" s="17"/>
      <c r="U49" s="29">
        <f>LOOKUP((IF(T49&gt;0,(RANK(T49,T$6:T$135,0)),"NA")),'Points System'!$A$4:$A$154,'Points System'!$B$4:$B$154)</f>
        <v>0</v>
      </c>
      <c r="V49" s="17"/>
      <c r="W49" s="29">
        <f>LOOKUP((IF(V49&gt;0,(RANK(V49,V$6:V$135,0)),"NA")),'Points System'!$A$4:$A$154,'Points System'!$B$4:$B$154)</f>
        <v>0</v>
      </c>
      <c r="X49" s="9"/>
      <c r="Y49" s="10">
        <f>LOOKUP((IF(X49&gt;0,(RANK(X49,X$6:X$135,0)),"NA")),'Points System'!$A$4:$A$154,'Points System'!$B$4:$B$154)</f>
        <v>0</v>
      </c>
      <c r="Z49" s="9"/>
      <c r="AA49" s="10">
        <f>LOOKUP((IF(Z49&gt;0,(RANK(Z49,Z$6:Z$135,0)),"NA")),'Points System'!$A$4:$A$154,'Points System'!$B$4:$B$154)</f>
        <v>0</v>
      </c>
      <c r="AB49" s="78">
        <f>CC49</f>
        <v>346.01</v>
      </c>
      <c r="AC49" s="10">
        <f>SUM((LARGE((BA49:BL49),1))+(LARGE((BA49:BL49),2))+(LARGE((BA49:BL49),3)+(LARGE((BA49:BL49),4))))</f>
        <v>96</v>
      </c>
      <c r="AD49" s="12">
        <f>RANK(AC49,$AC$6:$AC$135,0)</f>
        <v>43</v>
      </c>
      <c r="AE49" s="11">
        <f>(AB49-(ROUNDDOWN(AB49,0)))*100</f>
        <v>0.99999999999909051</v>
      </c>
      <c r="AF49" s="76" t="str">
        <f>IF((COUNTIF(AT49:AY49,"&gt;0"))&gt;2,"Y","N")</f>
        <v>N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23">
        <f t="shared" si="44"/>
        <v>0</v>
      </c>
      <c r="AU49" s="23">
        <f t="shared" si="45"/>
        <v>56</v>
      </c>
      <c r="AV49" s="23">
        <f t="shared" si="46"/>
        <v>0</v>
      </c>
      <c r="AW49" s="23">
        <f t="shared" si="47"/>
        <v>0</v>
      </c>
      <c r="AX49" s="23">
        <f t="shared" si="48"/>
        <v>0</v>
      </c>
      <c r="AY49" s="23">
        <f t="shared" si="49"/>
        <v>0</v>
      </c>
      <c r="AZ49" s="7"/>
      <c r="BA49" s="82">
        <f t="shared" si="33"/>
        <v>0</v>
      </c>
      <c r="BB49" s="83">
        <f t="shared" si="6"/>
        <v>0</v>
      </c>
      <c r="BC49" s="82">
        <f t="shared" si="34"/>
        <v>56</v>
      </c>
      <c r="BD49" s="83">
        <f t="shared" si="7"/>
        <v>40</v>
      </c>
      <c r="BE49" s="82">
        <f t="shared" si="35"/>
        <v>0</v>
      </c>
      <c r="BF49" s="83">
        <f t="shared" si="8"/>
        <v>0</v>
      </c>
      <c r="BG49" s="82">
        <f t="shared" si="36"/>
        <v>0</v>
      </c>
      <c r="BH49" s="82">
        <f t="shared" si="52"/>
        <v>0</v>
      </c>
      <c r="BI49" s="83">
        <f t="shared" si="53"/>
        <v>0</v>
      </c>
      <c r="BJ49" s="82">
        <f t="shared" si="54"/>
        <v>0</v>
      </c>
      <c r="BK49" s="83">
        <f t="shared" si="55"/>
        <v>0</v>
      </c>
      <c r="BL49" s="7"/>
      <c r="BM49" s="82">
        <f t="shared" si="56"/>
        <v>0</v>
      </c>
      <c r="BN49" s="83">
        <f t="shared" si="57"/>
        <v>0</v>
      </c>
      <c r="BO49" s="82">
        <f t="shared" si="58"/>
        <v>193.01</v>
      </c>
      <c r="BP49" s="83">
        <f t="shared" si="59"/>
        <v>153</v>
      </c>
      <c r="BQ49" s="82">
        <f t="shared" si="60"/>
        <v>0</v>
      </c>
      <c r="BR49" s="83">
        <f t="shared" si="61"/>
        <v>0</v>
      </c>
      <c r="BS49" s="82">
        <f t="shared" si="62"/>
        <v>0</v>
      </c>
      <c r="BT49" s="82">
        <f t="shared" si="63"/>
        <v>0</v>
      </c>
      <c r="BU49" s="83">
        <f t="shared" si="64"/>
        <v>0</v>
      </c>
      <c r="BV49" s="82">
        <f t="shared" si="65"/>
        <v>0</v>
      </c>
      <c r="BW49" s="83">
        <f t="shared" si="66"/>
        <v>0</v>
      </c>
      <c r="BY49" s="7">
        <f t="shared" si="67"/>
        <v>346.01</v>
      </c>
      <c r="BZ49" s="7"/>
      <c r="CA49" s="7">
        <f t="shared" si="37"/>
        <v>0</v>
      </c>
      <c r="CB49" s="7"/>
      <c r="CC49" s="7">
        <f t="shared" si="25"/>
        <v>346.01</v>
      </c>
      <c r="CF49" s="7">
        <f t="shared" si="68"/>
        <v>1</v>
      </c>
      <c r="CG49" s="7">
        <f t="shared" si="69"/>
        <v>1</v>
      </c>
      <c r="CH49" s="7">
        <f t="shared" si="70"/>
        <v>1</v>
      </c>
      <c r="CI49" s="7">
        <f t="shared" si="71"/>
        <v>1</v>
      </c>
      <c r="CJ49" s="7">
        <f t="shared" si="72"/>
        <v>1</v>
      </c>
      <c r="CK49" s="7">
        <f t="shared" si="73"/>
        <v>1</v>
      </c>
      <c r="CL49" s="7">
        <f t="shared" si="74"/>
        <v>1</v>
      </c>
      <c r="CM49" s="7">
        <f t="shared" si="75"/>
        <v>1</v>
      </c>
      <c r="CN49" s="7">
        <f t="shared" si="40"/>
        <v>1</v>
      </c>
      <c r="CO49" s="7">
        <f t="shared" si="41"/>
        <v>4</v>
      </c>
      <c r="CP49" s="7">
        <f t="shared" si="42"/>
        <v>3</v>
      </c>
      <c r="CQ49" s="7"/>
      <c r="CS49" s="7">
        <f t="shared" si="51"/>
        <v>0</v>
      </c>
      <c r="CT49" s="7">
        <f t="shared" si="51"/>
        <v>0</v>
      </c>
      <c r="CU49" s="7">
        <f t="shared" si="50"/>
        <v>0</v>
      </c>
      <c r="CV49" s="7">
        <f t="shared" si="50"/>
        <v>0</v>
      </c>
      <c r="CW49" s="7">
        <f t="shared" si="50"/>
        <v>0</v>
      </c>
      <c r="CX49" s="7">
        <f t="shared" si="50"/>
        <v>0</v>
      </c>
      <c r="CY49" s="7">
        <f t="shared" si="50"/>
        <v>0</v>
      </c>
      <c r="CZ49" s="7">
        <f t="shared" si="50"/>
        <v>0</v>
      </c>
      <c r="DA49" s="7">
        <f t="shared" si="50"/>
        <v>0</v>
      </c>
      <c r="DB49" s="7">
        <f t="shared" si="50"/>
        <v>153</v>
      </c>
      <c r="DC49" s="7">
        <f t="shared" si="50"/>
        <v>193.01</v>
      </c>
    </row>
    <row r="50" spans="1:107">
      <c r="A50" s="6">
        <v>44</v>
      </c>
      <c r="B50" s="68" t="s">
        <v>150</v>
      </c>
      <c r="C50" s="15" t="s">
        <v>151</v>
      </c>
      <c r="D50" s="9"/>
      <c r="E50" s="29">
        <f>LOOKUP((IF(D50&gt;0,(RANK(D50,D$6:D$135,0)),"NA")),'Points System'!$A$4:$A$154,'Points System'!$B$4:$B$154)</f>
        <v>0</v>
      </c>
      <c r="F50" s="17"/>
      <c r="G50" s="29">
        <f>LOOKUP((IF(F50&gt;0,(RANK(F50,F$6:F$135,0)),"NA")),'Points System'!$A$4:$A$154,'Points System'!$B$4:$B$154)</f>
        <v>0</v>
      </c>
      <c r="H50" s="17"/>
      <c r="I50" s="29">
        <f>LOOKUP((IF(H50&gt;0,(RANK(H50,H$6:H$135,0)),"NA")),'Points System'!$A$4:$A$154,'Points System'!$B$4:$B$154)</f>
        <v>0</v>
      </c>
      <c r="J50" s="17"/>
      <c r="K50" s="29">
        <f>LOOKUP((IF(J50&gt;0,(RANK(J50,J$6:J$135,0)),"NA")),'Points System'!$A$4:$A$154,'Points System'!$B$4:$B$154)</f>
        <v>0</v>
      </c>
      <c r="L50" s="17"/>
      <c r="M50" s="29">
        <f>LOOKUP((IF(L50&gt;0,(RANK(L50,L$6:L$135,0)),"NA")),'Points System'!$A$4:$A$154,'Points System'!$B$4:$B$154)</f>
        <v>0</v>
      </c>
      <c r="N50" s="17"/>
      <c r="O50" s="29">
        <f>LOOKUP((IF(N50&gt;0,(RANK(N50,N$6:N$135,0)),"NA")),'Points System'!$A$4:$A$154,'Points System'!$B$4:$B$154)</f>
        <v>0</v>
      </c>
      <c r="P50" s="19"/>
      <c r="Q50" s="29">
        <f>LOOKUP((IF(P50&gt;0,(RANK(P50,P$6:P$135,0)),"NA")),'Points System'!$A$4:$A$154,'Points System'!$B$4:$B$154)</f>
        <v>0</v>
      </c>
      <c r="R50" s="19">
        <v>237.02</v>
      </c>
      <c r="S50" s="29">
        <f>LOOKUP((IF(R50&gt;0,(RANK(R50,R$6:R$135,0)),"NA")),'Points System'!$A$4:$A$154,'Points System'!$B$4:$B$154)</f>
        <v>95</v>
      </c>
      <c r="T50" s="17"/>
      <c r="U50" s="29">
        <f>LOOKUP((IF(T50&gt;0,(RANK(T50,T$6:T$135,0)),"NA")),'Points System'!$A$4:$A$154,'Points System'!$B$4:$B$154)</f>
        <v>0</v>
      </c>
      <c r="V50" s="17"/>
      <c r="W50" s="29">
        <f>LOOKUP((IF(V50&gt;0,(RANK(V50,V$6:V$135,0)),"NA")),'Points System'!$A$4:$A$154,'Points System'!$B$4:$B$154)</f>
        <v>0</v>
      </c>
      <c r="X50" s="9"/>
      <c r="Y50" s="10">
        <f>LOOKUP((IF(X50&gt;0,(RANK(X50,X$6:X$135,0)),"NA")),'Points System'!$A$4:$A$154,'Points System'!$B$4:$B$154)</f>
        <v>0</v>
      </c>
      <c r="Z50" s="9"/>
      <c r="AA50" s="10">
        <f>LOOKUP((IF(Z50&gt;0,(RANK(Z50,Z$6:Z$135,0)),"NA")),'Points System'!$A$4:$A$154,'Points System'!$B$4:$B$154)</f>
        <v>0</v>
      </c>
      <c r="AB50" s="78">
        <f>CC50</f>
        <v>237.02</v>
      </c>
      <c r="AC50" s="10">
        <f>SUM((LARGE((BA50:BL50),1))+(LARGE((BA50:BL50),2))+(LARGE((BA50:BL50),3)+(LARGE((BA50:BL50),4))))</f>
        <v>95</v>
      </c>
      <c r="AD50" s="12">
        <f>RANK(AC50,$AC$6:$AC$135,0)</f>
        <v>45</v>
      </c>
      <c r="AE50" s="11">
        <f>(AB50-(ROUNDDOWN(AB50,0)))*100</f>
        <v>2.0000000000010232</v>
      </c>
      <c r="AF50" s="76" t="str">
        <f>IF((COUNTIF(AT50:AY50,"&gt;0"))&gt;2,"Y","N")</f>
        <v>N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3">
        <f t="shared" si="44"/>
        <v>95</v>
      </c>
      <c r="AU50" s="23">
        <f t="shared" si="45"/>
        <v>0</v>
      </c>
      <c r="AV50" s="23">
        <f t="shared" si="46"/>
        <v>0</v>
      </c>
      <c r="AW50" s="23">
        <f t="shared" si="47"/>
        <v>0</v>
      </c>
      <c r="AX50" s="23">
        <f t="shared" si="48"/>
        <v>0</v>
      </c>
      <c r="AY50" s="23">
        <f t="shared" si="49"/>
        <v>0</v>
      </c>
      <c r="AZ50" s="7"/>
      <c r="BA50" s="82">
        <f t="shared" si="33"/>
        <v>0</v>
      </c>
      <c r="BB50" s="83">
        <f t="shared" si="6"/>
        <v>95</v>
      </c>
      <c r="BC50" s="82">
        <f t="shared" si="34"/>
        <v>0</v>
      </c>
      <c r="BD50" s="83">
        <f t="shared" si="7"/>
        <v>0</v>
      </c>
      <c r="BE50" s="82">
        <f t="shared" si="35"/>
        <v>0</v>
      </c>
      <c r="BF50" s="83">
        <f t="shared" si="8"/>
        <v>0</v>
      </c>
      <c r="BG50" s="82">
        <f t="shared" si="36"/>
        <v>0</v>
      </c>
      <c r="BH50" s="82">
        <f t="shared" si="52"/>
        <v>0</v>
      </c>
      <c r="BI50" s="83">
        <f t="shared" si="53"/>
        <v>0</v>
      </c>
      <c r="BJ50" s="82">
        <f t="shared" si="54"/>
        <v>0</v>
      </c>
      <c r="BK50" s="83">
        <f t="shared" si="55"/>
        <v>0</v>
      </c>
      <c r="BL50" s="7"/>
      <c r="BM50" s="82">
        <f t="shared" si="56"/>
        <v>0</v>
      </c>
      <c r="BN50" s="83">
        <f t="shared" si="57"/>
        <v>237.02</v>
      </c>
      <c r="BO50" s="82">
        <f t="shared" si="58"/>
        <v>0</v>
      </c>
      <c r="BP50" s="83">
        <f t="shared" si="59"/>
        <v>0</v>
      </c>
      <c r="BQ50" s="82">
        <f t="shared" si="60"/>
        <v>0</v>
      </c>
      <c r="BR50" s="83">
        <f t="shared" si="61"/>
        <v>0</v>
      </c>
      <c r="BS50" s="82">
        <f t="shared" si="62"/>
        <v>0</v>
      </c>
      <c r="BT50" s="82">
        <f t="shared" si="63"/>
        <v>0</v>
      </c>
      <c r="BU50" s="83">
        <f t="shared" si="64"/>
        <v>0</v>
      </c>
      <c r="BV50" s="82">
        <f t="shared" si="65"/>
        <v>0</v>
      </c>
      <c r="BW50" s="83">
        <f t="shared" si="66"/>
        <v>0</v>
      </c>
      <c r="BY50" s="7">
        <f t="shared" si="67"/>
        <v>237.02</v>
      </c>
      <c r="BZ50" s="7"/>
      <c r="CA50" s="7">
        <f t="shared" si="37"/>
        <v>0</v>
      </c>
      <c r="CB50" s="7"/>
      <c r="CC50" s="7">
        <f t="shared" si="25"/>
        <v>237.02</v>
      </c>
      <c r="CF50" s="7">
        <f t="shared" si="68"/>
        <v>1</v>
      </c>
      <c r="CG50" s="7">
        <f t="shared" si="69"/>
        <v>1</v>
      </c>
      <c r="CH50" s="7">
        <f t="shared" si="70"/>
        <v>1</v>
      </c>
      <c r="CI50" s="7">
        <f t="shared" si="71"/>
        <v>1</v>
      </c>
      <c r="CJ50" s="7">
        <f t="shared" si="72"/>
        <v>1</v>
      </c>
      <c r="CK50" s="7">
        <f t="shared" si="73"/>
        <v>1</v>
      </c>
      <c r="CL50" s="7">
        <f t="shared" si="74"/>
        <v>1</v>
      </c>
      <c r="CM50" s="7">
        <f t="shared" si="75"/>
        <v>1</v>
      </c>
      <c r="CN50" s="7">
        <f t="shared" si="40"/>
        <v>1</v>
      </c>
      <c r="CO50" s="7">
        <f t="shared" si="41"/>
        <v>1</v>
      </c>
      <c r="CP50" s="7">
        <f t="shared" si="42"/>
        <v>2</v>
      </c>
      <c r="CQ50" s="7"/>
      <c r="CS50" s="7">
        <f t="shared" si="51"/>
        <v>0</v>
      </c>
      <c r="CT50" s="7">
        <f t="shared" si="51"/>
        <v>0</v>
      </c>
      <c r="CU50" s="7">
        <f t="shared" si="50"/>
        <v>0</v>
      </c>
      <c r="CV50" s="7">
        <f t="shared" si="50"/>
        <v>0</v>
      </c>
      <c r="CW50" s="7">
        <f t="shared" si="50"/>
        <v>0</v>
      </c>
      <c r="CX50" s="7">
        <f t="shared" si="50"/>
        <v>0</v>
      </c>
      <c r="CY50" s="7">
        <f t="shared" si="50"/>
        <v>0</v>
      </c>
      <c r="CZ50" s="7">
        <f t="shared" si="50"/>
        <v>0</v>
      </c>
      <c r="DA50" s="7">
        <f t="shared" si="50"/>
        <v>0</v>
      </c>
      <c r="DB50" s="7">
        <f t="shared" si="50"/>
        <v>0</v>
      </c>
      <c r="DC50" s="7">
        <f t="shared" si="50"/>
        <v>237.02</v>
      </c>
    </row>
    <row r="51" spans="1:107">
      <c r="A51" s="6">
        <v>120</v>
      </c>
      <c r="B51" s="68" t="s">
        <v>606</v>
      </c>
      <c r="C51" s="15" t="s">
        <v>121</v>
      </c>
      <c r="D51" s="9"/>
      <c r="E51" s="29">
        <f>LOOKUP((IF(D51&gt;0,(RANK(D51,D$6:D$135,0)),"NA")),'Points System'!$A$4:$A$154,'Points System'!$B$4:$B$154)</f>
        <v>0</v>
      </c>
      <c r="F51" s="17"/>
      <c r="G51" s="29">
        <f>LOOKUP((IF(F51&gt;0,(RANK(F51,F$6:F$135,0)),"NA")),'Points System'!$A$4:$A$154,'Points System'!$B$4:$B$154)</f>
        <v>0</v>
      </c>
      <c r="H51" s="17"/>
      <c r="I51" s="29">
        <f>LOOKUP((IF(H51&gt;0,(RANK(H51,H$6:H$135,0)),"NA")),'Points System'!$A$4:$A$154,'Points System'!$B$4:$B$154)</f>
        <v>0</v>
      </c>
      <c r="J51" s="17"/>
      <c r="K51" s="29">
        <f>LOOKUP((IF(J51&gt;0,(RANK(J51,J$6:J$135,0)),"NA")),'Points System'!$A$4:$A$154,'Points System'!$B$4:$B$154)</f>
        <v>0</v>
      </c>
      <c r="L51" s="17"/>
      <c r="M51" s="29">
        <f>LOOKUP((IF(L51&gt;0,(RANK(L51,L$6:L$135,0)),"NA")),'Points System'!$A$4:$A$154,'Points System'!$B$4:$B$154)</f>
        <v>0</v>
      </c>
      <c r="N51" s="17"/>
      <c r="O51" s="29">
        <f>LOOKUP((IF(N51&gt;0,(RANK(N51,N$6:N$135,0)),"NA")),'Points System'!$A$4:$A$154,'Points System'!$B$4:$B$154)</f>
        <v>0</v>
      </c>
      <c r="P51" s="19"/>
      <c r="Q51" s="29">
        <f>LOOKUP((IF(P51&gt;0,(RANK(P51,P$6:P$135,0)),"NA")),'Points System'!$A$4:$A$154,'Points System'!$B$4:$B$154)</f>
        <v>0</v>
      </c>
      <c r="R51" s="19"/>
      <c r="S51" s="29">
        <f>LOOKUP((IF(R51&gt;0,(RANK(R51,R$6:R$135,0)),"NA")),'Points System'!$A$4:$A$154,'Points System'!$B$4:$B$154)</f>
        <v>0</v>
      </c>
      <c r="T51" s="17"/>
      <c r="U51" s="29">
        <f>LOOKUP((IF(T51&gt;0,(RANK(T51,T$6:T$135,0)),"NA")),'Points System'!$A$4:$A$154,'Points System'!$B$4:$B$154)</f>
        <v>0</v>
      </c>
      <c r="V51" s="17"/>
      <c r="W51" s="29">
        <f>LOOKUP((IF(V51&gt;0,(RANK(V51,V$6:V$135,0)),"NA")),'Points System'!$A$4:$A$154,'Points System'!$B$4:$B$154)</f>
        <v>0</v>
      </c>
      <c r="X51" s="9">
        <v>218.01</v>
      </c>
      <c r="Y51" s="10">
        <f>LOOKUP((IF(X51&gt;0,(RANK(X51,X$6:X$135,0)),"NA")),'Points System'!$A$4:$A$154,'Points System'!$B$4:$B$154)</f>
        <v>95</v>
      </c>
      <c r="Z51" s="9"/>
      <c r="AA51" s="10">
        <f>LOOKUP((IF(Z51&gt;0,(RANK(Z51,Z$6:Z$135,0)),"NA")),'Points System'!$A$4:$A$154,'Points System'!$B$4:$B$154)</f>
        <v>0</v>
      </c>
      <c r="AB51" s="78">
        <f>CC51</f>
        <v>218.01</v>
      </c>
      <c r="AC51" s="10">
        <f>SUM((LARGE((BA51:BL51),1))+(LARGE((BA51:BL51),2))+(LARGE((BA51:BL51),3)+(LARGE((BA51:BL51),4))))</f>
        <v>95</v>
      </c>
      <c r="AD51" s="12">
        <f>RANK(AC51,$AC$6:$AC$135,0)</f>
        <v>45</v>
      </c>
      <c r="AE51" s="11">
        <f>(AB51-(ROUNDDOWN(AB51,0)))*100</f>
        <v>0.99999999999909051</v>
      </c>
      <c r="AF51" s="76" t="str">
        <f>IF((COUNTIF(AT51:AY51,"&gt;0"))&gt;2,"Y","N")</f>
        <v>N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3">
        <f t="shared" si="44"/>
        <v>0</v>
      </c>
      <c r="AU51" s="23">
        <f t="shared" si="45"/>
        <v>0</v>
      </c>
      <c r="AV51" s="23">
        <f t="shared" si="46"/>
        <v>0</v>
      </c>
      <c r="AW51" s="23">
        <f t="shared" si="47"/>
        <v>0</v>
      </c>
      <c r="AX51" s="23">
        <f t="shared" si="48"/>
        <v>0</v>
      </c>
      <c r="AY51" s="23">
        <f t="shared" si="49"/>
        <v>95</v>
      </c>
      <c r="AZ51" s="7"/>
      <c r="BA51" s="82">
        <f t="shared" si="33"/>
        <v>0</v>
      </c>
      <c r="BB51" s="83">
        <f t="shared" si="6"/>
        <v>0</v>
      </c>
      <c r="BC51" s="82">
        <f t="shared" si="34"/>
        <v>0</v>
      </c>
      <c r="BD51" s="83">
        <f t="shared" si="7"/>
        <v>0</v>
      </c>
      <c r="BE51" s="82">
        <f t="shared" si="35"/>
        <v>0</v>
      </c>
      <c r="BF51" s="83">
        <f t="shared" si="8"/>
        <v>0</v>
      </c>
      <c r="BG51" s="82">
        <f t="shared" si="36"/>
        <v>0</v>
      </c>
      <c r="BH51" s="82">
        <f t="shared" si="52"/>
        <v>0</v>
      </c>
      <c r="BI51" s="83">
        <f t="shared" si="53"/>
        <v>0</v>
      </c>
      <c r="BJ51" s="82">
        <f t="shared" si="54"/>
        <v>0</v>
      </c>
      <c r="BK51" s="83">
        <f t="shared" si="55"/>
        <v>95</v>
      </c>
      <c r="BL51" s="7"/>
      <c r="BM51" s="82">
        <f t="shared" si="56"/>
        <v>0</v>
      </c>
      <c r="BN51" s="83">
        <f t="shared" si="57"/>
        <v>0</v>
      </c>
      <c r="BO51" s="82">
        <f t="shared" si="58"/>
        <v>0</v>
      </c>
      <c r="BP51" s="83">
        <f t="shared" si="59"/>
        <v>0</v>
      </c>
      <c r="BQ51" s="82">
        <f t="shared" si="60"/>
        <v>0</v>
      </c>
      <c r="BR51" s="83">
        <f t="shared" si="61"/>
        <v>0</v>
      </c>
      <c r="BS51" s="82">
        <f t="shared" si="62"/>
        <v>0</v>
      </c>
      <c r="BT51" s="82">
        <f t="shared" si="63"/>
        <v>0</v>
      </c>
      <c r="BU51" s="83">
        <f t="shared" si="64"/>
        <v>0</v>
      </c>
      <c r="BV51" s="82">
        <f t="shared" si="65"/>
        <v>0</v>
      </c>
      <c r="BW51" s="83">
        <f t="shared" si="66"/>
        <v>218.01</v>
      </c>
      <c r="BY51" s="7">
        <f t="shared" si="67"/>
        <v>218.01</v>
      </c>
      <c r="BZ51" s="7"/>
      <c r="CA51" s="7">
        <f t="shared" si="37"/>
        <v>0</v>
      </c>
      <c r="CB51" s="7"/>
      <c r="CC51" s="7">
        <f t="shared" si="25"/>
        <v>218.01</v>
      </c>
      <c r="CF51" s="7">
        <f t="shared" si="68"/>
        <v>1</v>
      </c>
      <c r="CG51" s="7">
        <f t="shared" si="69"/>
        <v>1</v>
      </c>
      <c r="CH51" s="7">
        <f t="shared" si="70"/>
        <v>1</v>
      </c>
      <c r="CI51" s="7">
        <f t="shared" si="71"/>
        <v>1</v>
      </c>
      <c r="CJ51" s="7">
        <f t="shared" si="72"/>
        <v>1</v>
      </c>
      <c r="CK51" s="7">
        <f t="shared" si="73"/>
        <v>1</v>
      </c>
      <c r="CL51" s="7">
        <f t="shared" si="74"/>
        <v>1</v>
      </c>
      <c r="CM51" s="7">
        <f t="shared" si="75"/>
        <v>1</v>
      </c>
      <c r="CN51" s="7">
        <f t="shared" si="40"/>
        <v>1</v>
      </c>
      <c r="CO51" s="7">
        <f t="shared" si="41"/>
        <v>1</v>
      </c>
      <c r="CP51" s="7">
        <f t="shared" si="42"/>
        <v>11</v>
      </c>
      <c r="CQ51" s="7"/>
      <c r="CS51" s="7">
        <f t="shared" si="51"/>
        <v>0</v>
      </c>
      <c r="CT51" s="7">
        <f t="shared" si="51"/>
        <v>0</v>
      </c>
      <c r="CU51" s="7">
        <f t="shared" si="50"/>
        <v>0</v>
      </c>
      <c r="CV51" s="7">
        <f t="shared" si="50"/>
        <v>0</v>
      </c>
      <c r="CW51" s="7">
        <f t="shared" si="50"/>
        <v>0</v>
      </c>
      <c r="CX51" s="7">
        <f t="shared" si="50"/>
        <v>0</v>
      </c>
      <c r="CY51" s="7">
        <f t="shared" si="50"/>
        <v>0</v>
      </c>
      <c r="CZ51" s="7">
        <f t="shared" si="50"/>
        <v>0</v>
      </c>
      <c r="DA51" s="7">
        <f t="shared" si="50"/>
        <v>0</v>
      </c>
      <c r="DB51" s="7">
        <f t="shared" si="50"/>
        <v>0</v>
      </c>
      <c r="DC51" s="7">
        <f t="shared" si="50"/>
        <v>218.01</v>
      </c>
    </row>
    <row r="52" spans="1:107">
      <c r="A52" s="6">
        <v>45</v>
      </c>
      <c r="B52" s="68" t="s">
        <v>186</v>
      </c>
      <c r="C52" s="15" t="s">
        <v>187</v>
      </c>
      <c r="D52" s="9">
        <v>123.01</v>
      </c>
      <c r="E52" s="29">
        <f>LOOKUP((IF(D52&gt;0,(RANK(D52,D$6:D$135,0)),"NA")),'Points System'!$A$4:$A$154,'Points System'!$B$4:$B$154)</f>
        <v>51</v>
      </c>
      <c r="F52" s="17"/>
      <c r="G52" s="29">
        <f>LOOKUP((IF(F52&gt;0,(RANK(F52,F$6:F$135,0)),"NA")),'Points System'!$A$4:$A$154,'Points System'!$B$4:$B$154)</f>
        <v>0</v>
      </c>
      <c r="H52" s="17"/>
      <c r="I52" s="29">
        <f>LOOKUP((IF(H52&gt;0,(RANK(H52,H$6:H$135,0)),"NA")),'Points System'!$A$4:$A$154,'Points System'!$B$4:$B$154)</f>
        <v>0</v>
      </c>
      <c r="J52" s="17"/>
      <c r="K52" s="29">
        <f>LOOKUP((IF(J52&gt;0,(RANK(J52,J$6:J$135,0)),"NA")),'Points System'!$A$4:$A$154,'Points System'!$B$4:$B$154)</f>
        <v>0</v>
      </c>
      <c r="L52" s="17">
        <v>75.010000000000005</v>
      </c>
      <c r="M52" s="29">
        <f>LOOKUP((IF(L52&gt;0,(RANK(L52,L$6:L$135,0)),"NA")),'Points System'!$A$4:$A$154,'Points System'!$B$4:$B$154)</f>
        <v>43</v>
      </c>
      <c r="N52" s="17"/>
      <c r="O52" s="29">
        <f>LOOKUP((IF(N52&gt;0,(RANK(N52,N$6:N$135,0)),"NA")),'Points System'!$A$4:$A$154,'Points System'!$B$4:$B$154)</f>
        <v>0</v>
      </c>
      <c r="P52" s="19"/>
      <c r="Q52" s="29">
        <f>LOOKUP((IF(P52&gt;0,(RANK(P52,P$6:P$135,0)),"NA")),'Points System'!$A$4:$A$154,'Points System'!$B$4:$B$154)</f>
        <v>0</v>
      </c>
      <c r="R52" s="19"/>
      <c r="S52" s="29">
        <f>LOOKUP((IF(R52&gt;0,(RANK(R52,R$6:R$135,0)),"NA")),'Points System'!$A$4:$A$154,'Points System'!$B$4:$B$154)</f>
        <v>0</v>
      </c>
      <c r="T52" s="17"/>
      <c r="U52" s="29">
        <f>LOOKUP((IF(T52&gt;0,(RANK(T52,T$6:T$135,0)),"NA")),'Points System'!$A$4:$A$154,'Points System'!$B$4:$B$154)</f>
        <v>0</v>
      </c>
      <c r="V52" s="17"/>
      <c r="W52" s="29">
        <f>LOOKUP((IF(V52&gt;0,(RANK(V52,V$6:V$135,0)),"NA")),'Points System'!$A$4:$A$154,'Points System'!$B$4:$B$154)</f>
        <v>0</v>
      </c>
      <c r="X52" s="9"/>
      <c r="Y52" s="10">
        <f>LOOKUP((IF(X52&gt;0,(RANK(X52,X$6:X$135,0)),"NA")),'Points System'!$A$4:$A$154,'Points System'!$B$4:$B$154)</f>
        <v>0</v>
      </c>
      <c r="Z52" s="9"/>
      <c r="AA52" s="10">
        <f>LOOKUP((IF(Z52&gt;0,(RANK(Z52,Z$6:Z$135,0)),"NA")),'Points System'!$A$4:$A$154,'Points System'!$B$4:$B$154)</f>
        <v>0</v>
      </c>
      <c r="AB52" s="78">
        <f>CC52</f>
        <v>198.02</v>
      </c>
      <c r="AC52" s="10">
        <f>SUM((LARGE((BA52:BL52),1))+(LARGE((BA52:BL52),2))+(LARGE((BA52:BL52),3)+(LARGE((BA52:BL52),4))))</f>
        <v>94</v>
      </c>
      <c r="AD52" s="12">
        <f>RANK(AC52,$AC$6:$AC$135,0)</f>
        <v>47</v>
      </c>
      <c r="AE52" s="11">
        <f>(AB52-(ROUNDDOWN(AB52,0)))*100</f>
        <v>2.0000000000010232</v>
      </c>
      <c r="AF52" s="76" t="str">
        <f>IF((COUNTIF(AT52:AY52,"&gt;0"))&gt;2,"Y","N")</f>
        <v>N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23">
        <f t="shared" si="44"/>
        <v>0</v>
      </c>
      <c r="AU52" s="23">
        <f t="shared" si="45"/>
        <v>0</v>
      </c>
      <c r="AV52" s="23">
        <f t="shared" si="46"/>
        <v>0</v>
      </c>
      <c r="AW52" s="23">
        <f t="shared" si="47"/>
        <v>51</v>
      </c>
      <c r="AX52" s="23">
        <f t="shared" si="48"/>
        <v>43</v>
      </c>
      <c r="AY52" s="23">
        <f t="shared" si="49"/>
        <v>0</v>
      </c>
      <c r="AZ52" s="7"/>
      <c r="BA52" s="82">
        <f t="shared" si="33"/>
        <v>0</v>
      </c>
      <c r="BB52" s="83">
        <f t="shared" si="6"/>
        <v>0</v>
      </c>
      <c r="BC52" s="82">
        <f t="shared" si="34"/>
        <v>0</v>
      </c>
      <c r="BD52" s="83">
        <f t="shared" si="7"/>
        <v>0</v>
      </c>
      <c r="BE52" s="82">
        <f t="shared" si="35"/>
        <v>0</v>
      </c>
      <c r="BF52" s="83">
        <f t="shared" si="8"/>
        <v>0</v>
      </c>
      <c r="BG52" s="82">
        <f t="shared" si="36"/>
        <v>0</v>
      </c>
      <c r="BH52" s="82">
        <f t="shared" si="52"/>
        <v>51</v>
      </c>
      <c r="BI52" s="83">
        <f t="shared" si="53"/>
        <v>43</v>
      </c>
      <c r="BJ52" s="82">
        <f t="shared" si="54"/>
        <v>0</v>
      </c>
      <c r="BK52" s="83">
        <f t="shared" si="55"/>
        <v>0</v>
      </c>
      <c r="BL52" s="7"/>
      <c r="BM52" s="82">
        <f t="shared" si="56"/>
        <v>0</v>
      </c>
      <c r="BN52" s="83">
        <f t="shared" si="57"/>
        <v>0</v>
      </c>
      <c r="BO52" s="82">
        <f t="shared" si="58"/>
        <v>0</v>
      </c>
      <c r="BP52" s="83">
        <f t="shared" si="59"/>
        <v>0</v>
      </c>
      <c r="BQ52" s="82">
        <f t="shared" si="60"/>
        <v>0</v>
      </c>
      <c r="BR52" s="83">
        <f t="shared" si="61"/>
        <v>0</v>
      </c>
      <c r="BS52" s="82">
        <f t="shared" si="62"/>
        <v>0</v>
      </c>
      <c r="BT52" s="82">
        <f t="shared" si="63"/>
        <v>123.01</v>
      </c>
      <c r="BU52" s="83">
        <f t="shared" si="64"/>
        <v>75.010000000000005</v>
      </c>
      <c r="BV52" s="82">
        <f t="shared" si="65"/>
        <v>0</v>
      </c>
      <c r="BW52" s="83">
        <f t="shared" si="66"/>
        <v>0</v>
      </c>
      <c r="BY52" s="7">
        <f t="shared" si="67"/>
        <v>198.02</v>
      </c>
      <c r="BZ52" s="7"/>
      <c r="CA52" s="7">
        <f t="shared" si="37"/>
        <v>0</v>
      </c>
      <c r="CB52" s="7"/>
      <c r="CC52" s="7">
        <f t="shared" si="25"/>
        <v>198.02</v>
      </c>
      <c r="CF52" s="7">
        <f t="shared" si="68"/>
        <v>1</v>
      </c>
      <c r="CG52" s="7">
        <f t="shared" si="69"/>
        <v>1</v>
      </c>
      <c r="CH52" s="7">
        <f t="shared" si="70"/>
        <v>1</v>
      </c>
      <c r="CI52" s="7">
        <f t="shared" si="71"/>
        <v>1</v>
      </c>
      <c r="CJ52" s="7">
        <f t="shared" si="72"/>
        <v>1</v>
      </c>
      <c r="CK52" s="7">
        <f t="shared" si="73"/>
        <v>1</v>
      </c>
      <c r="CL52" s="7">
        <f t="shared" si="74"/>
        <v>1</v>
      </c>
      <c r="CM52" s="7">
        <f t="shared" si="75"/>
        <v>1</v>
      </c>
      <c r="CN52" s="7">
        <f t="shared" si="40"/>
        <v>1</v>
      </c>
      <c r="CO52" s="7">
        <f t="shared" si="41"/>
        <v>9</v>
      </c>
      <c r="CP52" s="7">
        <f t="shared" si="42"/>
        <v>8</v>
      </c>
      <c r="CQ52" s="7"/>
      <c r="CS52" s="7">
        <f t="shared" si="51"/>
        <v>0</v>
      </c>
      <c r="CT52" s="7">
        <f t="shared" si="51"/>
        <v>0</v>
      </c>
      <c r="CU52" s="7">
        <f t="shared" si="50"/>
        <v>0</v>
      </c>
      <c r="CV52" s="7">
        <f t="shared" si="50"/>
        <v>0</v>
      </c>
      <c r="CW52" s="7">
        <f t="shared" si="50"/>
        <v>0</v>
      </c>
      <c r="CX52" s="7">
        <f t="shared" si="50"/>
        <v>0</v>
      </c>
      <c r="CY52" s="7">
        <f t="shared" si="50"/>
        <v>0</v>
      </c>
      <c r="CZ52" s="7">
        <f t="shared" si="50"/>
        <v>0</v>
      </c>
      <c r="DA52" s="7">
        <f t="shared" si="50"/>
        <v>0</v>
      </c>
      <c r="DB52" s="7">
        <f t="shared" si="50"/>
        <v>75.010000000000005</v>
      </c>
      <c r="DC52" s="7">
        <f t="shared" si="50"/>
        <v>123.01</v>
      </c>
    </row>
    <row r="53" spans="1:107">
      <c r="A53" s="6">
        <v>121</v>
      </c>
      <c r="B53" s="68" t="s">
        <v>49</v>
      </c>
      <c r="C53" s="15" t="s">
        <v>607</v>
      </c>
      <c r="D53" s="9"/>
      <c r="E53" s="29">
        <f>LOOKUP((IF(D53&gt;0,(RANK(D53,D$6:D$135,0)),"NA")),'Points System'!$A$4:$A$154,'Points System'!$B$4:$B$154)</f>
        <v>0</v>
      </c>
      <c r="F53" s="17"/>
      <c r="G53" s="29">
        <f>LOOKUP((IF(F53&gt;0,(RANK(F53,F$6:F$135,0)),"NA")),'Points System'!$A$4:$A$154,'Points System'!$B$4:$B$154)</f>
        <v>0</v>
      </c>
      <c r="H53" s="17"/>
      <c r="I53" s="29">
        <f>LOOKUP((IF(H53&gt;0,(RANK(H53,H$6:H$135,0)),"NA")),'Points System'!$A$4:$A$154,'Points System'!$B$4:$B$154)</f>
        <v>0</v>
      </c>
      <c r="J53" s="17"/>
      <c r="K53" s="29">
        <f>LOOKUP((IF(J53&gt;0,(RANK(J53,J$6:J$135,0)),"NA")),'Points System'!$A$4:$A$154,'Points System'!$B$4:$B$154)</f>
        <v>0</v>
      </c>
      <c r="L53" s="17"/>
      <c r="M53" s="29">
        <f>LOOKUP((IF(L53&gt;0,(RANK(L53,L$6:L$135,0)),"NA")),'Points System'!$A$4:$A$154,'Points System'!$B$4:$B$154)</f>
        <v>0</v>
      </c>
      <c r="N53" s="17"/>
      <c r="O53" s="29">
        <f>LOOKUP((IF(N53&gt;0,(RANK(N53,N$6:N$135,0)),"NA")),'Points System'!$A$4:$A$154,'Points System'!$B$4:$B$154)</f>
        <v>0</v>
      </c>
      <c r="P53" s="19"/>
      <c r="Q53" s="29">
        <f>LOOKUP((IF(P53&gt;0,(RANK(P53,P$6:P$135,0)),"NA")),'Points System'!$A$4:$A$154,'Points System'!$B$4:$B$154)</f>
        <v>0</v>
      </c>
      <c r="R53" s="19"/>
      <c r="S53" s="29">
        <f>LOOKUP((IF(R53&gt;0,(RANK(R53,R$6:R$135,0)),"NA")),'Points System'!$A$4:$A$154,'Points System'!$B$4:$B$154)</f>
        <v>0</v>
      </c>
      <c r="T53" s="17"/>
      <c r="U53" s="29">
        <f>LOOKUP((IF(T53&gt;0,(RANK(T53,T$6:T$135,0)),"NA")),'Points System'!$A$4:$A$154,'Points System'!$B$4:$B$154)</f>
        <v>0</v>
      </c>
      <c r="V53" s="17"/>
      <c r="W53" s="29">
        <f>LOOKUP((IF(V53&gt;0,(RANK(V53,V$6:V$135,0)),"NA")),'Points System'!$A$4:$A$154,'Points System'!$B$4:$B$154)</f>
        <v>0</v>
      </c>
      <c r="X53" s="9">
        <v>216.02</v>
      </c>
      <c r="Y53" s="10">
        <f>LOOKUP((IF(X53&gt;0,(RANK(X53,X$6:X$135,0)),"NA")),'Points System'!$A$4:$A$154,'Points System'!$B$4:$B$154)</f>
        <v>90</v>
      </c>
      <c r="Z53" s="9"/>
      <c r="AA53" s="10">
        <f>LOOKUP((IF(Z53&gt;0,(RANK(Z53,Z$6:Z$135,0)),"NA")),'Points System'!$A$4:$A$154,'Points System'!$B$4:$B$154)</f>
        <v>0</v>
      </c>
      <c r="AB53" s="78">
        <f>CC53</f>
        <v>216.02</v>
      </c>
      <c r="AC53" s="10">
        <f>SUM((LARGE((BA53:BL53),1))+(LARGE((BA53:BL53),2))+(LARGE((BA53:BL53),3)+(LARGE((BA53:BL53),4))))</f>
        <v>90</v>
      </c>
      <c r="AD53" s="12">
        <f>RANK(AC53,$AC$6:$AC$135,0)</f>
        <v>48</v>
      </c>
      <c r="AE53" s="11">
        <f>(AB53-(ROUNDDOWN(AB53,0)))*100</f>
        <v>2.0000000000010232</v>
      </c>
      <c r="AF53" s="76" t="str">
        <f>IF((COUNTIF(AT53:AY53,"&gt;0"))&gt;2,"Y","N")</f>
        <v>N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3">
        <f t="shared" si="44"/>
        <v>0</v>
      </c>
      <c r="AU53" s="23">
        <f t="shared" si="45"/>
        <v>0</v>
      </c>
      <c r="AV53" s="23">
        <f t="shared" si="46"/>
        <v>0</v>
      </c>
      <c r="AW53" s="23">
        <f t="shared" si="47"/>
        <v>0</v>
      </c>
      <c r="AX53" s="23">
        <f t="shared" si="48"/>
        <v>0</v>
      </c>
      <c r="AY53" s="23">
        <f t="shared" si="49"/>
        <v>90</v>
      </c>
      <c r="AZ53" s="7"/>
      <c r="BA53" s="82">
        <f t="shared" si="33"/>
        <v>0</v>
      </c>
      <c r="BB53" s="83">
        <f t="shared" si="6"/>
        <v>0</v>
      </c>
      <c r="BC53" s="82">
        <f t="shared" si="34"/>
        <v>0</v>
      </c>
      <c r="BD53" s="83">
        <f t="shared" si="7"/>
        <v>0</v>
      </c>
      <c r="BE53" s="82">
        <f t="shared" si="35"/>
        <v>0</v>
      </c>
      <c r="BF53" s="83">
        <f t="shared" si="8"/>
        <v>0</v>
      </c>
      <c r="BG53" s="82">
        <f t="shared" si="36"/>
        <v>0</v>
      </c>
      <c r="BH53" s="82">
        <f t="shared" si="52"/>
        <v>0</v>
      </c>
      <c r="BI53" s="83">
        <f t="shared" si="53"/>
        <v>0</v>
      </c>
      <c r="BJ53" s="82">
        <f t="shared" si="54"/>
        <v>0</v>
      </c>
      <c r="BK53" s="83">
        <f t="shared" si="55"/>
        <v>90</v>
      </c>
      <c r="BL53" s="7"/>
      <c r="BM53" s="82">
        <f t="shared" si="56"/>
        <v>0</v>
      </c>
      <c r="BN53" s="83">
        <f t="shared" si="57"/>
        <v>0</v>
      </c>
      <c r="BO53" s="82">
        <f t="shared" si="58"/>
        <v>0</v>
      </c>
      <c r="BP53" s="83">
        <f t="shared" si="59"/>
        <v>0</v>
      </c>
      <c r="BQ53" s="82">
        <f t="shared" si="60"/>
        <v>0</v>
      </c>
      <c r="BR53" s="83">
        <f t="shared" si="61"/>
        <v>0</v>
      </c>
      <c r="BS53" s="82">
        <f t="shared" si="62"/>
        <v>0</v>
      </c>
      <c r="BT53" s="82">
        <f t="shared" si="63"/>
        <v>0</v>
      </c>
      <c r="BU53" s="83">
        <f t="shared" si="64"/>
        <v>0</v>
      </c>
      <c r="BV53" s="82">
        <f t="shared" si="65"/>
        <v>0</v>
      </c>
      <c r="BW53" s="83">
        <f t="shared" si="66"/>
        <v>216.02</v>
      </c>
      <c r="BY53" s="7">
        <f t="shared" si="67"/>
        <v>216.02</v>
      </c>
      <c r="BZ53" s="7"/>
      <c r="CA53" s="7">
        <f t="shared" si="37"/>
        <v>0</v>
      </c>
      <c r="CB53" s="7"/>
      <c r="CC53" s="7">
        <f t="shared" si="25"/>
        <v>216.02</v>
      </c>
      <c r="CF53" s="7">
        <f t="shared" si="68"/>
        <v>1</v>
      </c>
      <c r="CG53" s="7">
        <f t="shared" si="69"/>
        <v>1</v>
      </c>
      <c r="CH53" s="7">
        <f t="shared" si="70"/>
        <v>1</v>
      </c>
      <c r="CI53" s="7">
        <f t="shared" si="71"/>
        <v>1</v>
      </c>
      <c r="CJ53" s="7">
        <f t="shared" si="72"/>
        <v>1</v>
      </c>
      <c r="CK53" s="7">
        <f t="shared" si="73"/>
        <v>1</v>
      </c>
      <c r="CL53" s="7">
        <f t="shared" si="74"/>
        <v>1</v>
      </c>
      <c r="CM53" s="7">
        <f t="shared" si="75"/>
        <v>1</v>
      </c>
      <c r="CN53" s="7">
        <f t="shared" si="40"/>
        <v>1</v>
      </c>
      <c r="CO53" s="7">
        <f t="shared" si="41"/>
        <v>1</v>
      </c>
      <c r="CP53" s="7">
        <f t="shared" si="42"/>
        <v>11</v>
      </c>
      <c r="CQ53" s="7"/>
      <c r="CS53" s="7">
        <f t="shared" si="51"/>
        <v>0</v>
      </c>
      <c r="CT53" s="7">
        <f t="shared" si="51"/>
        <v>0</v>
      </c>
      <c r="CU53" s="7">
        <f t="shared" si="50"/>
        <v>0</v>
      </c>
      <c r="CV53" s="7">
        <f t="shared" si="50"/>
        <v>0</v>
      </c>
      <c r="CW53" s="7">
        <f t="shared" si="50"/>
        <v>0</v>
      </c>
      <c r="CX53" s="7">
        <f t="shared" si="50"/>
        <v>0</v>
      </c>
      <c r="CY53" s="7">
        <f t="shared" si="50"/>
        <v>0</v>
      </c>
      <c r="CZ53" s="7">
        <f t="shared" si="50"/>
        <v>0</v>
      </c>
      <c r="DA53" s="7">
        <f t="shared" si="50"/>
        <v>0</v>
      </c>
      <c r="DB53" s="7">
        <f t="shared" si="50"/>
        <v>0</v>
      </c>
      <c r="DC53" s="7">
        <f t="shared" si="50"/>
        <v>216.02</v>
      </c>
    </row>
    <row r="54" spans="1:107">
      <c r="A54" s="6">
        <v>46</v>
      </c>
      <c r="B54" s="68" t="s">
        <v>247</v>
      </c>
      <c r="C54" s="15" t="s">
        <v>248</v>
      </c>
      <c r="D54" s="9">
        <v>87</v>
      </c>
      <c r="E54" s="29">
        <f>LOOKUP((IF(D54&gt;0,(RANK(D54,D$6:D$135,0)),"NA")),'Points System'!$A$4:$A$154,'Points System'!$B$4:$B$154)</f>
        <v>48</v>
      </c>
      <c r="F54" s="17"/>
      <c r="G54" s="29">
        <f>LOOKUP((IF(F54&gt;0,(RANK(F54,F$6:F$135,0)),"NA")),'Points System'!$A$4:$A$154,'Points System'!$B$4:$B$154)</f>
        <v>0</v>
      </c>
      <c r="H54" s="17"/>
      <c r="I54" s="29">
        <f>LOOKUP((IF(H54&gt;0,(RANK(H54,H$6:H$135,0)),"NA")),'Points System'!$A$4:$A$154,'Points System'!$B$4:$B$154)</f>
        <v>0</v>
      </c>
      <c r="J54" s="17"/>
      <c r="K54" s="29">
        <f>LOOKUP((IF(J54&gt;0,(RANK(J54,J$6:J$135,0)),"NA")),'Points System'!$A$4:$A$154,'Points System'!$B$4:$B$154)</f>
        <v>0</v>
      </c>
      <c r="L54" s="17">
        <v>69</v>
      </c>
      <c r="M54" s="29">
        <f>LOOKUP((IF(L54&gt;0,(RANK(L54,L$6:L$135,0)),"NA")),'Points System'!$A$4:$A$154,'Points System'!$B$4:$B$154)</f>
        <v>42</v>
      </c>
      <c r="N54" s="17"/>
      <c r="O54" s="29">
        <f>LOOKUP((IF(N54&gt;0,(RANK(N54,N$6:N$135,0)),"NA")),'Points System'!$A$4:$A$154,'Points System'!$B$4:$B$154)</f>
        <v>0</v>
      </c>
      <c r="P54" s="19"/>
      <c r="Q54" s="29">
        <f>LOOKUP((IF(P54&gt;0,(RANK(P54,P$6:P$135,0)),"NA")),'Points System'!$A$4:$A$154,'Points System'!$B$4:$B$154)</f>
        <v>0</v>
      </c>
      <c r="R54" s="19"/>
      <c r="S54" s="29">
        <f>LOOKUP((IF(R54&gt;0,(RANK(R54,R$6:R$135,0)),"NA")),'Points System'!$A$4:$A$154,'Points System'!$B$4:$B$154)</f>
        <v>0</v>
      </c>
      <c r="T54" s="17"/>
      <c r="U54" s="29">
        <f>LOOKUP((IF(T54&gt;0,(RANK(T54,T$6:T$135,0)),"NA")),'Points System'!$A$4:$A$154,'Points System'!$B$4:$B$154)</f>
        <v>0</v>
      </c>
      <c r="V54" s="17"/>
      <c r="W54" s="29">
        <f>LOOKUP((IF(V54&gt;0,(RANK(V54,V$6:V$135,0)),"NA")),'Points System'!$A$4:$A$154,'Points System'!$B$4:$B$154)</f>
        <v>0</v>
      </c>
      <c r="X54" s="9"/>
      <c r="Y54" s="10">
        <f>LOOKUP((IF(X54&gt;0,(RANK(X54,X$6:X$135,0)),"NA")),'Points System'!$A$4:$A$154,'Points System'!$B$4:$B$154)</f>
        <v>0</v>
      </c>
      <c r="Z54" s="9"/>
      <c r="AA54" s="10">
        <f>LOOKUP((IF(Z54&gt;0,(RANK(Z54,Z$6:Z$135,0)),"NA")),'Points System'!$A$4:$A$154,'Points System'!$B$4:$B$154)</f>
        <v>0</v>
      </c>
      <c r="AB54" s="78">
        <f>CC54</f>
        <v>156</v>
      </c>
      <c r="AC54" s="10">
        <f>SUM((LARGE((BA54:BL54),1))+(LARGE((BA54:BL54),2))+(LARGE((BA54:BL54),3)+(LARGE((BA54:BL54),4))))</f>
        <v>90</v>
      </c>
      <c r="AD54" s="12">
        <f>RANK(AC54,$AC$6:$AC$135,0)</f>
        <v>48</v>
      </c>
      <c r="AE54" s="11">
        <f>(AB54-(ROUNDDOWN(AB54,0)))*100</f>
        <v>0</v>
      </c>
      <c r="AF54" s="76" t="str">
        <f>IF((COUNTIF(AT54:AY54,"&gt;0"))&gt;2,"Y","N")</f>
        <v>N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23">
        <f t="shared" si="44"/>
        <v>0</v>
      </c>
      <c r="AU54" s="23">
        <f t="shared" si="45"/>
        <v>0</v>
      </c>
      <c r="AV54" s="23">
        <f t="shared" si="46"/>
        <v>0</v>
      </c>
      <c r="AW54" s="23">
        <f t="shared" si="47"/>
        <v>48</v>
      </c>
      <c r="AX54" s="23">
        <f t="shared" si="48"/>
        <v>42</v>
      </c>
      <c r="AY54" s="23">
        <f t="shared" si="49"/>
        <v>0</v>
      </c>
      <c r="AZ54" s="7"/>
      <c r="BA54" s="82">
        <f t="shared" si="33"/>
        <v>0</v>
      </c>
      <c r="BB54" s="83">
        <f t="shared" si="6"/>
        <v>0</v>
      </c>
      <c r="BC54" s="82">
        <f t="shared" si="34"/>
        <v>0</v>
      </c>
      <c r="BD54" s="83">
        <f t="shared" si="7"/>
        <v>0</v>
      </c>
      <c r="BE54" s="82">
        <f t="shared" si="35"/>
        <v>0</v>
      </c>
      <c r="BF54" s="83">
        <f t="shared" si="8"/>
        <v>0</v>
      </c>
      <c r="BG54" s="82">
        <f t="shared" si="36"/>
        <v>0</v>
      </c>
      <c r="BH54" s="82">
        <f t="shared" si="52"/>
        <v>48</v>
      </c>
      <c r="BI54" s="83">
        <f t="shared" si="53"/>
        <v>42</v>
      </c>
      <c r="BJ54" s="82">
        <f t="shared" si="54"/>
        <v>0</v>
      </c>
      <c r="BK54" s="83">
        <f t="shared" si="55"/>
        <v>0</v>
      </c>
      <c r="BL54" s="7"/>
      <c r="BM54" s="82">
        <f t="shared" si="56"/>
        <v>0</v>
      </c>
      <c r="BN54" s="83">
        <f t="shared" si="57"/>
        <v>0</v>
      </c>
      <c r="BO54" s="82">
        <f t="shared" si="58"/>
        <v>0</v>
      </c>
      <c r="BP54" s="83">
        <f t="shared" si="59"/>
        <v>0</v>
      </c>
      <c r="BQ54" s="82">
        <f t="shared" si="60"/>
        <v>0</v>
      </c>
      <c r="BR54" s="83">
        <f t="shared" si="61"/>
        <v>0</v>
      </c>
      <c r="BS54" s="82">
        <f t="shared" si="62"/>
        <v>0</v>
      </c>
      <c r="BT54" s="82">
        <f t="shared" si="63"/>
        <v>87</v>
      </c>
      <c r="BU54" s="83">
        <f t="shared" si="64"/>
        <v>69</v>
      </c>
      <c r="BV54" s="82">
        <f t="shared" si="65"/>
        <v>0</v>
      </c>
      <c r="BW54" s="83">
        <f t="shared" si="66"/>
        <v>0</v>
      </c>
      <c r="BY54" s="7">
        <f t="shared" si="67"/>
        <v>156</v>
      </c>
      <c r="BZ54" s="7"/>
      <c r="CA54" s="7">
        <f t="shared" si="37"/>
        <v>0</v>
      </c>
      <c r="CB54" s="7"/>
      <c r="CC54" s="7">
        <f t="shared" si="25"/>
        <v>156</v>
      </c>
      <c r="CF54" s="7">
        <f t="shared" si="68"/>
        <v>1</v>
      </c>
      <c r="CG54" s="7">
        <f t="shared" si="69"/>
        <v>1</v>
      </c>
      <c r="CH54" s="7">
        <f t="shared" si="70"/>
        <v>1</v>
      </c>
      <c r="CI54" s="7">
        <f t="shared" si="71"/>
        <v>1</v>
      </c>
      <c r="CJ54" s="7">
        <f t="shared" si="72"/>
        <v>1</v>
      </c>
      <c r="CK54" s="7">
        <f t="shared" si="73"/>
        <v>1</v>
      </c>
      <c r="CL54" s="7">
        <f t="shared" si="74"/>
        <v>1</v>
      </c>
      <c r="CM54" s="7">
        <f t="shared" si="75"/>
        <v>1</v>
      </c>
      <c r="CN54" s="7">
        <f t="shared" si="40"/>
        <v>1</v>
      </c>
      <c r="CO54" s="7">
        <f t="shared" si="41"/>
        <v>9</v>
      </c>
      <c r="CP54" s="7">
        <f t="shared" si="42"/>
        <v>8</v>
      </c>
      <c r="CQ54" s="7"/>
      <c r="CS54" s="7">
        <f t="shared" si="51"/>
        <v>0</v>
      </c>
      <c r="CT54" s="7">
        <f t="shared" si="51"/>
        <v>0</v>
      </c>
      <c r="CU54" s="7">
        <f t="shared" si="50"/>
        <v>0</v>
      </c>
      <c r="CV54" s="7">
        <f t="shared" si="50"/>
        <v>0</v>
      </c>
      <c r="CW54" s="7">
        <f t="shared" si="50"/>
        <v>0</v>
      </c>
      <c r="CX54" s="7">
        <f t="shared" si="50"/>
        <v>0</v>
      </c>
      <c r="CY54" s="7">
        <f t="shared" si="50"/>
        <v>0</v>
      </c>
      <c r="CZ54" s="7">
        <f t="shared" si="50"/>
        <v>0</v>
      </c>
      <c r="DA54" s="7">
        <f t="shared" si="50"/>
        <v>0</v>
      </c>
      <c r="DB54" s="7">
        <f t="shared" si="50"/>
        <v>69</v>
      </c>
      <c r="DC54" s="7">
        <f t="shared" si="50"/>
        <v>87</v>
      </c>
    </row>
    <row r="55" spans="1:107">
      <c r="A55" s="6">
        <v>47</v>
      </c>
      <c r="B55" s="68" t="s">
        <v>135</v>
      </c>
      <c r="C55" s="15" t="s">
        <v>136</v>
      </c>
      <c r="D55" s="9"/>
      <c r="E55" s="29">
        <f>LOOKUP((IF(D55&gt;0,(RANK(D55,D$6:D$135,0)),"NA")),'Points System'!$A$4:$A$154,'Points System'!$B$4:$B$154)</f>
        <v>0</v>
      </c>
      <c r="F55" s="17"/>
      <c r="G55" s="29">
        <f>LOOKUP((IF(F55&gt;0,(RANK(F55,F$6:F$135,0)),"NA")),'Points System'!$A$4:$A$154,'Points System'!$B$4:$B$154)</f>
        <v>0</v>
      </c>
      <c r="H55" s="17">
        <v>90</v>
      </c>
      <c r="I55" s="29">
        <f>LOOKUP((IF(H55&gt;0,(RANK(H55,H$6:H$135,0)),"NA")),'Points System'!$A$4:$A$154,'Points System'!$B$4:$B$154)</f>
        <v>48</v>
      </c>
      <c r="J55" s="17"/>
      <c r="K55" s="29">
        <f>LOOKUP((IF(J55&gt;0,(RANK(J55,J$6:J$135,0)),"NA")),'Points System'!$A$4:$A$154,'Points System'!$B$4:$B$154)</f>
        <v>0</v>
      </c>
      <c r="L55" s="17"/>
      <c r="M55" s="29">
        <f>LOOKUP((IF(L55&gt;0,(RANK(L55,L$6:L$135,0)),"NA")),'Points System'!$A$4:$A$154,'Points System'!$B$4:$B$154)</f>
        <v>0</v>
      </c>
      <c r="N55" s="17"/>
      <c r="O55" s="29">
        <f>LOOKUP((IF(N55&gt;0,(RANK(N55,N$6:N$135,0)),"NA")),'Points System'!$A$4:$A$154,'Points System'!$B$4:$B$154)</f>
        <v>0</v>
      </c>
      <c r="P55" s="19">
        <v>72</v>
      </c>
      <c r="Q55" s="29">
        <f>LOOKUP((IF(P55&gt;0,(RANK(P55,P$6:P$135,0)),"NA")),'Points System'!$A$4:$A$154,'Points System'!$B$4:$B$154)</f>
        <v>36</v>
      </c>
      <c r="R55" s="19"/>
      <c r="S55" s="29">
        <f>LOOKUP((IF(R55&gt;0,(RANK(R55,R$6:R$135,0)),"NA")),'Points System'!$A$4:$A$154,'Points System'!$B$4:$B$154)</f>
        <v>0</v>
      </c>
      <c r="T55" s="17"/>
      <c r="U55" s="29">
        <f>LOOKUP((IF(T55&gt;0,(RANK(T55,T$6:T$135,0)),"NA")),'Points System'!$A$4:$A$154,'Points System'!$B$4:$B$154)</f>
        <v>0</v>
      </c>
      <c r="V55" s="17"/>
      <c r="W55" s="29">
        <f>LOOKUP((IF(V55&gt;0,(RANK(V55,V$6:V$135,0)),"NA")),'Points System'!$A$4:$A$154,'Points System'!$B$4:$B$154)</f>
        <v>0</v>
      </c>
      <c r="X55" s="9"/>
      <c r="Y55" s="10">
        <f>LOOKUP((IF(X55&gt;0,(RANK(X55,X$6:X$135,0)),"NA")),'Points System'!$A$4:$A$154,'Points System'!$B$4:$B$154)</f>
        <v>0</v>
      </c>
      <c r="Z55" s="9"/>
      <c r="AA55" s="10">
        <f>LOOKUP((IF(Z55&gt;0,(RANK(Z55,Z$6:Z$135,0)),"NA")),'Points System'!$A$4:$A$154,'Points System'!$B$4:$B$154)</f>
        <v>0</v>
      </c>
      <c r="AB55" s="78">
        <f>CC55</f>
        <v>162</v>
      </c>
      <c r="AC55" s="10">
        <f>SUM((LARGE((BA55:BL55),1))+(LARGE((BA55:BL55),2))+(LARGE((BA55:BL55),3)+(LARGE((BA55:BL55),4))))</f>
        <v>84</v>
      </c>
      <c r="AD55" s="12">
        <f>RANK(AC55,$AC$6:$AC$135,0)</f>
        <v>50</v>
      </c>
      <c r="AE55" s="11">
        <f>(AB55-(ROUNDDOWN(AB55,0)))*100</f>
        <v>0</v>
      </c>
      <c r="AF55" s="76" t="str">
        <f>IF((COUNTIF(AT55:AY55,"&gt;0"))&gt;2,"Y","N")</f>
        <v>N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3">
        <f t="shared" si="44"/>
        <v>0</v>
      </c>
      <c r="AU55" s="23">
        <f t="shared" si="45"/>
        <v>48</v>
      </c>
      <c r="AV55" s="23">
        <f t="shared" si="46"/>
        <v>0</v>
      </c>
      <c r="AW55" s="23">
        <f t="shared" si="47"/>
        <v>0</v>
      </c>
      <c r="AX55" s="23">
        <f t="shared" si="48"/>
        <v>0</v>
      </c>
      <c r="AY55" s="23">
        <f t="shared" si="49"/>
        <v>0</v>
      </c>
      <c r="AZ55" s="7"/>
      <c r="BA55" s="82">
        <f t="shared" si="33"/>
        <v>0</v>
      </c>
      <c r="BB55" s="83">
        <f t="shared" si="6"/>
        <v>0</v>
      </c>
      <c r="BC55" s="82">
        <f t="shared" si="34"/>
        <v>48</v>
      </c>
      <c r="BD55" s="83">
        <f t="shared" si="7"/>
        <v>36</v>
      </c>
      <c r="BE55" s="82">
        <f t="shared" si="35"/>
        <v>0</v>
      </c>
      <c r="BF55" s="83">
        <f t="shared" si="8"/>
        <v>0</v>
      </c>
      <c r="BG55" s="82">
        <f t="shared" si="36"/>
        <v>0</v>
      </c>
      <c r="BH55" s="82">
        <f t="shared" si="52"/>
        <v>0</v>
      </c>
      <c r="BI55" s="83">
        <f t="shared" si="53"/>
        <v>0</v>
      </c>
      <c r="BJ55" s="82">
        <f t="shared" si="54"/>
        <v>0</v>
      </c>
      <c r="BK55" s="83">
        <f t="shared" si="55"/>
        <v>0</v>
      </c>
      <c r="BL55" s="7"/>
      <c r="BM55" s="82">
        <f t="shared" si="56"/>
        <v>0</v>
      </c>
      <c r="BN55" s="83">
        <f t="shared" si="57"/>
        <v>0</v>
      </c>
      <c r="BO55" s="82">
        <f t="shared" si="58"/>
        <v>90</v>
      </c>
      <c r="BP55" s="83">
        <f t="shared" si="59"/>
        <v>72</v>
      </c>
      <c r="BQ55" s="82">
        <f t="shared" si="60"/>
        <v>0</v>
      </c>
      <c r="BR55" s="83">
        <f t="shared" si="61"/>
        <v>0</v>
      </c>
      <c r="BS55" s="82">
        <f t="shared" si="62"/>
        <v>0</v>
      </c>
      <c r="BT55" s="82">
        <f t="shared" si="63"/>
        <v>0</v>
      </c>
      <c r="BU55" s="83">
        <f t="shared" si="64"/>
        <v>0</v>
      </c>
      <c r="BV55" s="82">
        <f t="shared" si="65"/>
        <v>0</v>
      </c>
      <c r="BW55" s="83">
        <f t="shared" si="66"/>
        <v>0</v>
      </c>
      <c r="BY55" s="7">
        <f t="shared" si="67"/>
        <v>162</v>
      </c>
      <c r="BZ55" s="7"/>
      <c r="CA55" s="7">
        <f t="shared" si="37"/>
        <v>0</v>
      </c>
      <c r="CB55" s="7"/>
      <c r="CC55" s="7">
        <f t="shared" si="25"/>
        <v>162</v>
      </c>
      <c r="CF55" s="7">
        <f t="shared" si="68"/>
        <v>1</v>
      </c>
      <c r="CG55" s="7">
        <f t="shared" si="69"/>
        <v>1</v>
      </c>
      <c r="CH55" s="7">
        <f t="shared" si="70"/>
        <v>1</v>
      </c>
      <c r="CI55" s="7">
        <f t="shared" si="71"/>
        <v>1</v>
      </c>
      <c r="CJ55" s="7">
        <f t="shared" si="72"/>
        <v>1</v>
      </c>
      <c r="CK55" s="7">
        <f t="shared" si="73"/>
        <v>1</v>
      </c>
      <c r="CL55" s="7">
        <f t="shared" si="74"/>
        <v>1</v>
      </c>
      <c r="CM55" s="7">
        <f t="shared" si="75"/>
        <v>1</v>
      </c>
      <c r="CN55" s="7">
        <f t="shared" si="40"/>
        <v>1</v>
      </c>
      <c r="CO55" s="7">
        <f t="shared" si="41"/>
        <v>4</v>
      </c>
      <c r="CP55" s="7">
        <f t="shared" si="42"/>
        <v>3</v>
      </c>
      <c r="CQ55" s="7"/>
      <c r="CS55" s="7">
        <f t="shared" si="51"/>
        <v>0</v>
      </c>
      <c r="CT55" s="7">
        <f t="shared" si="51"/>
        <v>0</v>
      </c>
      <c r="CU55" s="7">
        <f t="shared" si="50"/>
        <v>0</v>
      </c>
      <c r="CV55" s="7">
        <f t="shared" si="50"/>
        <v>0</v>
      </c>
      <c r="CW55" s="7">
        <f t="shared" si="50"/>
        <v>0</v>
      </c>
      <c r="CX55" s="7">
        <f t="shared" si="50"/>
        <v>0</v>
      </c>
      <c r="CY55" s="7">
        <f t="shared" si="50"/>
        <v>0</v>
      </c>
      <c r="CZ55" s="7">
        <f t="shared" si="50"/>
        <v>0</v>
      </c>
      <c r="DA55" s="7">
        <f t="shared" si="50"/>
        <v>0</v>
      </c>
      <c r="DB55" s="7">
        <f t="shared" si="50"/>
        <v>72</v>
      </c>
      <c r="DC55" s="7">
        <f t="shared" si="50"/>
        <v>90</v>
      </c>
    </row>
    <row r="56" spans="1:107">
      <c r="A56" s="6">
        <v>89</v>
      </c>
      <c r="B56" s="68" t="s">
        <v>79</v>
      </c>
      <c r="C56" s="15" t="s">
        <v>296</v>
      </c>
      <c r="D56" s="9"/>
      <c r="E56" s="29">
        <f>LOOKUP((IF(D56&gt;0,(RANK(D56,D$6:D$135,0)),"NA")),'Points System'!$A$4:$A$154,'Points System'!$B$4:$B$154)</f>
        <v>0</v>
      </c>
      <c r="F56" s="17"/>
      <c r="G56" s="29">
        <f>LOOKUP((IF(F56&gt;0,(RANK(F56,F$6:F$135,0)),"NA")),'Points System'!$A$4:$A$154,'Points System'!$B$4:$B$154)</f>
        <v>0</v>
      </c>
      <c r="H56" s="17"/>
      <c r="I56" s="29">
        <f>LOOKUP((IF(H56&gt;0,(RANK(H56,H$6:H$135,0)),"NA")),'Points System'!$A$4:$A$154,'Points System'!$B$4:$B$154)</f>
        <v>0</v>
      </c>
      <c r="J56" s="17"/>
      <c r="K56" s="29">
        <f>LOOKUP((IF(J56&gt;0,(RANK(J56,J$6:J$135,0)),"NA")),'Points System'!$A$4:$A$154,'Points System'!$B$4:$B$154)</f>
        <v>0</v>
      </c>
      <c r="L56" s="17"/>
      <c r="M56" s="29">
        <f>LOOKUP((IF(L56&gt;0,(RANK(L56,L$6:L$135,0)),"NA")),'Points System'!$A$4:$A$154,'Points System'!$B$4:$B$154)</f>
        <v>0</v>
      </c>
      <c r="N56" s="17"/>
      <c r="O56" s="29">
        <f>LOOKUP((IF(N56&gt;0,(RANK(N56,N$6:N$135,0)),"NA")),'Points System'!$A$4:$A$154,'Points System'!$B$4:$B$154)</f>
        <v>0</v>
      </c>
      <c r="P56" s="19"/>
      <c r="Q56" s="29">
        <f>LOOKUP((IF(P56&gt;0,(RANK(P56,P$6:P$135,0)),"NA")),'Points System'!$A$4:$A$154,'Points System'!$B$4:$B$154)</f>
        <v>0</v>
      </c>
      <c r="R56" s="19"/>
      <c r="S56" s="29">
        <f>LOOKUP((IF(R56&gt;0,(RANK(R56,R$6:R$135,0)),"NA")),'Points System'!$A$4:$A$154,'Points System'!$B$4:$B$154)</f>
        <v>0</v>
      </c>
      <c r="T56" s="17"/>
      <c r="U56" s="29">
        <f>LOOKUP((IF(T56&gt;0,(RANK(T56,T$6:T$135,0)),"NA")),'Points System'!$A$4:$A$154,'Points System'!$B$4:$B$154)</f>
        <v>0</v>
      </c>
      <c r="V56" s="17"/>
      <c r="W56" s="29">
        <f>LOOKUP((IF(V56&gt;0,(RANK(V56,V$6:V$135,0)),"NA")),'Points System'!$A$4:$A$154,'Points System'!$B$4:$B$154)</f>
        <v>0</v>
      </c>
      <c r="X56" s="9">
        <v>180.02</v>
      </c>
      <c r="Y56" s="10">
        <f>LOOKUP((IF(X56&gt;0,(RANK(X56,X$6:X$135,0)),"NA")),'Points System'!$A$4:$A$154,'Points System'!$B$4:$B$154)</f>
        <v>81</v>
      </c>
      <c r="Z56" s="9"/>
      <c r="AA56" s="10">
        <f>LOOKUP((IF(Z56&gt;0,(RANK(Z56,Z$6:Z$135,0)),"NA")),'Points System'!$A$4:$A$154,'Points System'!$B$4:$B$154)</f>
        <v>0</v>
      </c>
      <c r="AB56" s="78">
        <f>CC56</f>
        <v>180.02</v>
      </c>
      <c r="AC56" s="10">
        <f>SUM((LARGE((BA56:BL56),1))+(LARGE((BA56:BL56),2))+(LARGE((BA56:BL56),3)+(LARGE((BA56:BL56),4))))</f>
        <v>81</v>
      </c>
      <c r="AD56" s="12">
        <f>RANK(AC56,$AC$6:$AC$135,0)</f>
        <v>51</v>
      </c>
      <c r="AE56" s="11">
        <f>(AB56-(ROUNDDOWN(AB56,0)))*100</f>
        <v>2.0000000000010232</v>
      </c>
      <c r="AF56" s="76" t="str">
        <f>IF((COUNTIF(AT56:AY56,"&gt;0"))&gt;2,"Y","N")</f>
        <v>N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3">
        <f t="shared" si="44"/>
        <v>0</v>
      </c>
      <c r="AU56" s="23">
        <f t="shared" si="45"/>
        <v>0</v>
      </c>
      <c r="AV56" s="23">
        <f t="shared" si="46"/>
        <v>0</v>
      </c>
      <c r="AW56" s="23">
        <f t="shared" si="47"/>
        <v>0</v>
      </c>
      <c r="AX56" s="23">
        <f t="shared" si="48"/>
        <v>0</v>
      </c>
      <c r="AY56" s="23">
        <f t="shared" si="49"/>
        <v>81</v>
      </c>
      <c r="AZ56" s="7"/>
      <c r="BA56" s="82">
        <f t="shared" si="33"/>
        <v>0</v>
      </c>
      <c r="BB56" s="83">
        <f t="shared" si="6"/>
        <v>0</v>
      </c>
      <c r="BC56" s="82">
        <f t="shared" si="34"/>
        <v>0</v>
      </c>
      <c r="BD56" s="83">
        <f t="shared" si="7"/>
        <v>0</v>
      </c>
      <c r="BE56" s="82">
        <f t="shared" si="35"/>
        <v>0</v>
      </c>
      <c r="BF56" s="83">
        <f t="shared" si="8"/>
        <v>0</v>
      </c>
      <c r="BG56" s="82">
        <f t="shared" si="36"/>
        <v>0</v>
      </c>
      <c r="BH56" s="82">
        <f t="shared" si="52"/>
        <v>0</v>
      </c>
      <c r="BI56" s="83">
        <f t="shared" si="53"/>
        <v>0</v>
      </c>
      <c r="BJ56" s="82">
        <f t="shared" si="54"/>
        <v>0</v>
      </c>
      <c r="BK56" s="83">
        <f t="shared" si="55"/>
        <v>81</v>
      </c>
      <c r="BL56" s="7"/>
      <c r="BM56" s="82">
        <f t="shared" si="56"/>
        <v>0</v>
      </c>
      <c r="BN56" s="83">
        <f t="shared" si="57"/>
        <v>0</v>
      </c>
      <c r="BO56" s="82">
        <f t="shared" si="58"/>
        <v>0</v>
      </c>
      <c r="BP56" s="83">
        <f t="shared" si="59"/>
        <v>0</v>
      </c>
      <c r="BQ56" s="82">
        <f t="shared" si="60"/>
        <v>0</v>
      </c>
      <c r="BR56" s="83">
        <f t="shared" si="61"/>
        <v>0</v>
      </c>
      <c r="BS56" s="82">
        <f t="shared" si="62"/>
        <v>0</v>
      </c>
      <c r="BT56" s="82">
        <f t="shared" si="63"/>
        <v>0</v>
      </c>
      <c r="BU56" s="83">
        <f t="shared" si="64"/>
        <v>0</v>
      </c>
      <c r="BV56" s="82">
        <f t="shared" si="65"/>
        <v>0</v>
      </c>
      <c r="BW56" s="83">
        <f t="shared" si="66"/>
        <v>180.02</v>
      </c>
      <c r="BY56" s="7">
        <f t="shared" si="67"/>
        <v>180.02</v>
      </c>
      <c r="BZ56" s="7"/>
      <c r="CA56" s="7">
        <f t="shared" si="37"/>
        <v>0</v>
      </c>
      <c r="CB56" s="7"/>
      <c r="CC56" s="7">
        <f t="shared" si="25"/>
        <v>180.02</v>
      </c>
      <c r="CF56" s="7">
        <f t="shared" si="68"/>
        <v>1</v>
      </c>
      <c r="CG56" s="7">
        <f t="shared" si="69"/>
        <v>1</v>
      </c>
      <c r="CH56" s="7">
        <f t="shared" si="70"/>
        <v>1</v>
      </c>
      <c r="CI56" s="7">
        <f t="shared" si="71"/>
        <v>1</v>
      </c>
      <c r="CJ56" s="7">
        <f t="shared" si="72"/>
        <v>1</v>
      </c>
      <c r="CK56" s="7">
        <f t="shared" si="73"/>
        <v>1</v>
      </c>
      <c r="CL56" s="7">
        <f t="shared" si="74"/>
        <v>1</v>
      </c>
      <c r="CM56" s="7">
        <f t="shared" si="75"/>
        <v>1</v>
      </c>
      <c r="CN56" s="7">
        <f t="shared" si="40"/>
        <v>1</v>
      </c>
      <c r="CO56" s="7">
        <f t="shared" si="41"/>
        <v>1</v>
      </c>
      <c r="CP56" s="7">
        <f t="shared" si="42"/>
        <v>11</v>
      </c>
      <c r="CQ56" s="7"/>
      <c r="CS56" s="7">
        <f t="shared" si="51"/>
        <v>0</v>
      </c>
      <c r="CT56" s="7">
        <f t="shared" si="51"/>
        <v>0</v>
      </c>
      <c r="CU56" s="7">
        <f t="shared" si="50"/>
        <v>0</v>
      </c>
      <c r="CV56" s="7">
        <f t="shared" si="50"/>
        <v>0</v>
      </c>
      <c r="CW56" s="7">
        <f t="shared" si="50"/>
        <v>0</v>
      </c>
      <c r="CX56" s="7">
        <f t="shared" si="50"/>
        <v>0</v>
      </c>
      <c r="CY56" s="7">
        <f t="shared" si="50"/>
        <v>0</v>
      </c>
      <c r="CZ56" s="7">
        <f t="shared" si="50"/>
        <v>0</v>
      </c>
      <c r="DA56" s="7">
        <f t="shared" si="50"/>
        <v>0</v>
      </c>
      <c r="DB56" s="7">
        <f t="shared" si="50"/>
        <v>0</v>
      </c>
      <c r="DC56" s="7">
        <f t="shared" si="50"/>
        <v>180.02</v>
      </c>
    </row>
    <row r="57" spans="1:107">
      <c r="A57" s="6">
        <v>48</v>
      </c>
      <c r="B57" s="68" t="s">
        <v>59</v>
      </c>
      <c r="C57" s="15" t="s">
        <v>60</v>
      </c>
      <c r="D57" s="9"/>
      <c r="E57" s="29">
        <f>LOOKUP((IF(D57&gt;0,(RANK(D57,D$6:D$135,0)),"NA")),'Points System'!$A$4:$A$154,'Points System'!$B$4:$B$154)</f>
        <v>0</v>
      </c>
      <c r="F57" s="17"/>
      <c r="G57" s="29">
        <f>LOOKUP((IF(F57&gt;0,(RANK(F57,F$6:F$135,0)),"NA")),'Points System'!$A$4:$A$154,'Points System'!$B$4:$B$154)</f>
        <v>0</v>
      </c>
      <c r="H57" s="17"/>
      <c r="I57" s="29">
        <f>LOOKUP((IF(H57&gt;0,(RANK(H57,H$6:H$135,0)),"NA")),'Points System'!$A$4:$A$154,'Points System'!$B$4:$B$154)</f>
        <v>0</v>
      </c>
      <c r="J57" s="17"/>
      <c r="K57" s="29">
        <f>LOOKUP((IF(J57&gt;0,(RANK(J57,J$6:J$135,0)),"NA")),'Points System'!$A$4:$A$154,'Points System'!$B$4:$B$154)</f>
        <v>0</v>
      </c>
      <c r="L57" s="17">
        <v>48</v>
      </c>
      <c r="M57" s="29">
        <f>LOOKUP((IF(L57&gt;0,(RANK(L57,L$6:L$135,0)),"NA")),'Points System'!$A$4:$A$154,'Points System'!$B$4:$B$154)</f>
        <v>41</v>
      </c>
      <c r="N57" s="17"/>
      <c r="O57" s="29">
        <f>LOOKUP((IF(N57&gt;0,(RANK(N57,N$6:N$135,0)),"NA")),'Points System'!$A$4:$A$154,'Points System'!$B$4:$B$154)</f>
        <v>0</v>
      </c>
      <c r="P57" s="19"/>
      <c r="Q57" s="29">
        <f>LOOKUP((IF(P57&gt;0,(RANK(P57,P$6:P$135,0)),"NA")),'Points System'!$A$4:$A$154,'Points System'!$B$4:$B$154)</f>
        <v>0</v>
      </c>
      <c r="R57" s="19">
        <v>111</v>
      </c>
      <c r="S57" s="29">
        <f>LOOKUP((IF(R57&gt;0,(RANK(R57,R$6:R$135,0)),"NA")),'Points System'!$A$4:$A$154,'Points System'!$B$4:$B$154)</f>
        <v>39</v>
      </c>
      <c r="T57" s="17"/>
      <c r="U57" s="29">
        <f>LOOKUP((IF(T57&gt;0,(RANK(T57,T$6:T$135,0)),"NA")),'Points System'!$A$4:$A$154,'Points System'!$B$4:$B$154)</f>
        <v>0</v>
      </c>
      <c r="V57" s="17"/>
      <c r="W57" s="29">
        <f>LOOKUP((IF(V57&gt;0,(RANK(V57,V$6:V$135,0)),"NA")),'Points System'!$A$4:$A$154,'Points System'!$B$4:$B$154)</f>
        <v>0</v>
      </c>
      <c r="X57" s="9"/>
      <c r="Y57" s="10">
        <f>LOOKUP((IF(X57&gt;0,(RANK(X57,X$6:X$135,0)),"NA")),'Points System'!$A$4:$A$154,'Points System'!$B$4:$B$154)</f>
        <v>0</v>
      </c>
      <c r="Z57" s="9"/>
      <c r="AA57" s="10">
        <f>LOOKUP((IF(Z57&gt;0,(RANK(Z57,Z$6:Z$135,0)),"NA")),'Points System'!$A$4:$A$154,'Points System'!$B$4:$B$154)</f>
        <v>0</v>
      </c>
      <c r="AB57" s="78">
        <f>CC57</f>
        <v>159</v>
      </c>
      <c r="AC57" s="10">
        <f>SUM((LARGE((BA57:BL57),1))+(LARGE((BA57:BL57),2))+(LARGE((BA57:BL57),3)+(LARGE((BA57:BL57),4))))</f>
        <v>80</v>
      </c>
      <c r="AD57" s="12">
        <f>RANK(AC57,$AC$6:$AC$135,0)</f>
        <v>52</v>
      </c>
      <c r="AE57" s="11">
        <f>(AB57-(ROUNDDOWN(AB57,0)))*100</f>
        <v>0</v>
      </c>
      <c r="AF57" s="76" t="str">
        <f>IF((COUNTIF(AT57:AY57,"&gt;0"))&gt;2,"Y","N")</f>
        <v>N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3">
        <f t="shared" si="44"/>
        <v>39</v>
      </c>
      <c r="AU57" s="23">
        <f t="shared" si="45"/>
        <v>0</v>
      </c>
      <c r="AV57" s="23">
        <f t="shared" si="46"/>
        <v>0</v>
      </c>
      <c r="AW57" s="23">
        <f t="shared" si="47"/>
        <v>0</v>
      </c>
      <c r="AX57" s="23">
        <f t="shared" si="48"/>
        <v>41</v>
      </c>
      <c r="AY57" s="23">
        <f t="shared" si="49"/>
        <v>0</v>
      </c>
      <c r="AZ57" s="7"/>
      <c r="BA57" s="82">
        <f t="shared" si="33"/>
        <v>0</v>
      </c>
      <c r="BB57" s="83">
        <f t="shared" si="6"/>
        <v>39</v>
      </c>
      <c r="BC57" s="82">
        <f t="shared" si="34"/>
        <v>0</v>
      </c>
      <c r="BD57" s="83">
        <f t="shared" si="7"/>
        <v>0</v>
      </c>
      <c r="BE57" s="82">
        <f t="shared" si="35"/>
        <v>0</v>
      </c>
      <c r="BF57" s="83">
        <f t="shared" si="8"/>
        <v>0</v>
      </c>
      <c r="BG57" s="82">
        <f t="shared" si="36"/>
        <v>0</v>
      </c>
      <c r="BH57" s="82">
        <f t="shared" si="52"/>
        <v>0</v>
      </c>
      <c r="BI57" s="83">
        <f t="shared" si="53"/>
        <v>41</v>
      </c>
      <c r="BJ57" s="82">
        <f t="shared" si="54"/>
        <v>0</v>
      </c>
      <c r="BK57" s="83">
        <f t="shared" si="55"/>
        <v>0</v>
      </c>
      <c r="BL57" s="7"/>
      <c r="BM57" s="82">
        <f t="shared" si="56"/>
        <v>0</v>
      </c>
      <c r="BN57" s="83">
        <f t="shared" si="57"/>
        <v>111</v>
      </c>
      <c r="BO57" s="82">
        <f t="shared" si="58"/>
        <v>0</v>
      </c>
      <c r="BP57" s="83">
        <f t="shared" si="59"/>
        <v>0</v>
      </c>
      <c r="BQ57" s="82">
        <f t="shared" si="60"/>
        <v>0</v>
      </c>
      <c r="BR57" s="83">
        <f t="shared" si="61"/>
        <v>0</v>
      </c>
      <c r="BS57" s="82">
        <f t="shared" si="62"/>
        <v>0</v>
      </c>
      <c r="BT57" s="82">
        <f t="shared" si="63"/>
        <v>0</v>
      </c>
      <c r="BU57" s="83">
        <f t="shared" si="64"/>
        <v>48</v>
      </c>
      <c r="BV57" s="82">
        <f t="shared" si="65"/>
        <v>0</v>
      </c>
      <c r="BW57" s="83">
        <f t="shared" si="66"/>
        <v>0</v>
      </c>
      <c r="BY57" s="7">
        <f t="shared" si="67"/>
        <v>159</v>
      </c>
      <c r="BZ57" s="7"/>
      <c r="CA57" s="7">
        <f t="shared" si="37"/>
        <v>0</v>
      </c>
      <c r="CB57" s="7"/>
      <c r="CC57" s="7">
        <f t="shared" si="25"/>
        <v>159</v>
      </c>
      <c r="CF57" s="7">
        <f t="shared" si="68"/>
        <v>1</v>
      </c>
      <c r="CG57" s="7">
        <f t="shared" si="69"/>
        <v>1</v>
      </c>
      <c r="CH57" s="7">
        <f t="shared" si="70"/>
        <v>1</v>
      </c>
      <c r="CI57" s="7">
        <f t="shared" si="71"/>
        <v>1</v>
      </c>
      <c r="CJ57" s="7">
        <f t="shared" si="72"/>
        <v>1</v>
      </c>
      <c r="CK57" s="7">
        <f t="shared" si="73"/>
        <v>1</v>
      </c>
      <c r="CL57" s="7">
        <f t="shared" si="74"/>
        <v>1</v>
      </c>
      <c r="CM57" s="7">
        <f t="shared" si="75"/>
        <v>1</v>
      </c>
      <c r="CN57" s="7">
        <f t="shared" si="40"/>
        <v>1</v>
      </c>
      <c r="CO57" s="7">
        <f t="shared" si="41"/>
        <v>2</v>
      </c>
      <c r="CP57" s="7">
        <f t="shared" si="42"/>
        <v>9</v>
      </c>
      <c r="CQ57" s="7"/>
      <c r="CS57" s="7">
        <f t="shared" si="51"/>
        <v>0</v>
      </c>
      <c r="CT57" s="7">
        <f t="shared" si="51"/>
        <v>0</v>
      </c>
      <c r="CU57" s="7">
        <f t="shared" si="50"/>
        <v>0</v>
      </c>
      <c r="CV57" s="7">
        <f t="shared" si="50"/>
        <v>0</v>
      </c>
      <c r="CW57" s="7">
        <f t="shared" si="50"/>
        <v>0</v>
      </c>
      <c r="CX57" s="7">
        <f t="shared" si="50"/>
        <v>0</v>
      </c>
      <c r="CY57" s="7">
        <f t="shared" si="50"/>
        <v>0</v>
      </c>
      <c r="CZ57" s="7">
        <f t="shared" si="50"/>
        <v>0</v>
      </c>
      <c r="DA57" s="7">
        <f t="shared" si="50"/>
        <v>0</v>
      </c>
      <c r="DB57" s="7">
        <f t="shared" si="50"/>
        <v>111</v>
      </c>
      <c r="DC57" s="7">
        <f t="shared" si="50"/>
        <v>48</v>
      </c>
    </row>
    <row r="58" spans="1:107">
      <c r="A58" s="6">
        <v>49</v>
      </c>
      <c r="B58" s="68" t="s">
        <v>127</v>
      </c>
      <c r="C58" s="15" t="s">
        <v>128</v>
      </c>
      <c r="D58" s="9"/>
      <c r="E58" s="29">
        <f>LOOKUP((IF(D58&gt;0,(RANK(D58,D$6:D$135,0)),"NA")),'Points System'!$A$4:$A$154,'Points System'!$B$4:$B$154)</f>
        <v>0</v>
      </c>
      <c r="F58" s="17">
        <v>57</v>
      </c>
      <c r="G58" s="29">
        <f>LOOKUP((IF(F58&gt;0,(RANK(F58,F$6:F$135,0)),"NA")),'Points System'!$A$4:$A$154,'Points System'!$B$4:$B$154)</f>
        <v>33</v>
      </c>
      <c r="H58" s="17"/>
      <c r="I58" s="29">
        <f>LOOKUP((IF(H58&gt;0,(RANK(H58,H$6:H$135,0)),"NA")),'Points System'!$A$4:$A$154,'Points System'!$B$4:$B$154)</f>
        <v>0</v>
      </c>
      <c r="J58" s="17"/>
      <c r="K58" s="29">
        <f>LOOKUP((IF(J58&gt;0,(RANK(J58,J$6:J$135,0)),"NA")),'Points System'!$A$4:$A$154,'Points System'!$B$4:$B$154)</f>
        <v>0</v>
      </c>
      <c r="L58" s="17">
        <v>153</v>
      </c>
      <c r="M58" s="29">
        <f>LOOKUP((IF(L58&gt;0,(RANK(L58,L$6:L$135,0)),"NA")),'Points System'!$A$4:$A$154,'Points System'!$B$4:$B$154)</f>
        <v>45</v>
      </c>
      <c r="N58" s="17"/>
      <c r="O58" s="29">
        <f>LOOKUP((IF(N58&gt;0,(RANK(N58,N$6:N$135,0)),"NA")),'Points System'!$A$4:$A$154,'Points System'!$B$4:$B$154)</f>
        <v>0</v>
      </c>
      <c r="P58" s="19"/>
      <c r="Q58" s="29">
        <f>LOOKUP((IF(P58&gt;0,(RANK(P58,P$6:P$135,0)),"NA")),'Points System'!$A$4:$A$154,'Points System'!$B$4:$B$154)</f>
        <v>0</v>
      </c>
      <c r="R58" s="19"/>
      <c r="S58" s="29">
        <f>LOOKUP((IF(R58&gt;0,(RANK(R58,R$6:R$135,0)),"NA")),'Points System'!$A$4:$A$154,'Points System'!$B$4:$B$154)</f>
        <v>0</v>
      </c>
      <c r="T58" s="17"/>
      <c r="U58" s="29">
        <f>LOOKUP((IF(T58&gt;0,(RANK(T58,T$6:T$135,0)),"NA")),'Points System'!$A$4:$A$154,'Points System'!$B$4:$B$154)</f>
        <v>0</v>
      </c>
      <c r="V58" s="17"/>
      <c r="W58" s="29">
        <f>LOOKUP((IF(V58&gt;0,(RANK(V58,V$6:V$135,0)),"NA")),'Points System'!$A$4:$A$154,'Points System'!$B$4:$B$154)</f>
        <v>0</v>
      </c>
      <c r="X58" s="9"/>
      <c r="Y58" s="10">
        <f>LOOKUP((IF(X58&gt;0,(RANK(X58,X$6:X$135,0)),"NA")),'Points System'!$A$4:$A$154,'Points System'!$B$4:$B$154)</f>
        <v>0</v>
      </c>
      <c r="Z58" s="9"/>
      <c r="AA58" s="10">
        <f>LOOKUP((IF(Z58&gt;0,(RANK(Z58,Z$6:Z$135,0)),"NA")),'Points System'!$A$4:$A$154,'Points System'!$B$4:$B$154)</f>
        <v>0</v>
      </c>
      <c r="AB58" s="78">
        <f>CC58</f>
        <v>210</v>
      </c>
      <c r="AC58" s="10">
        <f>SUM((LARGE((BA58:BL58),1))+(LARGE((BA58:BL58),2))+(LARGE((BA58:BL58),3)+(LARGE((BA58:BL58),4))))</f>
        <v>78</v>
      </c>
      <c r="AD58" s="12">
        <f>RANK(AC58,$AC$6:$AC$135,0)</f>
        <v>53</v>
      </c>
      <c r="AE58" s="11">
        <f>(AB58-(ROUNDDOWN(AB58,0)))*100</f>
        <v>0</v>
      </c>
      <c r="AF58" s="76" t="str">
        <f>IF((COUNTIF(AT58:AY58,"&gt;0"))&gt;2,"Y","N")</f>
        <v>N</v>
      </c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3">
        <f t="shared" si="44"/>
        <v>33</v>
      </c>
      <c r="AU58" s="23">
        <f t="shared" si="45"/>
        <v>0</v>
      </c>
      <c r="AV58" s="23">
        <f t="shared" si="46"/>
        <v>0</v>
      </c>
      <c r="AW58" s="23">
        <f t="shared" si="47"/>
        <v>0</v>
      </c>
      <c r="AX58" s="23">
        <f t="shared" si="48"/>
        <v>45</v>
      </c>
      <c r="AY58" s="23">
        <f t="shared" si="49"/>
        <v>0</v>
      </c>
      <c r="AZ58" s="7"/>
      <c r="BA58" s="82">
        <f t="shared" si="33"/>
        <v>33</v>
      </c>
      <c r="BB58" s="83">
        <f t="shared" si="6"/>
        <v>0</v>
      </c>
      <c r="BC58" s="82">
        <f t="shared" si="34"/>
        <v>0</v>
      </c>
      <c r="BD58" s="83">
        <f t="shared" si="7"/>
        <v>0</v>
      </c>
      <c r="BE58" s="82">
        <f t="shared" si="35"/>
        <v>0</v>
      </c>
      <c r="BF58" s="83">
        <f t="shared" si="8"/>
        <v>0</v>
      </c>
      <c r="BG58" s="82">
        <f t="shared" si="36"/>
        <v>0</v>
      </c>
      <c r="BH58" s="82">
        <f t="shared" si="52"/>
        <v>0</v>
      </c>
      <c r="BI58" s="83">
        <f t="shared" si="53"/>
        <v>45</v>
      </c>
      <c r="BJ58" s="82">
        <f t="shared" si="54"/>
        <v>0</v>
      </c>
      <c r="BK58" s="83">
        <f t="shared" si="55"/>
        <v>0</v>
      </c>
      <c r="BL58" s="7"/>
      <c r="BM58" s="82">
        <f t="shared" si="56"/>
        <v>57</v>
      </c>
      <c r="BN58" s="83">
        <f t="shared" si="57"/>
        <v>0</v>
      </c>
      <c r="BO58" s="82">
        <f t="shared" si="58"/>
        <v>0</v>
      </c>
      <c r="BP58" s="83">
        <f t="shared" si="59"/>
        <v>0</v>
      </c>
      <c r="BQ58" s="82">
        <f t="shared" si="60"/>
        <v>0</v>
      </c>
      <c r="BR58" s="83">
        <f t="shared" si="61"/>
        <v>0</v>
      </c>
      <c r="BS58" s="82">
        <f t="shared" si="62"/>
        <v>0</v>
      </c>
      <c r="BT58" s="82">
        <f t="shared" si="63"/>
        <v>0</v>
      </c>
      <c r="BU58" s="83">
        <f t="shared" si="64"/>
        <v>153</v>
      </c>
      <c r="BV58" s="82">
        <f t="shared" si="65"/>
        <v>0</v>
      </c>
      <c r="BW58" s="83">
        <f t="shared" si="66"/>
        <v>0</v>
      </c>
      <c r="BY58" s="7">
        <f t="shared" si="67"/>
        <v>210</v>
      </c>
      <c r="BZ58" s="7"/>
      <c r="CA58" s="7">
        <f t="shared" si="37"/>
        <v>0</v>
      </c>
      <c r="CB58" s="7"/>
      <c r="CC58" s="7">
        <f t="shared" si="25"/>
        <v>210</v>
      </c>
      <c r="CF58" s="7">
        <f t="shared" si="68"/>
        <v>2</v>
      </c>
      <c r="CG58" s="7">
        <f t="shared" si="69"/>
        <v>2</v>
      </c>
      <c r="CH58" s="7">
        <f t="shared" si="70"/>
        <v>2</v>
      </c>
      <c r="CI58" s="7">
        <f t="shared" si="71"/>
        <v>2</v>
      </c>
      <c r="CJ58" s="7">
        <f t="shared" si="72"/>
        <v>2</v>
      </c>
      <c r="CK58" s="7">
        <f t="shared" si="73"/>
        <v>2</v>
      </c>
      <c r="CL58" s="7">
        <f t="shared" si="74"/>
        <v>2</v>
      </c>
      <c r="CM58" s="7">
        <f t="shared" si="75"/>
        <v>2</v>
      </c>
      <c r="CN58" s="7">
        <f t="shared" si="40"/>
        <v>2</v>
      </c>
      <c r="CO58" s="7">
        <f t="shared" si="41"/>
        <v>1</v>
      </c>
      <c r="CP58" s="7">
        <f t="shared" si="42"/>
        <v>9</v>
      </c>
      <c r="CQ58" s="7"/>
      <c r="CS58" s="7">
        <f t="shared" si="51"/>
        <v>0</v>
      </c>
      <c r="CT58" s="7">
        <f t="shared" si="51"/>
        <v>0</v>
      </c>
      <c r="CU58" s="7">
        <f t="shared" si="50"/>
        <v>0</v>
      </c>
      <c r="CV58" s="7">
        <f t="shared" si="50"/>
        <v>0</v>
      </c>
      <c r="CW58" s="7">
        <f t="shared" si="50"/>
        <v>0</v>
      </c>
      <c r="CX58" s="7">
        <f t="shared" ref="CX58:DC100" si="76">INDEX($BM58:$BW58,CK58)</f>
        <v>0</v>
      </c>
      <c r="CY58" s="7">
        <f t="shared" si="76"/>
        <v>0</v>
      </c>
      <c r="CZ58" s="7">
        <f t="shared" si="76"/>
        <v>0</v>
      </c>
      <c r="DA58" s="7">
        <f t="shared" si="76"/>
        <v>0</v>
      </c>
      <c r="DB58" s="7">
        <f t="shared" si="76"/>
        <v>57</v>
      </c>
      <c r="DC58" s="7">
        <f t="shared" si="76"/>
        <v>153</v>
      </c>
    </row>
    <row r="59" spans="1:107">
      <c r="A59" s="6">
        <v>122</v>
      </c>
      <c r="B59" s="68" t="s">
        <v>608</v>
      </c>
      <c r="C59" s="15" t="s">
        <v>609</v>
      </c>
      <c r="D59" s="9"/>
      <c r="E59" s="29">
        <f>LOOKUP((IF(D59&gt;0,(RANK(D59,D$6:D$135,0)),"NA")),'Points System'!$A$4:$A$154,'Points System'!$B$4:$B$154)</f>
        <v>0</v>
      </c>
      <c r="F59" s="17"/>
      <c r="G59" s="29">
        <f>LOOKUP((IF(F59&gt;0,(RANK(F59,F$6:F$135,0)),"NA")),'Points System'!$A$4:$A$154,'Points System'!$B$4:$B$154)</f>
        <v>0</v>
      </c>
      <c r="H59" s="17"/>
      <c r="I59" s="29">
        <f>LOOKUP((IF(H59&gt;0,(RANK(H59,H$6:H$135,0)),"NA")),'Points System'!$A$4:$A$154,'Points System'!$B$4:$B$154)</f>
        <v>0</v>
      </c>
      <c r="J59" s="17"/>
      <c r="K59" s="29">
        <f>LOOKUP((IF(J59&gt;0,(RANK(J59,J$6:J$135,0)),"NA")),'Points System'!$A$4:$A$154,'Points System'!$B$4:$B$154)</f>
        <v>0</v>
      </c>
      <c r="L59" s="17"/>
      <c r="M59" s="29">
        <f>LOOKUP((IF(L59&gt;0,(RANK(L59,L$6:L$135,0)),"NA")),'Points System'!$A$4:$A$154,'Points System'!$B$4:$B$154)</f>
        <v>0</v>
      </c>
      <c r="N59" s="17"/>
      <c r="O59" s="29">
        <f>LOOKUP((IF(N59&gt;0,(RANK(N59,N$6:N$135,0)),"NA")),'Points System'!$A$4:$A$154,'Points System'!$B$4:$B$154)</f>
        <v>0</v>
      </c>
      <c r="P59" s="19"/>
      <c r="Q59" s="29">
        <f>LOOKUP((IF(P59&gt;0,(RANK(P59,P$6:P$135,0)),"NA")),'Points System'!$A$4:$A$154,'Points System'!$B$4:$B$154)</f>
        <v>0</v>
      </c>
      <c r="R59" s="19"/>
      <c r="S59" s="29">
        <f>LOOKUP((IF(R59&gt;0,(RANK(R59,R$6:R$135,0)),"NA")),'Points System'!$A$4:$A$154,'Points System'!$B$4:$B$154)</f>
        <v>0</v>
      </c>
      <c r="T59" s="17"/>
      <c r="U59" s="29">
        <f>LOOKUP((IF(T59&gt;0,(RANK(T59,T$6:T$135,0)),"NA")),'Points System'!$A$4:$A$154,'Points System'!$B$4:$B$154)</f>
        <v>0</v>
      </c>
      <c r="V59" s="17"/>
      <c r="W59" s="29">
        <f>LOOKUP((IF(V59&gt;0,(RANK(V59,V$6:V$135,0)),"NA")),'Points System'!$A$4:$A$154,'Points System'!$B$4:$B$154)</f>
        <v>0</v>
      </c>
      <c r="X59" s="9">
        <v>154</v>
      </c>
      <c r="Y59" s="10">
        <f>LOOKUP((IF(X59&gt;0,(RANK(X59,X$6:X$135,0)),"NA")),'Points System'!$A$4:$A$154,'Points System'!$B$4:$B$154)</f>
        <v>77</v>
      </c>
      <c r="Z59" s="9"/>
      <c r="AA59" s="10">
        <f>LOOKUP((IF(Z59&gt;0,(RANK(Z59,Z$6:Z$135,0)),"NA")),'Points System'!$A$4:$A$154,'Points System'!$B$4:$B$154)</f>
        <v>0</v>
      </c>
      <c r="AB59" s="78">
        <f>CC59</f>
        <v>154</v>
      </c>
      <c r="AC59" s="10">
        <f>SUM((LARGE((BA59:BL59),1))+(LARGE((BA59:BL59),2))+(LARGE((BA59:BL59),3)+(LARGE((BA59:BL59),4))))</f>
        <v>77</v>
      </c>
      <c r="AD59" s="12">
        <f>RANK(AC59,$AC$6:$AC$135,0)</f>
        <v>54</v>
      </c>
      <c r="AE59" s="11">
        <f>(AB59-(ROUNDDOWN(AB59,0)))*100</f>
        <v>0</v>
      </c>
      <c r="AF59" s="76" t="str">
        <f>IF((COUNTIF(AT59:AY59,"&gt;0"))&gt;2,"Y","N")</f>
        <v>N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3">
        <f t="shared" si="44"/>
        <v>0</v>
      </c>
      <c r="AU59" s="23">
        <f t="shared" si="45"/>
        <v>0</v>
      </c>
      <c r="AV59" s="23">
        <f t="shared" si="46"/>
        <v>0</v>
      </c>
      <c r="AW59" s="23">
        <f t="shared" si="47"/>
        <v>0</v>
      </c>
      <c r="AX59" s="23">
        <f t="shared" si="48"/>
        <v>0</v>
      </c>
      <c r="AY59" s="23">
        <f t="shared" si="49"/>
        <v>77</v>
      </c>
      <c r="AZ59" s="7"/>
      <c r="BA59" s="82">
        <f t="shared" si="33"/>
        <v>0</v>
      </c>
      <c r="BB59" s="83">
        <f t="shared" si="6"/>
        <v>0</v>
      </c>
      <c r="BC59" s="82">
        <f t="shared" si="34"/>
        <v>0</v>
      </c>
      <c r="BD59" s="83">
        <f t="shared" si="7"/>
        <v>0</v>
      </c>
      <c r="BE59" s="82">
        <f t="shared" si="35"/>
        <v>0</v>
      </c>
      <c r="BF59" s="83">
        <f t="shared" si="8"/>
        <v>0</v>
      </c>
      <c r="BG59" s="82">
        <f t="shared" si="36"/>
        <v>0</v>
      </c>
      <c r="BH59" s="82">
        <f t="shared" si="52"/>
        <v>0</v>
      </c>
      <c r="BI59" s="83">
        <f t="shared" si="53"/>
        <v>0</v>
      </c>
      <c r="BJ59" s="82">
        <f t="shared" si="54"/>
        <v>0</v>
      </c>
      <c r="BK59" s="83">
        <f t="shared" si="55"/>
        <v>77</v>
      </c>
      <c r="BL59" s="7"/>
      <c r="BM59" s="82">
        <f t="shared" si="56"/>
        <v>0</v>
      </c>
      <c r="BN59" s="83">
        <f t="shared" si="57"/>
        <v>0</v>
      </c>
      <c r="BO59" s="82">
        <f t="shared" si="58"/>
        <v>0</v>
      </c>
      <c r="BP59" s="83">
        <f t="shared" si="59"/>
        <v>0</v>
      </c>
      <c r="BQ59" s="82">
        <f t="shared" si="60"/>
        <v>0</v>
      </c>
      <c r="BR59" s="83">
        <f t="shared" si="61"/>
        <v>0</v>
      </c>
      <c r="BS59" s="82">
        <f t="shared" si="62"/>
        <v>0</v>
      </c>
      <c r="BT59" s="82">
        <f t="shared" si="63"/>
        <v>0</v>
      </c>
      <c r="BU59" s="83">
        <f t="shared" si="64"/>
        <v>0</v>
      </c>
      <c r="BV59" s="82">
        <f t="shared" si="65"/>
        <v>0</v>
      </c>
      <c r="BW59" s="83">
        <f t="shared" si="66"/>
        <v>154</v>
      </c>
      <c r="BY59" s="7">
        <f t="shared" si="67"/>
        <v>154</v>
      </c>
      <c r="BZ59" s="7"/>
      <c r="CA59" s="7">
        <f t="shared" si="37"/>
        <v>0</v>
      </c>
      <c r="CB59" s="7"/>
      <c r="CC59" s="7">
        <f t="shared" si="25"/>
        <v>154</v>
      </c>
      <c r="CF59" s="7">
        <f t="shared" si="68"/>
        <v>1</v>
      </c>
      <c r="CG59" s="7">
        <f t="shared" si="69"/>
        <v>1</v>
      </c>
      <c r="CH59" s="7">
        <f t="shared" si="70"/>
        <v>1</v>
      </c>
      <c r="CI59" s="7">
        <f t="shared" si="71"/>
        <v>1</v>
      </c>
      <c r="CJ59" s="7">
        <f t="shared" si="72"/>
        <v>1</v>
      </c>
      <c r="CK59" s="7">
        <f t="shared" si="73"/>
        <v>1</v>
      </c>
      <c r="CL59" s="7">
        <f t="shared" si="74"/>
        <v>1</v>
      </c>
      <c r="CM59" s="7">
        <f t="shared" si="75"/>
        <v>1</v>
      </c>
      <c r="CN59" s="7">
        <f t="shared" si="40"/>
        <v>1</v>
      </c>
      <c r="CO59" s="7">
        <f t="shared" si="41"/>
        <v>1</v>
      </c>
      <c r="CP59" s="7">
        <f t="shared" si="42"/>
        <v>11</v>
      </c>
      <c r="CQ59" s="7"/>
      <c r="CS59" s="7">
        <f t="shared" si="51"/>
        <v>0</v>
      </c>
      <c r="CT59" s="7">
        <f t="shared" si="51"/>
        <v>0</v>
      </c>
      <c r="CU59" s="7">
        <f t="shared" si="51"/>
        <v>0</v>
      </c>
      <c r="CV59" s="7">
        <f t="shared" si="51"/>
        <v>0</v>
      </c>
      <c r="CW59" s="7">
        <f t="shared" si="51"/>
        <v>0</v>
      </c>
      <c r="CX59" s="7">
        <f t="shared" si="76"/>
        <v>0</v>
      </c>
      <c r="CY59" s="7">
        <f t="shared" si="76"/>
        <v>0</v>
      </c>
      <c r="CZ59" s="7">
        <f t="shared" si="76"/>
        <v>0</v>
      </c>
      <c r="DA59" s="7">
        <f t="shared" si="76"/>
        <v>0</v>
      </c>
      <c r="DB59" s="7">
        <f t="shared" si="76"/>
        <v>0</v>
      </c>
      <c r="DC59" s="7">
        <f t="shared" si="76"/>
        <v>154</v>
      </c>
    </row>
    <row r="60" spans="1:107">
      <c r="A60" s="6">
        <v>50</v>
      </c>
      <c r="B60" s="68" t="s">
        <v>282</v>
      </c>
      <c r="C60" s="15" t="s">
        <v>283</v>
      </c>
      <c r="D60" s="9"/>
      <c r="E60" s="29">
        <f>LOOKUP((IF(D60&gt;0,(RANK(D60,D$6:D$135,0)),"NA")),'Points System'!$A$4:$A$154,'Points System'!$B$4:$B$154)</f>
        <v>0</v>
      </c>
      <c r="F60" s="17">
        <v>79</v>
      </c>
      <c r="G60" s="29">
        <f>LOOKUP((IF(F60&gt;0,(RANK(F60,F$6:F$135,0)),"NA")),'Points System'!$A$4:$A$154,'Points System'!$B$4:$B$154)</f>
        <v>36</v>
      </c>
      <c r="H60" s="17"/>
      <c r="I60" s="29">
        <f>LOOKUP((IF(H60&gt;0,(RANK(H60,H$6:H$135,0)),"NA")),'Points System'!$A$4:$A$154,'Points System'!$B$4:$B$154)</f>
        <v>0</v>
      </c>
      <c r="J60" s="17"/>
      <c r="K60" s="29">
        <f>LOOKUP((IF(J60&gt;0,(RANK(J60,J$6:J$135,0)),"NA")),'Points System'!$A$4:$A$154,'Points System'!$B$4:$B$154)</f>
        <v>0</v>
      </c>
      <c r="L60" s="17"/>
      <c r="M60" s="29">
        <f>LOOKUP((IF(L60&gt;0,(RANK(L60,L$6:L$135,0)),"NA")),'Points System'!$A$4:$A$154,'Points System'!$B$4:$B$154)</f>
        <v>0</v>
      </c>
      <c r="N60" s="17"/>
      <c r="O60" s="29">
        <f>LOOKUP((IF(N60&gt;0,(RANK(N60,N$6:N$135,0)),"NA")),'Points System'!$A$4:$A$154,'Points System'!$B$4:$B$154)</f>
        <v>0</v>
      </c>
      <c r="P60" s="19"/>
      <c r="Q60" s="29">
        <f>LOOKUP((IF(P60&gt;0,(RANK(P60,P$6:P$135,0)),"NA")),'Points System'!$A$4:$A$154,'Points System'!$B$4:$B$154)</f>
        <v>0</v>
      </c>
      <c r="R60" s="19">
        <v>115</v>
      </c>
      <c r="S60" s="29">
        <f>LOOKUP((IF(R60&gt;0,(RANK(R60,R$6:R$135,0)),"NA")),'Points System'!$A$4:$A$154,'Points System'!$B$4:$B$154)</f>
        <v>40</v>
      </c>
      <c r="T60" s="17"/>
      <c r="U60" s="29">
        <f>LOOKUP((IF(T60&gt;0,(RANK(T60,T$6:T$135,0)),"NA")),'Points System'!$A$4:$A$154,'Points System'!$B$4:$B$154)</f>
        <v>0</v>
      </c>
      <c r="V60" s="17"/>
      <c r="W60" s="29">
        <f>LOOKUP((IF(V60&gt;0,(RANK(V60,V$6:V$135,0)),"NA")),'Points System'!$A$4:$A$154,'Points System'!$B$4:$B$154)</f>
        <v>0</v>
      </c>
      <c r="X60" s="9"/>
      <c r="Y60" s="10">
        <f>LOOKUP((IF(X60&gt;0,(RANK(X60,X$6:X$135,0)),"NA")),'Points System'!$A$4:$A$154,'Points System'!$B$4:$B$154)</f>
        <v>0</v>
      </c>
      <c r="Z60" s="9"/>
      <c r="AA60" s="10">
        <f>LOOKUP((IF(Z60&gt;0,(RANK(Z60,Z$6:Z$135,0)),"NA")),'Points System'!$A$4:$A$154,'Points System'!$B$4:$B$154)</f>
        <v>0</v>
      </c>
      <c r="AB60" s="78">
        <f>CC60</f>
        <v>194</v>
      </c>
      <c r="AC60" s="10">
        <f>SUM((LARGE((BA60:BL60),1))+(LARGE((BA60:BL60),2))+(LARGE((BA60:BL60),3)+(LARGE((BA60:BL60),4))))</f>
        <v>76</v>
      </c>
      <c r="AD60" s="12">
        <f>RANK(AC60,$AC$6:$AC$135,0)</f>
        <v>55</v>
      </c>
      <c r="AE60" s="11">
        <f>(AB60-(ROUNDDOWN(AB60,0)))*100</f>
        <v>0</v>
      </c>
      <c r="AF60" s="76" t="str">
        <f>IF((COUNTIF(AT60:AY60,"&gt;0"))&gt;2,"Y","N")</f>
        <v>N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23">
        <f t="shared" si="44"/>
        <v>40</v>
      </c>
      <c r="AU60" s="23">
        <f t="shared" si="45"/>
        <v>0</v>
      </c>
      <c r="AV60" s="23">
        <f t="shared" si="46"/>
        <v>0</v>
      </c>
      <c r="AW60" s="23">
        <f t="shared" si="47"/>
        <v>0</v>
      </c>
      <c r="AX60" s="23">
        <f t="shared" si="48"/>
        <v>0</v>
      </c>
      <c r="AY60" s="23">
        <f t="shared" si="49"/>
        <v>0</v>
      </c>
      <c r="AZ60" s="7"/>
      <c r="BA60" s="82">
        <f t="shared" si="33"/>
        <v>36</v>
      </c>
      <c r="BB60" s="83">
        <f t="shared" si="6"/>
        <v>40</v>
      </c>
      <c r="BC60" s="82">
        <f t="shared" si="34"/>
        <v>0</v>
      </c>
      <c r="BD60" s="83">
        <f t="shared" si="7"/>
        <v>0</v>
      </c>
      <c r="BE60" s="82">
        <f t="shared" si="35"/>
        <v>0</v>
      </c>
      <c r="BF60" s="83">
        <f t="shared" si="8"/>
        <v>0</v>
      </c>
      <c r="BG60" s="82">
        <f t="shared" si="36"/>
        <v>0</v>
      </c>
      <c r="BH60" s="82">
        <f t="shared" si="52"/>
        <v>0</v>
      </c>
      <c r="BI60" s="83">
        <f t="shared" si="53"/>
        <v>0</v>
      </c>
      <c r="BJ60" s="82">
        <f t="shared" si="54"/>
        <v>0</v>
      </c>
      <c r="BK60" s="83">
        <f t="shared" si="55"/>
        <v>0</v>
      </c>
      <c r="BL60" s="7"/>
      <c r="BM60" s="82">
        <f t="shared" si="56"/>
        <v>79</v>
      </c>
      <c r="BN60" s="83">
        <f t="shared" si="57"/>
        <v>115</v>
      </c>
      <c r="BO60" s="82">
        <f t="shared" si="58"/>
        <v>0</v>
      </c>
      <c r="BP60" s="83">
        <f t="shared" si="59"/>
        <v>0</v>
      </c>
      <c r="BQ60" s="82">
        <f t="shared" si="60"/>
        <v>0</v>
      </c>
      <c r="BR60" s="83">
        <f t="shared" si="61"/>
        <v>0</v>
      </c>
      <c r="BS60" s="82">
        <f t="shared" si="62"/>
        <v>0</v>
      </c>
      <c r="BT60" s="82">
        <f t="shared" si="63"/>
        <v>0</v>
      </c>
      <c r="BU60" s="83">
        <f t="shared" si="64"/>
        <v>0</v>
      </c>
      <c r="BV60" s="82">
        <f t="shared" si="65"/>
        <v>0</v>
      </c>
      <c r="BW60" s="83">
        <f t="shared" si="66"/>
        <v>0</v>
      </c>
      <c r="BY60" s="7">
        <f t="shared" si="67"/>
        <v>194</v>
      </c>
      <c r="BZ60" s="7"/>
      <c r="CA60" s="7">
        <f t="shared" si="37"/>
        <v>0</v>
      </c>
      <c r="CB60" s="7"/>
      <c r="CC60" s="7">
        <f t="shared" si="25"/>
        <v>194</v>
      </c>
      <c r="CF60" s="7">
        <f t="shared" si="68"/>
        <v>3</v>
      </c>
      <c r="CG60" s="7">
        <f t="shared" si="69"/>
        <v>3</v>
      </c>
      <c r="CH60" s="7">
        <f t="shared" si="70"/>
        <v>3</v>
      </c>
      <c r="CI60" s="7">
        <f t="shared" si="71"/>
        <v>3</v>
      </c>
      <c r="CJ60" s="7">
        <f t="shared" si="72"/>
        <v>3</v>
      </c>
      <c r="CK60" s="7">
        <f t="shared" si="73"/>
        <v>3</v>
      </c>
      <c r="CL60" s="7">
        <f t="shared" si="74"/>
        <v>3</v>
      </c>
      <c r="CM60" s="7">
        <f t="shared" si="75"/>
        <v>3</v>
      </c>
      <c r="CN60" s="7">
        <f t="shared" si="40"/>
        <v>3</v>
      </c>
      <c r="CO60" s="7">
        <f t="shared" si="41"/>
        <v>1</v>
      </c>
      <c r="CP60" s="7">
        <f t="shared" si="42"/>
        <v>2</v>
      </c>
      <c r="CQ60" s="7"/>
      <c r="CS60" s="7">
        <f t="shared" si="51"/>
        <v>0</v>
      </c>
      <c r="CT60" s="7">
        <f t="shared" si="51"/>
        <v>0</v>
      </c>
      <c r="CU60" s="7">
        <f t="shared" si="51"/>
        <v>0</v>
      </c>
      <c r="CV60" s="7">
        <f t="shared" si="51"/>
        <v>0</v>
      </c>
      <c r="CW60" s="7">
        <f t="shared" si="51"/>
        <v>0</v>
      </c>
      <c r="CX60" s="7">
        <f t="shared" si="76"/>
        <v>0</v>
      </c>
      <c r="CY60" s="7">
        <f t="shared" si="76"/>
        <v>0</v>
      </c>
      <c r="CZ60" s="7">
        <f t="shared" si="76"/>
        <v>0</v>
      </c>
      <c r="DA60" s="7">
        <f t="shared" si="76"/>
        <v>0</v>
      </c>
      <c r="DB60" s="7">
        <f t="shared" si="76"/>
        <v>79</v>
      </c>
      <c r="DC60" s="7">
        <f t="shared" si="76"/>
        <v>115</v>
      </c>
    </row>
    <row r="61" spans="1:107">
      <c r="A61" s="6">
        <v>88</v>
      </c>
      <c r="B61" s="68" t="s">
        <v>79</v>
      </c>
      <c r="C61" s="15" t="s">
        <v>289</v>
      </c>
      <c r="D61" s="9"/>
      <c r="E61" s="29">
        <f>LOOKUP((IF(D61&gt;0,(RANK(D61,D$6:D$135,0)),"NA")),'Points System'!$A$4:$A$154,'Points System'!$B$4:$B$154)</f>
        <v>0</v>
      </c>
      <c r="F61" s="17"/>
      <c r="G61" s="29">
        <f>LOOKUP((IF(F61&gt;0,(RANK(F61,F$6:F$135,0)),"NA")),'Points System'!$A$4:$A$154,'Points System'!$B$4:$B$154)</f>
        <v>0</v>
      </c>
      <c r="H61" s="17"/>
      <c r="I61" s="29">
        <f>LOOKUP((IF(H61&gt;0,(RANK(H61,H$6:H$135,0)),"NA")),'Points System'!$A$4:$A$154,'Points System'!$B$4:$B$154)</f>
        <v>0</v>
      </c>
      <c r="J61" s="17"/>
      <c r="K61" s="29">
        <f>LOOKUP((IF(J61&gt;0,(RANK(J61,J$6:J$135,0)),"NA")),'Points System'!$A$4:$A$154,'Points System'!$B$4:$B$154)</f>
        <v>0</v>
      </c>
      <c r="L61" s="17"/>
      <c r="M61" s="29">
        <f>LOOKUP((IF(L61&gt;0,(RANK(L61,L$6:L$135,0)),"NA")),'Points System'!$A$4:$A$154,'Points System'!$B$4:$B$154)</f>
        <v>0</v>
      </c>
      <c r="N61" s="17"/>
      <c r="O61" s="29">
        <f>LOOKUP((IF(N61&gt;0,(RANK(N61,N$6:N$135,0)),"NA")),'Points System'!$A$4:$A$154,'Points System'!$B$4:$B$154)</f>
        <v>0</v>
      </c>
      <c r="P61" s="19"/>
      <c r="Q61" s="29">
        <f>LOOKUP((IF(P61&gt;0,(RANK(P61,P$6:P$135,0)),"NA")),'Points System'!$A$4:$A$154,'Points System'!$B$4:$B$154)</f>
        <v>0</v>
      </c>
      <c r="R61" s="19"/>
      <c r="S61" s="29">
        <f>LOOKUP((IF(R61&gt;0,(RANK(R61,R$6:R$135,0)),"NA")),'Points System'!$A$4:$A$154,'Points System'!$B$4:$B$154)</f>
        <v>0</v>
      </c>
      <c r="T61" s="17"/>
      <c r="U61" s="29">
        <f>LOOKUP((IF(T61&gt;0,(RANK(T61,T$6:T$135,0)),"NA")),'Points System'!$A$4:$A$154,'Points System'!$B$4:$B$154)</f>
        <v>0</v>
      </c>
      <c r="V61" s="17"/>
      <c r="W61" s="29">
        <f>LOOKUP((IF(V61&gt;0,(RANK(V61,V$6:V$135,0)),"NA")),'Points System'!$A$4:$A$154,'Points System'!$B$4:$B$154)</f>
        <v>0</v>
      </c>
      <c r="X61" s="9">
        <v>151</v>
      </c>
      <c r="Y61" s="10">
        <f>LOOKUP((IF(X61&gt;0,(RANK(X61,X$6:X$135,0)),"NA")),'Points System'!$A$4:$A$154,'Points System'!$B$4:$B$154)</f>
        <v>73</v>
      </c>
      <c r="Z61" s="9"/>
      <c r="AA61" s="10">
        <f>LOOKUP((IF(Z61&gt;0,(RANK(Z61,Z$6:Z$135,0)),"NA")),'Points System'!$A$4:$A$154,'Points System'!$B$4:$B$154)</f>
        <v>0</v>
      </c>
      <c r="AB61" s="78">
        <f>CC61</f>
        <v>151</v>
      </c>
      <c r="AC61" s="10">
        <f>SUM((LARGE((BA61:BL61),1))+(LARGE((BA61:BL61),2))+(LARGE((BA61:BL61),3)+(LARGE((BA61:BL61),4))))</f>
        <v>73</v>
      </c>
      <c r="AD61" s="12">
        <f>RANK(AC61,$AC$6:$AC$135,0)</f>
        <v>56</v>
      </c>
      <c r="AE61" s="11">
        <f>(AB61-(ROUNDDOWN(AB61,0)))*100</f>
        <v>0</v>
      </c>
      <c r="AF61" s="76" t="str">
        <f>IF((COUNTIF(AT61:AY61,"&gt;0"))&gt;2,"Y","N")</f>
        <v>N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3">
        <f t="shared" si="44"/>
        <v>0</v>
      </c>
      <c r="AU61" s="23">
        <f t="shared" si="45"/>
        <v>0</v>
      </c>
      <c r="AV61" s="23">
        <f t="shared" si="46"/>
        <v>0</v>
      </c>
      <c r="AW61" s="23">
        <f t="shared" si="47"/>
        <v>0</v>
      </c>
      <c r="AX61" s="23">
        <f t="shared" si="48"/>
        <v>0</v>
      </c>
      <c r="AY61" s="23">
        <f t="shared" si="49"/>
        <v>73</v>
      </c>
      <c r="AZ61" s="7"/>
      <c r="BA61" s="82">
        <f t="shared" si="33"/>
        <v>0</v>
      </c>
      <c r="BB61" s="83">
        <f t="shared" si="6"/>
        <v>0</v>
      </c>
      <c r="BC61" s="82">
        <f t="shared" si="34"/>
        <v>0</v>
      </c>
      <c r="BD61" s="83">
        <f t="shared" si="7"/>
        <v>0</v>
      </c>
      <c r="BE61" s="82">
        <f t="shared" si="35"/>
        <v>0</v>
      </c>
      <c r="BF61" s="83">
        <f t="shared" si="8"/>
        <v>0</v>
      </c>
      <c r="BG61" s="82">
        <f t="shared" si="36"/>
        <v>0</v>
      </c>
      <c r="BH61" s="82">
        <f t="shared" si="52"/>
        <v>0</v>
      </c>
      <c r="BI61" s="83">
        <f t="shared" si="53"/>
        <v>0</v>
      </c>
      <c r="BJ61" s="82">
        <f t="shared" si="54"/>
        <v>0</v>
      </c>
      <c r="BK61" s="83">
        <f t="shared" si="55"/>
        <v>73</v>
      </c>
      <c r="BL61" s="7"/>
      <c r="BM61" s="82">
        <f t="shared" si="56"/>
        <v>0</v>
      </c>
      <c r="BN61" s="83">
        <f t="shared" si="57"/>
        <v>0</v>
      </c>
      <c r="BO61" s="82">
        <f t="shared" si="58"/>
        <v>0</v>
      </c>
      <c r="BP61" s="83">
        <f t="shared" si="59"/>
        <v>0</v>
      </c>
      <c r="BQ61" s="82">
        <f t="shared" si="60"/>
        <v>0</v>
      </c>
      <c r="BR61" s="83">
        <f t="shared" si="61"/>
        <v>0</v>
      </c>
      <c r="BS61" s="82">
        <f t="shared" si="62"/>
        <v>0</v>
      </c>
      <c r="BT61" s="82">
        <f t="shared" si="63"/>
        <v>0</v>
      </c>
      <c r="BU61" s="83">
        <f t="shared" si="64"/>
        <v>0</v>
      </c>
      <c r="BV61" s="82">
        <f t="shared" si="65"/>
        <v>0</v>
      </c>
      <c r="BW61" s="83">
        <f t="shared" si="66"/>
        <v>151</v>
      </c>
      <c r="BY61" s="7">
        <f t="shared" si="67"/>
        <v>151</v>
      </c>
      <c r="BZ61" s="7"/>
      <c r="CA61" s="7">
        <f t="shared" si="37"/>
        <v>0</v>
      </c>
      <c r="CB61" s="7"/>
      <c r="CC61" s="7">
        <f t="shared" si="25"/>
        <v>151</v>
      </c>
      <c r="CF61" s="7">
        <f t="shared" si="68"/>
        <v>1</v>
      </c>
      <c r="CG61" s="7">
        <f t="shared" si="69"/>
        <v>1</v>
      </c>
      <c r="CH61" s="7">
        <f t="shared" si="70"/>
        <v>1</v>
      </c>
      <c r="CI61" s="7">
        <f t="shared" si="71"/>
        <v>1</v>
      </c>
      <c r="CJ61" s="7">
        <f t="shared" si="72"/>
        <v>1</v>
      </c>
      <c r="CK61" s="7">
        <f t="shared" si="73"/>
        <v>1</v>
      </c>
      <c r="CL61" s="7">
        <f t="shared" si="74"/>
        <v>1</v>
      </c>
      <c r="CM61" s="7">
        <f t="shared" si="75"/>
        <v>1</v>
      </c>
      <c r="CN61" s="7">
        <f t="shared" si="40"/>
        <v>1</v>
      </c>
      <c r="CO61" s="7">
        <f t="shared" si="41"/>
        <v>1</v>
      </c>
      <c r="CP61" s="7">
        <f t="shared" si="42"/>
        <v>11</v>
      </c>
      <c r="CQ61" s="7"/>
      <c r="CS61" s="7">
        <f t="shared" si="51"/>
        <v>0</v>
      </c>
      <c r="CT61" s="7">
        <f t="shared" si="51"/>
        <v>0</v>
      </c>
      <c r="CU61" s="7">
        <f t="shared" si="51"/>
        <v>0</v>
      </c>
      <c r="CV61" s="7">
        <f t="shared" si="51"/>
        <v>0</v>
      </c>
      <c r="CW61" s="7">
        <f t="shared" si="51"/>
        <v>0</v>
      </c>
      <c r="CX61" s="7">
        <f t="shared" si="76"/>
        <v>0</v>
      </c>
      <c r="CY61" s="7">
        <f t="shared" si="76"/>
        <v>0</v>
      </c>
      <c r="CZ61" s="7">
        <f t="shared" si="76"/>
        <v>0</v>
      </c>
      <c r="DA61" s="7">
        <f t="shared" si="76"/>
        <v>0</v>
      </c>
      <c r="DB61" s="7">
        <f t="shared" si="76"/>
        <v>0</v>
      </c>
      <c r="DC61" s="7">
        <f t="shared" si="76"/>
        <v>151</v>
      </c>
    </row>
    <row r="62" spans="1:107">
      <c r="A62" s="6">
        <v>118</v>
      </c>
      <c r="B62" s="68" t="s">
        <v>300</v>
      </c>
      <c r="C62" s="15" t="s">
        <v>301</v>
      </c>
      <c r="D62" s="9"/>
      <c r="E62" s="29">
        <f>LOOKUP((IF(D62&gt;0,(RANK(D62,D$6:D$135,0)),"NA")),'Points System'!$A$4:$A$154,'Points System'!$B$4:$B$154)</f>
        <v>0</v>
      </c>
      <c r="F62" s="17"/>
      <c r="G62" s="29">
        <f>LOOKUP((IF(F62&gt;0,(RANK(F62,F$6:F$135,0)),"NA")),'Points System'!$A$4:$A$154,'Points System'!$B$4:$B$154)</f>
        <v>0</v>
      </c>
      <c r="H62" s="17"/>
      <c r="I62" s="29">
        <f>LOOKUP((IF(H62&gt;0,(RANK(H62,H$6:H$135,0)),"NA")),'Points System'!$A$4:$A$154,'Points System'!$B$4:$B$154)</f>
        <v>0</v>
      </c>
      <c r="J62" s="17"/>
      <c r="K62" s="29">
        <f>LOOKUP((IF(J62&gt;0,(RANK(J62,J$6:J$135,0)),"NA")),'Points System'!$A$4:$A$154,'Points System'!$B$4:$B$154)</f>
        <v>0</v>
      </c>
      <c r="L62" s="17"/>
      <c r="M62" s="29">
        <f>LOOKUP((IF(L62&gt;0,(RANK(L62,L$6:L$135,0)),"NA")),'Points System'!$A$4:$A$154,'Points System'!$B$4:$B$154)</f>
        <v>0</v>
      </c>
      <c r="N62" s="17"/>
      <c r="O62" s="29">
        <f>LOOKUP((IF(N62&gt;0,(RANK(N62,N$6:N$135,0)),"NA")),'Points System'!$A$4:$A$154,'Points System'!$B$4:$B$154)</f>
        <v>0</v>
      </c>
      <c r="P62" s="19"/>
      <c r="Q62" s="29">
        <f>LOOKUP((IF(P62&gt;0,(RANK(P62,P$6:P$135,0)),"NA")),'Points System'!$A$4:$A$154,'Points System'!$B$4:$B$154)</f>
        <v>0</v>
      </c>
      <c r="R62" s="19"/>
      <c r="S62" s="29">
        <f>LOOKUP((IF(R62&gt;0,(RANK(R62,R$6:R$135,0)),"NA")),'Points System'!$A$4:$A$154,'Points System'!$B$4:$B$154)</f>
        <v>0</v>
      </c>
      <c r="T62" s="17"/>
      <c r="U62" s="29">
        <f>LOOKUP((IF(T62&gt;0,(RANK(T62,T$6:T$135,0)),"NA")),'Points System'!$A$4:$A$154,'Points System'!$B$4:$B$154)</f>
        <v>0</v>
      </c>
      <c r="V62" s="17"/>
      <c r="W62" s="29">
        <f>LOOKUP((IF(V62&gt;0,(RANK(V62,V$6:V$135,0)),"NA")),'Points System'!$A$4:$A$154,'Points System'!$B$4:$B$154)</f>
        <v>0</v>
      </c>
      <c r="X62" s="9">
        <v>146.03</v>
      </c>
      <c r="Y62" s="10">
        <f>LOOKUP((IF(X62&gt;0,(RANK(X62,X$6:X$135,0)),"NA")),'Points System'!$A$4:$A$154,'Points System'!$B$4:$B$154)</f>
        <v>70</v>
      </c>
      <c r="Z62" s="9"/>
      <c r="AA62" s="10">
        <f>LOOKUP((IF(Z62&gt;0,(RANK(Z62,Z$6:Z$135,0)),"NA")),'Points System'!$A$4:$A$154,'Points System'!$B$4:$B$154)</f>
        <v>0</v>
      </c>
      <c r="AB62" s="78">
        <f>CC62</f>
        <v>146.03</v>
      </c>
      <c r="AC62" s="10">
        <f>SUM((LARGE((BA62:BL62),1))+(LARGE((BA62:BL62),2))+(LARGE((BA62:BL62),3)+(LARGE((BA62:BL62),4))))</f>
        <v>70</v>
      </c>
      <c r="AD62" s="12">
        <f>RANK(AC62,$AC$6:$AC$135,0)</f>
        <v>57</v>
      </c>
      <c r="AE62" s="11">
        <f>(AB62-(ROUNDDOWN(AB62,0)))*100</f>
        <v>3.0000000000001137</v>
      </c>
      <c r="AF62" s="76" t="str">
        <f>IF((COUNTIF(AT62:AY62,"&gt;0"))&gt;2,"Y","N")</f>
        <v>N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3">
        <f t="shared" si="44"/>
        <v>0</v>
      </c>
      <c r="AU62" s="23">
        <f t="shared" si="45"/>
        <v>0</v>
      </c>
      <c r="AV62" s="23">
        <f t="shared" si="46"/>
        <v>0</v>
      </c>
      <c r="AW62" s="23">
        <f t="shared" si="47"/>
        <v>0</v>
      </c>
      <c r="AX62" s="23">
        <f t="shared" si="48"/>
        <v>0</v>
      </c>
      <c r="AY62" s="23">
        <f t="shared" si="49"/>
        <v>70</v>
      </c>
      <c r="AZ62" s="7"/>
      <c r="BA62" s="82">
        <f t="shared" si="33"/>
        <v>0</v>
      </c>
      <c r="BB62" s="83">
        <f t="shared" si="6"/>
        <v>0</v>
      </c>
      <c r="BC62" s="82">
        <f t="shared" si="34"/>
        <v>0</v>
      </c>
      <c r="BD62" s="83">
        <f t="shared" si="7"/>
        <v>0</v>
      </c>
      <c r="BE62" s="82">
        <f t="shared" si="35"/>
        <v>0</v>
      </c>
      <c r="BF62" s="83">
        <f t="shared" si="8"/>
        <v>0</v>
      </c>
      <c r="BG62" s="82">
        <f t="shared" si="36"/>
        <v>0</v>
      </c>
      <c r="BH62" s="82">
        <f t="shared" si="52"/>
        <v>0</v>
      </c>
      <c r="BI62" s="83">
        <f t="shared" si="53"/>
        <v>0</v>
      </c>
      <c r="BJ62" s="82">
        <f t="shared" si="54"/>
        <v>0</v>
      </c>
      <c r="BK62" s="83">
        <f t="shared" si="55"/>
        <v>70</v>
      </c>
      <c r="BL62" s="7"/>
      <c r="BM62" s="82">
        <f t="shared" si="56"/>
        <v>0</v>
      </c>
      <c r="BN62" s="83">
        <f t="shared" si="57"/>
        <v>0</v>
      </c>
      <c r="BO62" s="82">
        <f t="shared" si="58"/>
        <v>0</v>
      </c>
      <c r="BP62" s="83">
        <f t="shared" si="59"/>
        <v>0</v>
      </c>
      <c r="BQ62" s="82">
        <f t="shared" si="60"/>
        <v>0</v>
      </c>
      <c r="BR62" s="83">
        <f t="shared" si="61"/>
        <v>0</v>
      </c>
      <c r="BS62" s="82">
        <f t="shared" si="62"/>
        <v>0</v>
      </c>
      <c r="BT62" s="82">
        <f t="shared" si="63"/>
        <v>0</v>
      </c>
      <c r="BU62" s="83">
        <f t="shared" si="64"/>
        <v>0</v>
      </c>
      <c r="BV62" s="82">
        <f t="shared" si="65"/>
        <v>0</v>
      </c>
      <c r="BW62" s="83">
        <f t="shared" si="66"/>
        <v>146.03</v>
      </c>
      <c r="BY62" s="7">
        <f t="shared" si="67"/>
        <v>146.03</v>
      </c>
      <c r="BZ62" s="7"/>
      <c r="CA62" s="7">
        <f t="shared" si="37"/>
        <v>0</v>
      </c>
      <c r="CB62" s="7"/>
      <c r="CC62" s="7">
        <f t="shared" si="25"/>
        <v>146.03</v>
      </c>
      <c r="CF62" s="7">
        <f t="shared" si="68"/>
        <v>1</v>
      </c>
      <c r="CG62" s="7">
        <f t="shared" si="69"/>
        <v>1</v>
      </c>
      <c r="CH62" s="7">
        <f t="shared" si="70"/>
        <v>1</v>
      </c>
      <c r="CI62" s="7">
        <f t="shared" si="71"/>
        <v>1</v>
      </c>
      <c r="CJ62" s="7">
        <f t="shared" si="72"/>
        <v>1</v>
      </c>
      <c r="CK62" s="7">
        <f t="shared" si="73"/>
        <v>1</v>
      </c>
      <c r="CL62" s="7">
        <f t="shared" si="74"/>
        <v>1</v>
      </c>
      <c r="CM62" s="7">
        <f t="shared" si="75"/>
        <v>1</v>
      </c>
      <c r="CN62" s="7">
        <f t="shared" si="40"/>
        <v>1</v>
      </c>
      <c r="CO62" s="7">
        <f t="shared" si="41"/>
        <v>1</v>
      </c>
      <c r="CP62" s="7">
        <f t="shared" si="42"/>
        <v>11</v>
      </c>
      <c r="CQ62" s="7"/>
      <c r="CS62" s="7">
        <f t="shared" si="51"/>
        <v>0</v>
      </c>
      <c r="CT62" s="7">
        <f t="shared" si="51"/>
        <v>0</v>
      </c>
      <c r="CU62" s="7">
        <f t="shared" si="51"/>
        <v>0</v>
      </c>
      <c r="CV62" s="7">
        <f t="shared" si="51"/>
        <v>0</v>
      </c>
      <c r="CW62" s="7">
        <f t="shared" si="51"/>
        <v>0</v>
      </c>
      <c r="CX62" s="7">
        <f t="shared" si="76"/>
        <v>0</v>
      </c>
      <c r="CY62" s="7">
        <f t="shared" si="76"/>
        <v>0</v>
      </c>
      <c r="CZ62" s="7">
        <f t="shared" si="76"/>
        <v>0</v>
      </c>
      <c r="DA62" s="7">
        <f t="shared" si="76"/>
        <v>0</v>
      </c>
      <c r="DB62" s="7">
        <f t="shared" si="76"/>
        <v>0</v>
      </c>
      <c r="DC62" s="7">
        <f t="shared" si="76"/>
        <v>146.03</v>
      </c>
    </row>
    <row r="63" spans="1:107">
      <c r="A63" s="6">
        <v>51</v>
      </c>
      <c r="B63" s="68" t="s">
        <v>139</v>
      </c>
      <c r="C63" s="15" t="s">
        <v>140</v>
      </c>
      <c r="D63" s="9"/>
      <c r="E63" s="29">
        <f>LOOKUP((IF(D63&gt;0,(RANK(D63,D$6:D$135,0)),"NA")),'Points System'!$A$4:$A$154,'Points System'!$B$4:$B$154)</f>
        <v>0</v>
      </c>
      <c r="F63" s="17"/>
      <c r="G63" s="29">
        <f>LOOKUP((IF(F63&gt;0,(RANK(F63,F$6:F$135,0)),"NA")),'Points System'!$A$4:$A$154,'Points System'!$B$4:$B$154)</f>
        <v>0</v>
      </c>
      <c r="H63" s="17"/>
      <c r="I63" s="29">
        <f>LOOKUP((IF(H63&gt;0,(RANK(H63,H$6:H$135,0)),"NA")),'Points System'!$A$4:$A$154,'Points System'!$B$4:$B$154)</f>
        <v>0</v>
      </c>
      <c r="J63" s="17"/>
      <c r="K63" s="29">
        <f>LOOKUP((IF(J63&gt;0,(RANK(J63,J$6:J$135,0)),"NA")),'Points System'!$A$4:$A$154,'Points System'!$B$4:$B$154)</f>
        <v>0</v>
      </c>
      <c r="L63" s="17"/>
      <c r="M63" s="29">
        <f>LOOKUP((IF(L63&gt;0,(RANK(L63,L$6:L$135,0)),"NA")),'Points System'!$A$4:$A$154,'Points System'!$B$4:$B$154)</f>
        <v>0</v>
      </c>
      <c r="N63" s="17"/>
      <c r="O63" s="29">
        <f>LOOKUP((IF(N63&gt;0,(RANK(N63,N$6:N$135,0)),"NA")),'Points System'!$A$4:$A$154,'Points System'!$B$4:$B$154)</f>
        <v>0</v>
      </c>
      <c r="P63" s="19">
        <v>230.03</v>
      </c>
      <c r="Q63" s="29">
        <f>LOOKUP((IF(P63&gt;0,(RANK(P63,P$6:P$135,0)),"NA")),'Points System'!$A$4:$A$154,'Points System'!$B$4:$B$154)</f>
        <v>64</v>
      </c>
      <c r="R63" s="19"/>
      <c r="S63" s="29">
        <f>LOOKUP((IF(R63&gt;0,(RANK(R63,R$6:R$135,0)),"NA")),'Points System'!$A$4:$A$154,'Points System'!$B$4:$B$154)</f>
        <v>0</v>
      </c>
      <c r="T63" s="17"/>
      <c r="U63" s="29">
        <f>LOOKUP((IF(T63&gt;0,(RANK(T63,T$6:T$135,0)),"NA")),'Points System'!$A$4:$A$154,'Points System'!$B$4:$B$154)</f>
        <v>0</v>
      </c>
      <c r="V63" s="17"/>
      <c r="W63" s="29">
        <f>LOOKUP((IF(V63&gt;0,(RANK(V63,V$6:V$135,0)),"NA")),'Points System'!$A$4:$A$154,'Points System'!$B$4:$B$154)</f>
        <v>0</v>
      </c>
      <c r="X63" s="9"/>
      <c r="Y63" s="10">
        <f>LOOKUP((IF(X63&gt;0,(RANK(X63,X$6:X$135,0)),"NA")),'Points System'!$A$4:$A$154,'Points System'!$B$4:$B$154)</f>
        <v>0</v>
      </c>
      <c r="Z63" s="9"/>
      <c r="AA63" s="10">
        <f>LOOKUP((IF(Z63&gt;0,(RANK(Z63,Z$6:Z$135,0)),"NA")),'Points System'!$A$4:$A$154,'Points System'!$B$4:$B$154)</f>
        <v>0</v>
      </c>
      <c r="AB63" s="78">
        <f>CC63</f>
        <v>230.03</v>
      </c>
      <c r="AC63" s="10">
        <f>SUM((LARGE((BA63:BL63),1))+(LARGE((BA63:BL63),2))+(LARGE((BA63:BL63),3)+(LARGE((BA63:BL63),4))))</f>
        <v>64</v>
      </c>
      <c r="AD63" s="12">
        <f>RANK(AC63,$AC$6:$AC$135,0)</f>
        <v>58</v>
      </c>
      <c r="AE63" s="11">
        <f>(AB63-(ROUNDDOWN(AB63,0)))*100</f>
        <v>3.0000000000001137</v>
      </c>
      <c r="AF63" s="76" t="str">
        <f>IF((COUNTIF(AT63:AY63,"&gt;0"))&gt;2,"Y","N")</f>
        <v>N</v>
      </c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23">
        <f t="shared" si="44"/>
        <v>0</v>
      </c>
      <c r="AU63" s="23">
        <f t="shared" si="45"/>
        <v>64</v>
      </c>
      <c r="AV63" s="23">
        <f t="shared" si="46"/>
        <v>0</v>
      </c>
      <c r="AW63" s="23">
        <f t="shared" si="47"/>
        <v>0</v>
      </c>
      <c r="AX63" s="23">
        <f t="shared" si="48"/>
        <v>0</v>
      </c>
      <c r="AY63" s="23">
        <f t="shared" si="49"/>
        <v>0</v>
      </c>
      <c r="AZ63" s="7"/>
      <c r="BA63" s="82">
        <f t="shared" si="33"/>
        <v>0</v>
      </c>
      <c r="BB63" s="83">
        <f t="shared" si="6"/>
        <v>0</v>
      </c>
      <c r="BC63" s="82">
        <f t="shared" si="34"/>
        <v>0</v>
      </c>
      <c r="BD63" s="83">
        <f t="shared" si="7"/>
        <v>64</v>
      </c>
      <c r="BE63" s="82">
        <f t="shared" si="35"/>
        <v>0</v>
      </c>
      <c r="BF63" s="83">
        <f t="shared" si="8"/>
        <v>0</v>
      </c>
      <c r="BG63" s="82">
        <f t="shared" si="36"/>
        <v>0</v>
      </c>
      <c r="BH63" s="82">
        <f t="shared" si="52"/>
        <v>0</v>
      </c>
      <c r="BI63" s="83">
        <f t="shared" si="53"/>
        <v>0</v>
      </c>
      <c r="BJ63" s="82">
        <f t="shared" si="54"/>
        <v>0</v>
      </c>
      <c r="BK63" s="83">
        <f t="shared" si="55"/>
        <v>0</v>
      </c>
      <c r="BL63" s="7"/>
      <c r="BM63" s="82">
        <f t="shared" si="56"/>
        <v>0</v>
      </c>
      <c r="BN63" s="83">
        <f t="shared" si="57"/>
        <v>0</v>
      </c>
      <c r="BO63" s="82">
        <f t="shared" si="58"/>
        <v>0</v>
      </c>
      <c r="BP63" s="83">
        <f t="shared" si="59"/>
        <v>230.03</v>
      </c>
      <c r="BQ63" s="82">
        <f t="shared" si="60"/>
        <v>0</v>
      </c>
      <c r="BR63" s="83">
        <f t="shared" si="61"/>
        <v>0</v>
      </c>
      <c r="BS63" s="82">
        <f t="shared" si="62"/>
        <v>0</v>
      </c>
      <c r="BT63" s="82">
        <f t="shared" si="63"/>
        <v>0</v>
      </c>
      <c r="BU63" s="83">
        <f t="shared" si="64"/>
        <v>0</v>
      </c>
      <c r="BV63" s="82">
        <f t="shared" si="65"/>
        <v>0</v>
      </c>
      <c r="BW63" s="83">
        <f t="shared" si="66"/>
        <v>0</v>
      </c>
      <c r="BY63" s="7">
        <f t="shared" si="67"/>
        <v>230.03</v>
      </c>
      <c r="BZ63" s="7"/>
      <c r="CA63" s="7">
        <f t="shared" si="37"/>
        <v>0</v>
      </c>
      <c r="CB63" s="7"/>
      <c r="CC63" s="7">
        <f t="shared" si="25"/>
        <v>230.03</v>
      </c>
      <c r="CF63" s="7">
        <f t="shared" si="68"/>
        <v>1</v>
      </c>
      <c r="CG63" s="7">
        <f t="shared" si="69"/>
        <v>1</v>
      </c>
      <c r="CH63" s="7">
        <f t="shared" si="70"/>
        <v>1</v>
      </c>
      <c r="CI63" s="7">
        <f t="shared" si="71"/>
        <v>1</v>
      </c>
      <c r="CJ63" s="7">
        <f t="shared" si="72"/>
        <v>1</v>
      </c>
      <c r="CK63" s="7">
        <f t="shared" si="73"/>
        <v>1</v>
      </c>
      <c r="CL63" s="7">
        <f t="shared" si="74"/>
        <v>1</v>
      </c>
      <c r="CM63" s="7">
        <f t="shared" si="75"/>
        <v>1</v>
      </c>
      <c r="CN63" s="7">
        <f t="shared" si="40"/>
        <v>1</v>
      </c>
      <c r="CO63" s="7">
        <f t="shared" si="41"/>
        <v>1</v>
      </c>
      <c r="CP63" s="7">
        <f t="shared" si="42"/>
        <v>4</v>
      </c>
      <c r="CQ63" s="7"/>
      <c r="CS63" s="7">
        <f t="shared" si="51"/>
        <v>0</v>
      </c>
      <c r="CT63" s="7">
        <f t="shared" si="51"/>
        <v>0</v>
      </c>
      <c r="CU63" s="7">
        <f t="shared" si="51"/>
        <v>0</v>
      </c>
      <c r="CV63" s="7">
        <f t="shared" si="51"/>
        <v>0</v>
      </c>
      <c r="CW63" s="7">
        <f t="shared" si="51"/>
        <v>0</v>
      </c>
      <c r="CX63" s="7">
        <f t="shared" si="76"/>
        <v>0</v>
      </c>
      <c r="CY63" s="7">
        <f t="shared" si="76"/>
        <v>0</v>
      </c>
      <c r="CZ63" s="7">
        <f t="shared" si="76"/>
        <v>0</v>
      </c>
      <c r="DA63" s="7">
        <f t="shared" si="76"/>
        <v>0</v>
      </c>
      <c r="DB63" s="7">
        <f t="shared" si="76"/>
        <v>0</v>
      </c>
      <c r="DC63" s="7">
        <f t="shared" si="76"/>
        <v>230.03</v>
      </c>
    </row>
    <row r="64" spans="1:107">
      <c r="A64" s="6">
        <v>123</v>
      </c>
      <c r="B64" s="68" t="s">
        <v>251</v>
      </c>
      <c r="C64" s="15" t="s">
        <v>605</v>
      </c>
      <c r="D64" s="9"/>
      <c r="E64" s="29">
        <f>LOOKUP((IF(D64&gt;0,(RANK(D64,D$6:D$135,0)),"NA")),'Points System'!$A$4:$A$154,'Points System'!$B$4:$B$154)</f>
        <v>0</v>
      </c>
      <c r="F64" s="17"/>
      <c r="G64" s="29">
        <f>LOOKUP((IF(F64&gt;0,(RANK(F64,F$6:F$135,0)),"NA")),'Points System'!$A$4:$A$154,'Points System'!$B$4:$B$154)</f>
        <v>0</v>
      </c>
      <c r="H64" s="17"/>
      <c r="I64" s="29">
        <f>LOOKUP((IF(H64&gt;0,(RANK(H64,H$6:H$135,0)),"NA")),'Points System'!$A$4:$A$154,'Points System'!$B$4:$B$154)</f>
        <v>0</v>
      </c>
      <c r="J64" s="17"/>
      <c r="K64" s="29">
        <f>LOOKUP((IF(J64&gt;0,(RANK(J64,J$6:J$135,0)),"NA")),'Points System'!$A$4:$A$154,'Points System'!$B$4:$B$154)</f>
        <v>0</v>
      </c>
      <c r="L64" s="17"/>
      <c r="M64" s="29">
        <f>LOOKUP((IF(L64&gt;0,(RANK(L64,L$6:L$135,0)),"NA")),'Points System'!$A$4:$A$154,'Points System'!$B$4:$B$154)</f>
        <v>0</v>
      </c>
      <c r="N64" s="17"/>
      <c r="O64" s="29">
        <f>LOOKUP((IF(N64&gt;0,(RANK(N64,N$6:N$135,0)),"NA")),'Points System'!$A$4:$A$154,'Points System'!$B$4:$B$154)</f>
        <v>0</v>
      </c>
      <c r="P64" s="19"/>
      <c r="Q64" s="29">
        <f>LOOKUP((IF(P64&gt;0,(RANK(P64,P$6:P$135,0)),"NA")),'Points System'!$A$4:$A$154,'Points System'!$B$4:$B$154)</f>
        <v>0</v>
      </c>
      <c r="R64" s="19"/>
      <c r="S64" s="29">
        <f>LOOKUP((IF(R64&gt;0,(RANK(R64,R$6:R$135,0)),"NA")),'Points System'!$A$4:$A$154,'Points System'!$B$4:$B$154)</f>
        <v>0</v>
      </c>
      <c r="T64" s="17"/>
      <c r="U64" s="29">
        <f>LOOKUP((IF(T64&gt;0,(RANK(T64,T$6:T$135,0)),"NA")),'Points System'!$A$4:$A$154,'Points System'!$B$4:$B$154)</f>
        <v>0</v>
      </c>
      <c r="V64" s="17"/>
      <c r="W64" s="29">
        <f>LOOKUP((IF(V64&gt;0,(RANK(V64,V$6:V$135,0)),"NA")),'Points System'!$A$4:$A$154,'Points System'!$B$4:$B$154)</f>
        <v>0</v>
      </c>
      <c r="X64" s="9">
        <v>131.02000000000001</v>
      </c>
      <c r="Y64" s="10">
        <f>LOOKUP((IF(X64&gt;0,(RANK(X64,X$6:X$135,0)),"NA")),'Points System'!$A$4:$A$154,'Points System'!$B$4:$B$154)</f>
        <v>64</v>
      </c>
      <c r="Z64" s="9"/>
      <c r="AA64" s="10">
        <f>LOOKUP((IF(Z64&gt;0,(RANK(Z64,Z$6:Z$135,0)),"NA")),'Points System'!$A$4:$A$154,'Points System'!$B$4:$B$154)</f>
        <v>0</v>
      </c>
      <c r="AB64" s="78">
        <f>CC64</f>
        <v>131.02000000000001</v>
      </c>
      <c r="AC64" s="10">
        <f>SUM((LARGE((BA64:BL64),1))+(LARGE((BA64:BL64),2))+(LARGE((BA64:BL64),3)+(LARGE((BA64:BL64),4))))</f>
        <v>64</v>
      </c>
      <c r="AD64" s="12">
        <f>RANK(AC64,$AC$6:$AC$135,0)</f>
        <v>58</v>
      </c>
      <c r="AE64" s="11">
        <f>(AB64-(ROUNDDOWN(AB64,0)))*100</f>
        <v>2.0000000000010232</v>
      </c>
      <c r="AF64" s="76" t="str">
        <f>IF((COUNTIF(AT64:AY64,"&gt;0"))&gt;2,"Y","N")</f>
        <v>N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23">
        <f t="shared" si="44"/>
        <v>0</v>
      </c>
      <c r="AU64" s="23">
        <f t="shared" si="45"/>
        <v>0</v>
      </c>
      <c r="AV64" s="23">
        <f t="shared" si="46"/>
        <v>0</v>
      </c>
      <c r="AW64" s="23">
        <f t="shared" si="47"/>
        <v>0</v>
      </c>
      <c r="AX64" s="23">
        <f t="shared" si="48"/>
        <v>0</v>
      </c>
      <c r="AY64" s="23">
        <f t="shared" si="49"/>
        <v>64</v>
      </c>
      <c r="AZ64" s="7"/>
      <c r="BA64" s="82">
        <f t="shared" si="33"/>
        <v>0</v>
      </c>
      <c r="BB64" s="83">
        <f t="shared" si="6"/>
        <v>0</v>
      </c>
      <c r="BC64" s="82">
        <f t="shared" si="34"/>
        <v>0</v>
      </c>
      <c r="BD64" s="83">
        <f t="shared" si="7"/>
        <v>0</v>
      </c>
      <c r="BE64" s="82">
        <f t="shared" si="35"/>
        <v>0</v>
      </c>
      <c r="BF64" s="83">
        <f t="shared" si="8"/>
        <v>0</v>
      </c>
      <c r="BG64" s="82">
        <f t="shared" si="36"/>
        <v>0</v>
      </c>
      <c r="BH64" s="82">
        <f t="shared" si="52"/>
        <v>0</v>
      </c>
      <c r="BI64" s="83">
        <f t="shared" si="53"/>
        <v>0</v>
      </c>
      <c r="BJ64" s="82">
        <f t="shared" si="54"/>
        <v>0</v>
      </c>
      <c r="BK64" s="83">
        <f t="shared" si="55"/>
        <v>64</v>
      </c>
      <c r="BL64" s="7"/>
      <c r="BM64" s="82">
        <f t="shared" si="56"/>
        <v>0</v>
      </c>
      <c r="BN64" s="83">
        <f t="shared" si="57"/>
        <v>0</v>
      </c>
      <c r="BO64" s="82">
        <f t="shared" si="58"/>
        <v>0</v>
      </c>
      <c r="BP64" s="83">
        <f t="shared" si="59"/>
        <v>0</v>
      </c>
      <c r="BQ64" s="82">
        <f t="shared" si="60"/>
        <v>0</v>
      </c>
      <c r="BR64" s="83">
        <f t="shared" si="61"/>
        <v>0</v>
      </c>
      <c r="BS64" s="82">
        <f t="shared" si="62"/>
        <v>0</v>
      </c>
      <c r="BT64" s="82">
        <f t="shared" si="63"/>
        <v>0</v>
      </c>
      <c r="BU64" s="83">
        <f t="shared" si="64"/>
        <v>0</v>
      </c>
      <c r="BV64" s="82">
        <f t="shared" si="65"/>
        <v>0</v>
      </c>
      <c r="BW64" s="83">
        <f t="shared" si="66"/>
        <v>131.02000000000001</v>
      </c>
      <c r="BY64" s="7">
        <f t="shared" si="67"/>
        <v>131.02000000000001</v>
      </c>
      <c r="BZ64" s="7"/>
      <c r="CA64" s="7">
        <f t="shared" si="37"/>
        <v>0</v>
      </c>
      <c r="CB64" s="7"/>
      <c r="CC64" s="7">
        <f t="shared" si="25"/>
        <v>131.02000000000001</v>
      </c>
      <c r="CF64" s="7">
        <f t="shared" si="68"/>
        <v>1</v>
      </c>
      <c r="CG64" s="7">
        <f t="shared" si="69"/>
        <v>1</v>
      </c>
      <c r="CH64" s="7">
        <f t="shared" si="70"/>
        <v>1</v>
      </c>
      <c r="CI64" s="7">
        <f t="shared" si="71"/>
        <v>1</v>
      </c>
      <c r="CJ64" s="7">
        <f t="shared" si="72"/>
        <v>1</v>
      </c>
      <c r="CK64" s="7">
        <f t="shared" si="73"/>
        <v>1</v>
      </c>
      <c r="CL64" s="7">
        <f t="shared" si="74"/>
        <v>1</v>
      </c>
      <c r="CM64" s="7">
        <f t="shared" si="75"/>
        <v>1</v>
      </c>
      <c r="CN64" s="7">
        <f t="shared" si="40"/>
        <v>1</v>
      </c>
      <c r="CO64" s="7">
        <f t="shared" si="41"/>
        <v>1</v>
      </c>
      <c r="CP64" s="7">
        <f t="shared" si="42"/>
        <v>11</v>
      </c>
      <c r="CQ64" s="7"/>
      <c r="CS64" s="7">
        <f t="shared" si="51"/>
        <v>0</v>
      </c>
      <c r="CT64" s="7">
        <f t="shared" si="51"/>
        <v>0</v>
      </c>
      <c r="CU64" s="7">
        <f t="shared" si="51"/>
        <v>0</v>
      </c>
      <c r="CV64" s="7">
        <f t="shared" si="51"/>
        <v>0</v>
      </c>
      <c r="CW64" s="7">
        <f t="shared" si="51"/>
        <v>0</v>
      </c>
      <c r="CX64" s="7">
        <f t="shared" si="76"/>
        <v>0</v>
      </c>
      <c r="CY64" s="7">
        <f t="shared" si="76"/>
        <v>0</v>
      </c>
      <c r="CZ64" s="7">
        <f t="shared" si="76"/>
        <v>0</v>
      </c>
      <c r="DA64" s="7">
        <f t="shared" si="76"/>
        <v>0</v>
      </c>
      <c r="DB64" s="7">
        <f t="shared" si="76"/>
        <v>0</v>
      </c>
      <c r="DC64" s="7">
        <f t="shared" si="76"/>
        <v>131.02000000000001</v>
      </c>
    </row>
    <row r="65" spans="1:107">
      <c r="A65" s="6">
        <v>52</v>
      </c>
      <c r="B65" s="68" t="s">
        <v>71</v>
      </c>
      <c r="C65" s="15" t="s">
        <v>172</v>
      </c>
      <c r="D65" s="9"/>
      <c r="E65" s="29">
        <f>LOOKUP((IF(D65&gt;0,(RANK(D65,D$6:D$135,0)),"NA")),'Points System'!$A$4:$A$154,'Points System'!$B$4:$B$154)</f>
        <v>0</v>
      </c>
      <c r="F65" s="17">
        <v>193</v>
      </c>
      <c r="G65" s="29">
        <f>LOOKUP((IF(F65&gt;0,(RANK(F65,F$6:F$135,0)),"NA")),'Points System'!$A$4:$A$154,'Points System'!$B$4:$B$154)</f>
        <v>64</v>
      </c>
      <c r="H65" s="17"/>
      <c r="I65" s="29">
        <f>LOOKUP((IF(H65&gt;0,(RANK(H65,H$6:H$135,0)),"NA")),'Points System'!$A$4:$A$154,'Points System'!$B$4:$B$154)</f>
        <v>0</v>
      </c>
      <c r="J65" s="17"/>
      <c r="K65" s="29">
        <f>LOOKUP((IF(J65&gt;0,(RANK(J65,J$6:J$135,0)),"NA")),'Points System'!$A$4:$A$154,'Points System'!$B$4:$B$154)</f>
        <v>0</v>
      </c>
      <c r="L65" s="17"/>
      <c r="M65" s="29">
        <f>LOOKUP((IF(L65&gt;0,(RANK(L65,L$6:L$135,0)),"NA")),'Points System'!$A$4:$A$154,'Points System'!$B$4:$B$154)</f>
        <v>0</v>
      </c>
      <c r="N65" s="17"/>
      <c r="O65" s="29">
        <f>LOOKUP((IF(N65&gt;0,(RANK(N65,N$6:N$135,0)),"NA")),'Points System'!$A$4:$A$154,'Points System'!$B$4:$B$154)</f>
        <v>0</v>
      </c>
      <c r="P65" s="19"/>
      <c r="Q65" s="29">
        <f>LOOKUP((IF(P65&gt;0,(RANK(P65,P$6:P$135,0)),"NA")),'Points System'!$A$4:$A$154,'Points System'!$B$4:$B$154)</f>
        <v>0</v>
      </c>
      <c r="R65" s="19"/>
      <c r="S65" s="29">
        <f>LOOKUP((IF(R65&gt;0,(RANK(R65,R$6:R$135,0)),"NA")),'Points System'!$A$4:$A$154,'Points System'!$B$4:$B$154)</f>
        <v>0</v>
      </c>
      <c r="T65" s="17"/>
      <c r="U65" s="29">
        <f>LOOKUP((IF(T65&gt;0,(RANK(T65,T$6:T$135,0)),"NA")),'Points System'!$A$4:$A$154,'Points System'!$B$4:$B$154)</f>
        <v>0</v>
      </c>
      <c r="V65" s="17"/>
      <c r="W65" s="29">
        <f>LOOKUP((IF(V65&gt;0,(RANK(V65,V$6:V$135,0)),"NA")),'Points System'!$A$4:$A$154,'Points System'!$B$4:$B$154)</f>
        <v>0</v>
      </c>
      <c r="X65" s="9"/>
      <c r="Y65" s="10">
        <f>LOOKUP((IF(X65&gt;0,(RANK(X65,X$6:X$135,0)),"NA")),'Points System'!$A$4:$A$154,'Points System'!$B$4:$B$154)</f>
        <v>0</v>
      </c>
      <c r="Z65" s="9"/>
      <c r="AA65" s="10">
        <f>LOOKUP((IF(Z65&gt;0,(RANK(Z65,Z$6:Z$135,0)),"NA")),'Points System'!$A$4:$A$154,'Points System'!$B$4:$B$154)</f>
        <v>0</v>
      </c>
      <c r="AB65" s="78">
        <f>CC65</f>
        <v>193</v>
      </c>
      <c r="AC65" s="10">
        <f>SUM((LARGE((BA65:BL65),1))+(LARGE((BA65:BL65),2))+(LARGE((BA65:BL65),3)+(LARGE((BA65:BL65),4))))</f>
        <v>64</v>
      </c>
      <c r="AD65" s="12">
        <f>RANK(AC65,$AC$6:$AC$135,0)</f>
        <v>58</v>
      </c>
      <c r="AE65" s="11">
        <f>(AB65-(ROUNDDOWN(AB65,0)))*100</f>
        <v>0</v>
      </c>
      <c r="AF65" s="76" t="str">
        <f>IF((COUNTIF(AT65:AY65,"&gt;0"))&gt;2,"Y","N")</f>
        <v>N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23">
        <f t="shared" si="44"/>
        <v>64</v>
      </c>
      <c r="AU65" s="23">
        <f t="shared" si="45"/>
        <v>0</v>
      </c>
      <c r="AV65" s="23">
        <f t="shared" si="46"/>
        <v>0</v>
      </c>
      <c r="AW65" s="23">
        <f t="shared" si="47"/>
        <v>0</v>
      </c>
      <c r="AX65" s="23">
        <f t="shared" si="48"/>
        <v>0</v>
      </c>
      <c r="AY65" s="23">
        <f t="shared" si="49"/>
        <v>0</v>
      </c>
      <c r="AZ65" s="7"/>
      <c r="BA65" s="82">
        <f t="shared" si="33"/>
        <v>64</v>
      </c>
      <c r="BB65" s="83">
        <f t="shared" si="6"/>
        <v>0</v>
      </c>
      <c r="BC65" s="82">
        <f t="shared" si="34"/>
        <v>0</v>
      </c>
      <c r="BD65" s="83">
        <f t="shared" si="7"/>
        <v>0</v>
      </c>
      <c r="BE65" s="82">
        <f t="shared" si="35"/>
        <v>0</v>
      </c>
      <c r="BF65" s="83">
        <f t="shared" si="8"/>
        <v>0</v>
      </c>
      <c r="BG65" s="82">
        <f t="shared" si="36"/>
        <v>0</v>
      </c>
      <c r="BH65" s="82">
        <f t="shared" si="52"/>
        <v>0</v>
      </c>
      <c r="BI65" s="83">
        <f t="shared" si="53"/>
        <v>0</v>
      </c>
      <c r="BJ65" s="82">
        <f t="shared" si="54"/>
        <v>0</v>
      </c>
      <c r="BK65" s="83">
        <f t="shared" si="55"/>
        <v>0</v>
      </c>
      <c r="BL65" s="7"/>
      <c r="BM65" s="82">
        <f t="shared" si="56"/>
        <v>193</v>
      </c>
      <c r="BN65" s="83">
        <f t="shared" si="57"/>
        <v>0</v>
      </c>
      <c r="BO65" s="82">
        <f t="shared" si="58"/>
        <v>0</v>
      </c>
      <c r="BP65" s="83">
        <f t="shared" si="59"/>
        <v>0</v>
      </c>
      <c r="BQ65" s="82">
        <f t="shared" si="60"/>
        <v>0</v>
      </c>
      <c r="BR65" s="83">
        <f t="shared" si="61"/>
        <v>0</v>
      </c>
      <c r="BS65" s="82">
        <f t="shared" si="62"/>
        <v>0</v>
      </c>
      <c r="BT65" s="82">
        <f t="shared" si="63"/>
        <v>0</v>
      </c>
      <c r="BU65" s="83">
        <f t="shared" si="64"/>
        <v>0</v>
      </c>
      <c r="BV65" s="82">
        <f t="shared" si="65"/>
        <v>0</v>
      </c>
      <c r="BW65" s="83">
        <f t="shared" si="66"/>
        <v>0</v>
      </c>
      <c r="BY65" s="7">
        <f t="shared" si="67"/>
        <v>193</v>
      </c>
      <c r="BZ65" s="7"/>
      <c r="CA65" s="7">
        <f t="shared" si="37"/>
        <v>0</v>
      </c>
      <c r="CB65" s="7"/>
      <c r="CC65" s="7">
        <f t="shared" si="25"/>
        <v>193</v>
      </c>
      <c r="CF65" s="7">
        <f t="shared" si="68"/>
        <v>2</v>
      </c>
      <c r="CG65" s="7">
        <f t="shared" si="69"/>
        <v>2</v>
      </c>
      <c r="CH65" s="7">
        <f t="shared" si="70"/>
        <v>2</v>
      </c>
      <c r="CI65" s="7">
        <f t="shared" si="71"/>
        <v>2</v>
      </c>
      <c r="CJ65" s="7">
        <f t="shared" si="72"/>
        <v>2</v>
      </c>
      <c r="CK65" s="7">
        <f t="shared" si="73"/>
        <v>2</v>
      </c>
      <c r="CL65" s="7">
        <f t="shared" si="74"/>
        <v>2</v>
      </c>
      <c r="CM65" s="7">
        <f t="shared" si="75"/>
        <v>2</v>
      </c>
      <c r="CN65" s="7">
        <f t="shared" si="40"/>
        <v>2</v>
      </c>
      <c r="CO65" s="7">
        <f t="shared" si="41"/>
        <v>2</v>
      </c>
      <c r="CP65" s="7">
        <f t="shared" si="42"/>
        <v>1</v>
      </c>
      <c r="CQ65" s="7"/>
      <c r="CS65" s="7">
        <f t="shared" si="51"/>
        <v>0</v>
      </c>
      <c r="CT65" s="7">
        <f t="shared" si="51"/>
        <v>0</v>
      </c>
      <c r="CU65" s="7">
        <f t="shared" si="51"/>
        <v>0</v>
      </c>
      <c r="CV65" s="7">
        <f t="shared" si="51"/>
        <v>0</v>
      </c>
      <c r="CW65" s="7">
        <f t="shared" si="51"/>
        <v>0</v>
      </c>
      <c r="CX65" s="7">
        <f t="shared" si="76"/>
        <v>0</v>
      </c>
      <c r="CY65" s="7">
        <f t="shared" si="76"/>
        <v>0</v>
      </c>
      <c r="CZ65" s="7">
        <f t="shared" si="76"/>
        <v>0</v>
      </c>
      <c r="DA65" s="7">
        <f t="shared" si="76"/>
        <v>0</v>
      </c>
      <c r="DB65" s="7">
        <f t="shared" si="76"/>
        <v>0</v>
      </c>
      <c r="DC65" s="7">
        <f t="shared" si="76"/>
        <v>193</v>
      </c>
    </row>
    <row r="66" spans="1:107">
      <c r="A66" s="6">
        <v>53</v>
      </c>
      <c r="B66" s="68" t="s">
        <v>575</v>
      </c>
      <c r="C66" s="15" t="s">
        <v>576</v>
      </c>
      <c r="D66" s="9"/>
      <c r="E66" s="29">
        <f>LOOKUP((IF(D66&gt;0,(RANK(D66,D$6:D$135,0)),"NA")),'Points System'!$A$4:$A$154,'Points System'!$B$4:$B$154)</f>
        <v>0</v>
      </c>
      <c r="F66" s="17"/>
      <c r="G66" s="29">
        <f>LOOKUP((IF(F66&gt;0,(RANK(F66,F$6:F$135,0)),"NA")),'Points System'!$A$4:$A$154,'Points System'!$B$4:$B$154)</f>
        <v>0</v>
      </c>
      <c r="H66" s="17"/>
      <c r="I66" s="29">
        <f>LOOKUP((IF(H66&gt;0,(RANK(H66,H$6:H$135,0)),"NA")),'Points System'!$A$4:$A$154,'Points System'!$B$4:$B$154)</f>
        <v>0</v>
      </c>
      <c r="J66" s="17"/>
      <c r="K66" s="29">
        <f>LOOKUP((IF(J66&gt;0,(RANK(J66,J$6:J$135,0)),"NA")),'Points System'!$A$4:$A$154,'Points System'!$B$4:$B$154)</f>
        <v>0</v>
      </c>
      <c r="L66" s="17"/>
      <c r="M66" s="29">
        <f>LOOKUP((IF(L66&gt;0,(RANK(L66,L$6:L$135,0)),"NA")),'Points System'!$A$4:$A$154,'Points System'!$B$4:$B$154)</f>
        <v>0</v>
      </c>
      <c r="N66" s="17"/>
      <c r="O66" s="29">
        <f>LOOKUP((IF(N66&gt;0,(RANK(N66,N$6:N$135,0)),"NA")),'Points System'!$A$4:$A$154,'Points System'!$B$4:$B$154)</f>
        <v>0</v>
      </c>
      <c r="P66" s="19"/>
      <c r="Q66" s="29">
        <f>LOOKUP((IF(P66&gt;0,(RANK(P66,P$6:P$135,0)),"NA")),'Points System'!$A$4:$A$154,'Points System'!$B$4:$B$154)</f>
        <v>0</v>
      </c>
      <c r="R66" s="19"/>
      <c r="S66" s="29">
        <f>LOOKUP((IF(R66&gt;0,(RANK(R66,R$6:R$135,0)),"NA")),'Points System'!$A$4:$A$154,'Points System'!$B$4:$B$154)</f>
        <v>0</v>
      </c>
      <c r="T66" s="17"/>
      <c r="U66" s="29">
        <f>LOOKUP((IF(T66&gt;0,(RANK(T66,T$6:T$135,0)),"NA")),'Points System'!$A$4:$A$154,'Points System'!$B$4:$B$154)</f>
        <v>0</v>
      </c>
      <c r="V66" s="17">
        <v>150</v>
      </c>
      <c r="W66" s="29">
        <f>LOOKUP((IF(V66&gt;0,(RANK(V66,V$6:V$135,0)),"NA")),'Points System'!$A$4:$A$154,'Points System'!$B$4:$B$154)</f>
        <v>64</v>
      </c>
      <c r="X66" s="9"/>
      <c r="Y66" s="10">
        <f>LOOKUP((IF(X66&gt;0,(RANK(X66,X$6:X$135,0)),"NA")),'Points System'!$A$4:$A$154,'Points System'!$B$4:$B$154)</f>
        <v>0</v>
      </c>
      <c r="Z66" s="9"/>
      <c r="AA66" s="10">
        <f>LOOKUP((IF(Z66&gt;0,(RANK(Z66,Z$6:Z$135,0)),"NA")),'Points System'!$A$4:$A$154,'Points System'!$B$4:$B$154)</f>
        <v>0</v>
      </c>
      <c r="AB66" s="78">
        <f>CC66</f>
        <v>150</v>
      </c>
      <c r="AC66" s="10">
        <f>SUM((LARGE((BA66:BL66),1))+(LARGE((BA66:BL66),2))+(LARGE((BA66:BL66),3)+(LARGE((BA66:BL66),4))))</f>
        <v>64</v>
      </c>
      <c r="AD66" s="12">
        <f>RANK(AC66,$AC$6:$AC$135,0)</f>
        <v>58</v>
      </c>
      <c r="AE66" s="11">
        <f>(AB66-(ROUNDDOWN(AB66,0)))*100</f>
        <v>0</v>
      </c>
      <c r="AF66" s="76" t="str">
        <f>IF((COUNTIF(AT66:AY66,"&gt;0"))&gt;2,"Y","N")</f>
        <v>N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23">
        <f t="shared" si="44"/>
        <v>0</v>
      </c>
      <c r="AU66" s="23">
        <f t="shared" si="45"/>
        <v>0</v>
      </c>
      <c r="AV66" s="23">
        <f t="shared" si="46"/>
        <v>64</v>
      </c>
      <c r="AW66" s="23">
        <f t="shared" si="47"/>
        <v>0</v>
      </c>
      <c r="AX66" s="23">
        <f t="shared" si="48"/>
        <v>0</v>
      </c>
      <c r="AY66" s="23">
        <f t="shared" si="49"/>
        <v>0</v>
      </c>
      <c r="AZ66" s="7"/>
      <c r="BA66" s="82">
        <f t="shared" si="33"/>
        <v>0</v>
      </c>
      <c r="BB66" s="83">
        <f t="shared" si="6"/>
        <v>0</v>
      </c>
      <c r="BC66" s="82">
        <f t="shared" si="34"/>
        <v>0</v>
      </c>
      <c r="BD66" s="83">
        <f t="shared" si="7"/>
        <v>0</v>
      </c>
      <c r="BE66" s="82">
        <f t="shared" si="35"/>
        <v>0</v>
      </c>
      <c r="BF66" s="83">
        <f t="shared" si="8"/>
        <v>64</v>
      </c>
      <c r="BG66" s="82">
        <f t="shared" si="36"/>
        <v>0</v>
      </c>
      <c r="BH66" s="82">
        <f t="shared" si="52"/>
        <v>0</v>
      </c>
      <c r="BI66" s="83">
        <f t="shared" si="53"/>
        <v>0</v>
      </c>
      <c r="BJ66" s="82">
        <f t="shared" si="54"/>
        <v>0</v>
      </c>
      <c r="BK66" s="83">
        <f t="shared" si="55"/>
        <v>0</v>
      </c>
      <c r="BL66" s="7"/>
      <c r="BM66" s="82">
        <f t="shared" si="56"/>
        <v>0</v>
      </c>
      <c r="BN66" s="83">
        <f t="shared" si="57"/>
        <v>0</v>
      </c>
      <c r="BO66" s="82">
        <f t="shared" si="58"/>
        <v>0</v>
      </c>
      <c r="BP66" s="83">
        <f t="shared" si="59"/>
        <v>0</v>
      </c>
      <c r="BQ66" s="82">
        <f t="shared" si="60"/>
        <v>0</v>
      </c>
      <c r="BR66" s="83">
        <f t="shared" si="61"/>
        <v>150</v>
      </c>
      <c r="BS66" s="82">
        <f t="shared" si="62"/>
        <v>0</v>
      </c>
      <c r="BT66" s="82">
        <f t="shared" si="63"/>
        <v>0</v>
      </c>
      <c r="BU66" s="83">
        <f t="shared" si="64"/>
        <v>0</v>
      </c>
      <c r="BV66" s="82">
        <f t="shared" si="65"/>
        <v>0</v>
      </c>
      <c r="BW66" s="83">
        <f t="shared" si="66"/>
        <v>0</v>
      </c>
      <c r="BY66" s="7">
        <f t="shared" si="67"/>
        <v>150</v>
      </c>
      <c r="BZ66" s="7"/>
      <c r="CA66" s="7">
        <f t="shared" si="37"/>
        <v>0</v>
      </c>
      <c r="CB66" s="7"/>
      <c r="CC66" s="7">
        <f t="shared" si="25"/>
        <v>150</v>
      </c>
      <c r="CF66" s="7">
        <f t="shared" si="68"/>
        <v>1</v>
      </c>
      <c r="CG66" s="7">
        <f t="shared" si="69"/>
        <v>1</v>
      </c>
      <c r="CH66" s="7">
        <f t="shared" si="70"/>
        <v>1</v>
      </c>
      <c r="CI66" s="7">
        <f t="shared" si="71"/>
        <v>1</v>
      </c>
      <c r="CJ66" s="7">
        <f t="shared" si="72"/>
        <v>1</v>
      </c>
      <c r="CK66" s="7">
        <f t="shared" si="73"/>
        <v>1</v>
      </c>
      <c r="CL66" s="7">
        <f t="shared" si="74"/>
        <v>1</v>
      </c>
      <c r="CM66" s="7">
        <f t="shared" si="75"/>
        <v>1</v>
      </c>
      <c r="CN66" s="7">
        <f t="shared" si="40"/>
        <v>1</v>
      </c>
      <c r="CO66" s="7">
        <f t="shared" si="41"/>
        <v>1</v>
      </c>
      <c r="CP66" s="7">
        <f t="shared" si="42"/>
        <v>6</v>
      </c>
      <c r="CQ66" s="7"/>
      <c r="CS66" s="7">
        <f t="shared" si="51"/>
        <v>0</v>
      </c>
      <c r="CT66" s="7">
        <f t="shared" si="51"/>
        <v>0</v>
      </c>
      <c r="CU66" s="7">
        <f t="shared" si="51"/>
        <v>0</v>
      </c>
      <c r="CV66" s="7">
        <f t="shared" si="51"/>
        <v>0</v>
      </c>
      <c r="CW66" s="7">
        <f t="shared" si="51"/>
        <v>0</v>
      </c>
      <c r="CX66" s="7">
        <f t="shared" si="76"/>
        <v>0</v>
      </c>
      <c r="CY66" s="7">
        <f t="shared" si="76"/>
        <v>0</v>
      </c>
      <c r="CZ66" s="7">
        <f t="shared" si="76"/>
        <v>0</v>
      </c>
      <c r="DA66" s="7">
        <f t="shared" si="76"/>
        <v>0</v>
      </c>
      <c r="DB66" s="7">
        <f t="shared" si="76"/>
        <v>0</v>
      </c>
      <c r="DC66" s="7">
        <f t="shared" si="76"/>
        <v>150</v>
      </c>
    </row>
    <row r="67" spans="1:107">
      <c r="A67" s="6">
        <v>54</v>
      </c>
      <c r="B67" s="68" t="s">
        <v>253</v>
      </c>
      <c r="C67" s="15" t="s">
        <v>254</v>
      </c>
      <c r="D67" s="9"/>
      <c r="E67" s="29">
        <f>LOOKUP((IF(D67&gt;0,(RANK(D67,D$6:D$135,0)),"NA")),'Points System'!$A$4:$A$154,'Points System'!$B$4:$B$154)</f>
        <v>0</v>
      </c>
      <c r="F67" s="17"/>
      <c r="G67" s="29">
        <f>LOOKUP((IF(F67&gt;0,(RANK(F67,F$6:F$135,0)),"NA")),'Points System'!$A$4:$A$154,'Points System'!$B$4:$B$154)</f>
        <v>0</v>
      </c>
      <c r="H67" s="17"/>
      <c r="I67" s="29">
        <f>LOOKUP((IF(H67&gt;0,(RANK(H67,H$6:H$135,0)),"NA")),'Points System'!$A$4:$A$154,'Points System'!$B$4:$B$154)</f>
        <v>0</v>
      </c>
      <c r="J67" s="17"/>
      <c r="K67" s="29">
        <f>LOOKUP((IF(J67&gt;0,(RANK(J67,J$6:J$135,0)),"NA")),'Points System'!$A$4:$A$154,'Points System'!$B$4:$B$154)</f>
        <v>0</v>
      </c>
      <c r="L67" s="17"/>
      <c r="M67" s="29">
        <f>LOOKUP((IF(L67&gt;0,(RANK(L67,L$6:L$135,0)),"NA")),'Points System'!$A$4:$A$154,'Points System'!$B$4:$B$154)</f>
        <v>0</v>
      </c>
      <c r="N67" s="17"/>
      <c r="O67" s="29">
        <f>LOOKUP((IF(N67&gt;0,(RANK(N67,N$6:N$135,0)),"NA")),'Points System'!$A$4:$A$154,'Points System'!$B$4:$B$154)</f>
        <v>0</v>
      </c>
      <c r="P67" s="19">
        <v>229.02</v>
      </c>
      <c r="Q67" s="29">
        <f>LOOKUP((IF(P67&gt;0,(RANK(P67,P$6:P$135,0)),"NA")),'Points System'!$A$4:$A$154,'Points System'!$B$4:$B$154)</f>
        <v>62</v>
      </c>
      <c r="R67" s="19"/>
      <c r="S67" s="29">
        <f>LOOKUP((IF(R67&gt;0,(RANK(R67,R$6:R$135,0)),"NA")),'Points System'!$A$4:$A$154,'Points System'!$B$4:$B$154)</f>
        <v>0</v>
      </c>
      <c r="T67" s="17"/>
      <c r="U67" s="29">
        <f>LOOKUP((IF(T67&gt;0,(RANK(T67,T$6:T$135,0)),"NA")),'Points System'!$A$4:$A$154,'Points System'!$B$4:$B$154)</f>
        <v>0</v>
      </c>
      <c r="V67" s="17"/>
      <c r="W67" s="29">
        <f>LOOKUP((IF(V67&gt;0,(RANK(V67,V$6:V$135,0)),"NA")),'Points System'!$A$4:$A$154,'Points System'!$B$4:$B$154)</f>
        <v>0</v>
      </c>
      <c r="X67" s="9"/>
      <c r="Y67" s="10">
        <f>LOOKUP((IF(X67&gt;0,(RANK(X67,X$6:X$135,0)),"NA")),'Points System'!$A$4:$A$154,'Points System'!$B$4:$B$154)</f>
        <v>0</v>
      </c>
      <c r="Z67" s="9"/>
      <c r="AA67" s="10">
        <f>LOOKUP((IF(Z67&gt;0,(RANK(Z67,Z$6:Z$135,0)),"NA")),'Points System'!$A$4:$A$154,'Points System'!$B$4:$B$154)</f>
        <v>0</v>
      </c>
      <c r="AB67" s="78">
        <f>CC67</f>
        <v>229.02</v>
      </c>
      <c r="AC67" s="10">
        <f>SUM((LARGE((BA67:BL67),1))+(LARGE((BA67:BL67),2))+(LARGE((BA67:BL67),3)+(LARGE((BA67:BL67),4))))</f>
        <v>62</v>
      </c>
      <c r="AD67" s="12">
        <f>RANK(AC67,$AC$6:$AC$135,0)</f>
        <v>62</v>
      </c>
      <c r="AE67" s="11">
        <f>(AB67-(ROUNDDOWN(AB67,0)))*100</f>
        <v>2.0000000000010232</v>
      </c>
      <c r="AF67" s="76" t="str">
        <f>IF((COUNTIF(AT67:AY67,"&gt;0"))&gt;2,"Y","N")</f>
        <v>N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23">
        <f t="shared" si="44"/>
        <v>0</v>
      </c>
      <c r="AU67" s="23">
        <f t="shared" si="45"/>
        <v>62</v>
      </c>
      <c r="AV67" s="23">
        <f t="shared" si="46"/>
        <v>0</v>
      </c>
      <c r="AW67" s="23">
        <f t="shared" si="47"/>
        <v>0</v>
      </c>
      <c r="AX67" s="23">
        <f t="shared" si="48"/>
        <v>0</v>
      </c>
      <c r="AY67" s="23">
        <f t="shared" si="49"/>
        <v>0</v>
      </c>
      <c r="AZ67" s="7"/>
      <c r="BA67" s="82">
        <f t="shared" si="33"/>
        <v>0</v>
      </c>
      <c r="BB67" s="83">
        <f t="shared" si="6"/>
        <v>0</v>
      </c>
      <c r="BC67" s="82">
        <f t="shared" si="34"/>
        <v>0</v>
      </c>
      <c r="BD67" s="83">
        <f t="shared" si="7"/>
        <v>62</v>
      </c>
      <c r="BE67" s="82">
        <f t="shared" si="35"/>
        <v>0</v>
      </c>
      <c r="BF67" s="83">
        <f t="shared" si="8"/>
        <v>0</v>
      </c>
      <c r="BG67" s="82">
        <f t="shared" si="36"/>
        <v>0</v>
      </c>
      <c r="BH67" s="82">
        <f t="shared" si="52"/>
        <v>0</v>
      </c>
      <c r="BI67" s="83">
        <f t="shared" si="53"/>
        <v>0</v>
      </c>
      <c r="BJ67" s="82">
        <f t="shared" si="54"/>
        <v>0</v>
      </c>
      <c r="BK67" s="83">
        <f t="shared" si="55"/>
        <v>0</v>
      </c>
      <c r="BL67" s="7"/>
      <c r="BM67" s="82">
        <f t="shared" si="56"/>
        <v>0</v>
      </c>
      <c r="BN67" s="83">
        <f t="shared" si="57"/>
        <v>0</v>
      </c>
      <c r="BO67" s="82">
        <f t="shared" si="58"/>
        <v>0</v>
      </c>
      <c r="BP67" s="83">
        <f t="shared" si="59"/>
        <v>229.02</v>
      </c>
      <c r="BQ67" s="82">
        <f t="shared" si="60"/>
        <v>0</v>
      </c>
      <c r="BR67" s="83">
        <f t="shared" si="61"/>
        <v>0</v>
      </c>
      <c r="BS67" s="82">
        <f t="shared" si="62"/>
        <v>0</v>
      </c>
      <c r="BT67" s="82">
        <f t="shared" si="63"/>
        <v>0</v>
      </c>
      <c r="BU67" s="83">
        <f t="shared" si="64"/>
        <v>0</v>
      </c>
      <c r="BV67" s="82">
        <f t="shared" si="65"/>
        <v>0</v>
      </c>
      <c r="BW67" s="83">
        <f t="shared" si="66"/>
        <v>0</v>
      </c>
      <c r="BY67" s="7">
        <f t="shared" si="67"/>
        <v>229.02</v>
      </c>
      <c r="BZ67" s="7"/>
      <c r="CA67" s="7">
        <f t="shared" si="37"/>
        <v>0</v>
      </c>
      <c r="CB67" s="7"/>
      <c r="CC67" s="7">
        <f t="shared" si="25"/>
        <v>229.02</v>
      </c>
      <c r="CF67" s="7">
        <f t="shared" si="68"/>
        <v>1</v>
      </c>
      <c r="CG67" s="7">
        <f t="shared" si="69"/>
        <v>1</v>
      </c>
      <c r="CH67" s="7">
        <f t="shared" si="70"/>
        <v>1</v>
      </c>
      <c r="CI67" s="7">
        <f t="shared" si="71"/>
        <v>1</v>
      </c>
      <c r="CJ67" s="7">
        <f t="shared" si="72"/>
        <v>1</v>
      </c>
      <c r="CK67" s="7">
        <f t="shared" si="73"/>
        <v>1</v>
      </c>
      <c r="CL67" s="7">
        <f t="shared" si="74"/>
        <v>1</v>
      </c>
      <c r="CM67" s="7">
        <f t="shared" si="75"/>
        <v>1</v>
      </c>
      <c r="CN67" s="7">
        <f t="shared" si="40"/>
        <v>1</v>
      </c>
      <c r="CO67" s="7">
        <f t="shared" si="41"/>
        <v>1</v>
      </c>
      <c r="CP67" s="7">
        <f t="shared" si="42"/>
        <v>4</v>
      </c>
      <c r="CQ67" s="7"/>
      <c r="CS67" s="7">
        <f t="shared" si="51"/>
        <v>0</v>
      </c>
      <c r="CT67" s="7">
        <f t="shared" si="51"/>
        <v>0</v>
      </c>
      <c r="CU67" s="7">
        <f t="shared" si="51"/>
        <v>0</v>
      </c>
      <c r="CV67" s="7">
        <f t="shared" si="51"/>
        <v>0</v>
      </c>
      <c r="CW67" s="7">
        <f t="shared" si="51"/>
        <v>0</v>
      </c>
      <c r="CX67" s="7">
        <f t="shared" si="76"/>
        <v>0</v>
      </c>
      <c r="CY67" s="7">
        <f t="shared" si="76"/>
        <v>0</v>
      </c>
      <c r="CZ67" s="7">
        <f t="shared" si="76"/>
        <v>0</v>
      </c>
      <c r="DA67" s="7">
        <f t="shared" si="76"/>
        <v>0</v>
      </c>
      <c r="DB67" s="7">
        <f t="shared" si="76"/>
        <v>0</v>
      </c>
      <c r="DC67" s="7">
        <f t="shared" si="76"/>
        <v>229.02</v>
      </c>
    </row>
    <row r="68" spans="1:107">
      <c r="A68" s="6">
        <v>108</v>
      </c>
      <c r="B68" s="68" t="s">
        <v>89</v>
      </c>
      <c r="C68" s="15" t="s">
        <v>293</v>
      </c>
      <c r="D68" s="9"/>
      <c r="E68" s="29">
        <f>LOOKUP((IF(D68&gt;0,(RANK(D68,D$6:D$135,0)),"NA")),'Points System'!$A$4:$A$154,'Points System'!$B$4:$B$154)</f>
        <v>0</v>
      </c>
      <c r="F68" s="17"/>
      <c r="G68" s="29">
        <f>LOOKUP((IF(F68&gt;0,(RANK(F68,F$6:F$135,0)),"NA")),'Points System'!$A$4:$A$154,'Points System'!$B$4:$B$154)</f>
        <v>0</v>
      </c>
      <c r="H68" s="17"/>
      <c r="I68" s="29">
        <f>LOOKUP((IF(H68&gt;0,(RANK(H68,H$6:H$135,0)),"NA")),'Points System'!$A$4:$A$154,'Points System'!$B$4:$B$154)</f>
        <v>0</v>
      </c>
      <c r="J68" s="17"/>
      <c r="K68" s="29">
        <f>LOOKUP((IF(J68&gt;0,(RANK(J68,J$6:J$135,0)),"NA")),'Points System'!$A$4:$A$154,'Points System'!$B$4:$B$154)</f>
        <v>0</v>
      </c>
      <c r="L68" s="17"/>
      <c r="M68" s="29">
        <f>LOOKUP((IF(L68&gt;0,(RANK(L68,L$6:L$135,0)),"NA")),'Points System'!$A$4:$A$154,'Points System'!$B$4:$B$154)</f>
        <v>0</v>
      </c>
      <c r="N68" s="17"/>
      <c r="O68" s="29">
        <f>LOOKUP((IF(N68&gt;0,(RANK(N68,N$6:N$135,0)),"NA")),'Points System'!$A$4:$A$154,'Points System'!$B$4:$B$154)</f>
        <v>0</v>
      </c>
      <c r="P68" s="19"/>
      <c r="Q68" s="29">
        <f>LOOKUP((IF(P68&gt;0,(RANK(P68,P$6:P$135,0)),"NA")),'Points System'!$A$4:$A$154,'Points System'!$B$4:$B$154)</f>
        <v>0</v>
      </c>
      <c r="R68" s="19"/>
      <c r="S68" s="29">
        <f>LOOKUP((IF(R68&gt;0,(RANK(R68,R$6:R$135,0)),"NA")),'Points System'!$A$4:$A$154,'Points System'!$B$4:$B$154)</f>
        <v>0</v>
      </c>
      <c r="T68" s="17"/>
      <c r="U68" s="29">
        <f>LOOKUP((IF(T68&gt;0,(RANK(T68,T$6:T$135,0)),"NA")),'Points System'!$A$4:$A$154,'Points System'!$B$4:$B$154)</f>
        <v>0</v>
      </c>
      <c r="V68" s="17"/>
      <c r="W68" s="29">
        <f>LOOKUP((IF(V68&gt;0,(RANK(V68,V$6:V$135,0)),"NA")),'Points System'!$A$4:$A$154,'Points System'!$B$4:$B$154)</f>
        <v>0</v>
      </c>
      <c r="X68" s="9">
        <v>126.01</v>
      </c>
      <c r="Y68" s="10">
        <f>LOOKUP((IF(X68&gt;0,(RANK(X68,X$6:X$135,0)),"NA")),'Points System'!$A$4:$A$154,'Points System'!$B$4:$B$154)</f>
        <v>62</v>
      </c>
      <c r="Z68" s="9"/>
      <c r="AA68" s="10">
        <f>LOOKUP((IF(Z68&gt;0,(RANK(Z68,Z$6:Z$135,0)),"NA")),'Points System'!$A$4:$A$154,'Points System'!$B$4:$B$154)</f>
        <v>0</v>
      </c>
      <c r="AB68" s="78">
        <f>CC68</f>
        <v>126.01</v>
      </c>
      <c r="AC68" s="10">
        <f>SUM((LARGE((BA68:BL68),1))+(LARGE((BA68:BL68),2))+(LARGE((BA68:BL68),3)+(LARGE((BA68:BL68),4))))</f>
        <v>62</v>
      </c>
      <c r="AD68" s="12">
        <f>RANK(AC68,$AC$6:$AC$135,0)</f>
        <v>62</v>
      </c>
      <c r="AE68" s="11">
        <f>(AB68-(ROUNDDOWN(AB68,0)))*100</f>
        <v>1.0000000000005116</v>
      </c>
      <c r="AF68" s="76" t="str">
        <f>IF((COUNTIF(AT68:AY68,"&gt;0"))&gt;2,"Y","N")</f>
        <v>N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3">
        <f t="shared" si="44"/>
        <v>0</v>
      </c>
      <c r="AU68" s="23">
        <f t="shared" si="45"/>
        <v>0</v>
      </c>
      <c r="AV68" s="23">
        <f t="shared" si="46"/>
        <v>0</v>
      </c>
      <c r="AW68" s="23">
        <f t="shared" si="47"/>
        <v>0</v>
      </c>
      <c r="AX68" s="23">
        <f t="shared" si="48"/>
        <v>0</v>
      </c>
      <c r="AY68" s="23">
        <f t="shared" si="49"/>
        <v>62</v>
      </c>
      <c r="AZ68" s="7"/>
      <c r="BA68" s="82">
        <f t="shared" si="33"/>
        <v>0</v>
      </c>
      <c r="BB68" s="83">
        <f t="shared" si="6"/>
        <v>0</v>
      </c>
      <c r="BC68" s="82">
        <f t="shared" si="34"/>
        <v>0</v>
      </c>
      <c r="BD68" s="83">
        <f t="shared" si="7"/>
        <v>0</v>
      </c>
      <c r="BE68" s="82">
        <f t="shared" si="35"/>
        <v>0</v>
      </c>
      <c r="BF68" s="83">
        <f t="shared" si="8"/>
        <v>0</v>
      </c>
      <c r="BG68" s="82">
        <f t="shared" si="36"/>
        <v>0</v>
      </c>
      <c r="BH68" s="82">
        <f t="shared" si="52"/>
        <v>0</v>
      </c>
      <c r="BI68" s="83">
        <f t="shared" si="53"/>
        <v>0</v>
      </c>
      <c r="BJ68" s="82">
        <f t="shared" si="54"/>
        <v>0</v>
      </c>
      <c r="BK68" s="83">
        <f t="shared" si="55"/>
        <v>62</v>
      </c>
      <c r="BL68" s="7"/>
      <c r="BM68" s="82">
        <f t="shared" si="56"/>
        <v>0</v>
      </c>
      <c r="BN68" s="83">
        <f t="shared" si="57"/>
        <v>0</v>
      </c>
      <c r="BO68" s="82">
        <f t="shared" si="58"/>
        <v>0</v>
      </c>
      <c r="BP68" s="83">
        <f t="shared" si="59"/>
        <v>0</v>
      </c>
      <c r="BQ68" s="82">
        <f t="shared" si="60"/>
        <v>0</v>
      </c>
      <c r="BR68" s="83">
        <f t="shared" si="61"/>
        <v>0</v>
      </c>
      <c r="BS68" s="82">
        <f t="shared" si="62"/>
        <v>0</v>
      </c>
      <c r="BT68" s="82">
        <f t="shared" si="63"/>
        <v>0</v>
      </c>
      <c r="BU68" s="83">
        <f t="shared" si="64"/>
        <v>0</v>
      </c>
      <c r="BV68" s="82">
        <f t="shared" si="65"/>
        <v>0</v>
      </c>
      <c r="BW68" s="83">
        <f t="shared" si="66"/>
        <v>126.01</v>
      </c>
      <c r="BY68" s="7">
        <f t="shared" si="67"/>
        <v>126.01</v>
      </c>
      <c r="BZ68" s="7"/>
      <c r="CA68" s="7">
        <f t="shared" si="37"/>
        <v>0</v>
      </c>
      <c r="CB68" s="7"/>
      <c r="CC68" s="7">
        <f t="shared" si="25"/>
        <v>126.01</v>
      </c>
      <c r="CF68" s="7">
        <f t="shared" si="68"/>
        <v>1</v>
      </c>
      <c r="CG68" s="7">
        <f t="shared" si="69"/>
        <v>1</v>
      </c>
      <c r="CH68" s="7">
        <f t="shared" si="70"/>
        <v>1</v>
      </c>
      <c r="CI68" s="7">
        <f t="shared" si="71"/>
        <v>1</v>
      </c>
      <c r="CJ68" s="7">
        <f t="shared" si="72"/>
        <v>1</v>
      </c>
      <c r="CK68" s="7">
        <f t="shared" si="73"/>
        <v>1</v>
      </c>
      <c r="CL68" s="7">
        <f t="shared" si="74"/>
        <v>1</v>
      </c>
      <c r="CM68" s="7">
        <f t="shared" si="75"/>
        <v>1</v>
      </c>
      <c r="CN68" s="7">
        <f t="shared" si="40"/>
        <v>1</v>
      </c>
      <c r="CO68" s="7">
        <f t="shared" si="41"/>
        <v>1</v>
      </c>
      <c r="CP68" s="7">
        <f t="shared" si="42"/>
        <v>11</v>
      </c>
      <c r="CQ68" s="7"/>
      <c r="CS68" s="7">
        <f t="shared" si="51"/>
        <v>0</v>
      </c>
      <c r="CT68" s="7">
        <f t="shared" si="51"/>
        <v>0</v>
      </c>
      <c r="CU68" s="7">
        <f t="shared" si="51"/>
        <v>0</v>
      </c>
      <c r="CV68" s="7">
        <f t="shared" si="51"/>
        <v>0</v>
      </c>
      <c r="CW68" s="7">
        <f t="shared" si="51"/>
        <v>0</v>
      </c>
      <c r="CX68" s="7">
        <f t="shared" si="76"/>
        <v>0</v>
      </c>
      <c r="CY68" s="7">
        <f t="shared" si="76"/>
        <v>0</v>
      </c>
      <c r="CZ68" s="7">
        <f t="shared" si="76"/>
        <v>0</v>
      </c>
      <c r="DA68" s="7">
        <f t="shared" si="76"/>
        <v>0</v>
      </c>
      <c r="DB68" s="7">
        <f t="shared" si="76"/>
        <v>0</v>
      </c>
      <c r="DC68" s="7">
        <f t="shared" si="76"/>
        <v>126.01</v>
      </c>
    </row>
    <row r="69" spans="1:107">
      <c r="A69" s="6">
        <v>55</v>
      </c>
      <c r="B69" s="68" t="s">
        <v>120</v>
      </c>
      <c r="C69" s="15" t="s">
        <v>121</v>
      </c>
      <c r="D69" s="9"/>
      <c r="E69" s="29">
        <f>LOOKUP((IF(D69&gt;0,(RANK(D69,D$6:D$135,0)),"NA")),'Points System'!$A$4:$A$154,'Points System'!$B$4:$B$154)</f>
        <v>0</v>
      </c>
      <c r="F69" s="17">
        <v>191.01</v>
      </c>
      <c r="G69" s="29">
        <f>LOOKUP((IF(F69&gt;0,(RANK(F69,F$6:F$135,0)),"NA")),'Points System'!$A$4:$A$154,'Points System'!$B$4:$B$154)</f>
        <v>62</v>
      </c>
      <c r="H69" s="17"/>
      <c r="I69" s="29">
        <f>LOOKUP((IF(H69&gt;0,(RANK(H69,H$6:H$135,0)),"NA")),'Points System'!$A$4:$A$154,'Points System'!$B$4:$B$154)</f>
        <v>0</v>
      </c>
      <c r="J69" s="17"/>
      <c r="K69" s="29">
        <f>LOOKUP((IF(J69&gt;0,(RANK(J69,J$6:J$135,0)),"NA")),'Points System'!$A$4:$A$154,'Points System'!$B$4:$B$154)</f>
        <v>0</v>
      </c>
      <c r="L69" s="17"/>
      <c r="M69" s="29">
        <f>LOOKUP((IF(L69&gt;0,(RANK(L69,L$6:L$135,0)),"NA")),'Points System'!$A$4:$A$154,'Points System'!$B$4:$B$154)</f>
        <v>0</v>
      </c>
      <c r="N69" s="17"/>
      <c r="O69" s="29">
        <f>LOOKUP((IF(N69&gt;0,(RANK(N69,N$6:N$135,0)),"NA")),'Points System'!$A$4:$A$154,'Points System'!$B$4:$B$154)</f>
        <v>0</v>
      </c>
      <c r="P69" s="19"/>
      <c r="Q69" s="29">
        <f>LOOKUP((IF(P69&gt;0,(RANK(P69,P$6:P$135,0)),"NA")),'Points System'!$A$4:$A$154,'Points System'!$B$4:$B$154)</f>
        <v>0</v>
      </c>
      <c r="R69" s="19"/>
      <c r="S69" s="29">
        <f>LOOKUP((IF(R69&gt;0,(RANK(R69,R$6:R$135,0)),"NA")),'Points System'!$A$4:$A$154,'Points System'!$B$4:$B$154)</f>
        <v>0</v>
      </c>
      <c r="T69" s="17"/>
      <c r="U69" s="29">
        <f>LOOKUP((IF(T69&gt;0,(RANK(T69,T$6:T$135,0)),"NA")),'Points System'!$A$4:$A$154,'Points System'!$B$4:$B$154)</f>
        <v>0</v>
      </c>
      <c r="V69" s="17"/>
      <c r="W69" s="29">
        <f>LOOKUP((IF(V69&gt;0,(RANK(V69,V$6:V$135,0)),"NA")),'Points System'!$A$4:$A$154,'Points System'!$B$4:$B$154)</f>
        <v>0</v>
      </c>
      <c r="X69" s="9"/>
      <c r="Y69" s="10">
        <f>LOOKUP((IF(X69&gt;0,(RANK(X69,X$6:X$135,0)),"NA")),'Points System'!$A$4:$A$154,'Points System'!$B$4:$B$154)</f>
        <v>0</v>
      </c>
      <c r="Z69" s="9"/>
      <c r="AA69" s="10">
        <f>LOOKUP((IF(Z69&gt;0,(RANK(Z69,Z$6:Z$135,0)),"NA")),'Points System'!$A$4:$A$154,'Points System'!$B$4:$B$154)</f>
        <v>0</v>
      </c>
      <c r="AB69" s="78">
        <f>CC69</f>
        <v>191.01</v>
      </c>
      <c r="AC69" s="10">
        <f>SUM((LARGE((BA69:BL69),1))+(LARGE((BA69:BL69),2))+(LARGE((BA69:BL69),3)+(LARGE((BA69:BL69),4))))</f>
        <v>62</v>
      </c>
      <c r="AD69" s="12">
        <f>RANK(AC69,$AC$6:$AC$135,0)</f>
        <v>62</v>
      </c>
      <c r="AE69" s="11">
        <f>(AB69-(ROUNDDOWN(AB69,0)))*100</f>
        <v>0.99999999999909051</v>
      </c>
      <c r="AF69" s="76" t="str">
        <f>IF((COUNTIF(AT69:AY69,"&gt;0"))&gt;2,"Y","N")</f>
        <v>N</v>
      </c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3">
        <f t="shared" si="44"/>
        <v>62</v>
      </c>
      <c r="AU69" s="23">
        <f t="shared" si="45"/>
        <v>0</v>
      </c>
      <c r="AV69" s="23">
        <f t="shared" si="46"/>
        <v>0</v>
      </c>
      <c r="AW69" s="23">
        <f t="shared" si="47"/>
        <v>0</v>
      </c>
      <c r="AX69" s="23">
        <f t="shared" si="48"/>
        <v>0</v>
      </c>
      <c r="AY69" s="23">
        <f t="shared" si="49"/>
        <v>0</v>
      </c>
      <c r="AZ69" s="7"/>
      <c r="BA69" s="82">
        <f t="shared" si="33"/>
        <v>62</v>
      </c>
      <c r="BB69" s="83">
        <f t="shared" si="6"/>
        <v>0</v>
      </c>
      <c r="BC69" s="82">
        <f t="shared" si="34"/>
        <v>0</v>
      </c>
      <c r="BD69" s="83">
        <f t="shared" si="7"/>
        <v>0</v>
      </c>
      <c r="BE69" s="82">
        <f t="shared" si="35"/>
        <v>0</v>
      </c>
      <c r="BF69" s="83">
        <f t="shared" si="8"/>
        <v>0</v>
      </c>
      <c r="BG69" s="82">
        <f t="shared" si="36"/>
        <v>0</v>
      </c>
      <c r="BH69" s="82">
        <f t="shared" si="52"/>
        <v>0</v>
      </c>
      <c r="BI69" s="83">
        <f t="shared" si="53"/>
        <v>0</v>
      </c>
      <c r="BJ69" s="82">
        <f t="shared" si="54"/>
        <v>0</v>
      </c>
      <c r="BK69" s="83">
        <f t="shared" si="55"/>
        <v>0</v>
      </c>
      <c r="BL69" s="7"/>
      <c r="BM69" s="82">
        <f t="shared" si="56"/>
        <v>191.01</v>
      </c>
      <c r="BN69" s="83">
        <f t="shared" si="57"/>
        <v>0</v>
      </c>
      <c r="BO69" s="82">
        <f t="shared" si="58"/>
        <v>0</v>
      </c>
      <c r="BP69" s="83">
        <f t="shared" si="59"/>
        <v>0</v>
      </c>
      <c r="BQ69" s="82">
        <f t="shared" si="60"/>
        <v>0</v>
      </c>
      <c r="BR69" s="83">
        <f t="shared" si="61"/>
        <v>0</v>
      </c>
      <c r="BS69" s="82">
        <f t="shared" si="62"/>
        <v>0</v>
      </c>
      <c r="BT69" s="82">
        <f t="shared" si="63"/>
        <v>0</v>
      </c>
      <c r="BU69" s="83">
        <f t="shared" si="64"/>
        <v>0</v>
      </c>
      <c r="BV69" s="82">
        <f t="shared" si="65"/>
        <v>0</v>
      </c>
      <c r="BW69" s="83">
        <f t="shared" si="66"/>
        <v>0</v>
      </c>
      <c r="BY69" s="7">
        <f t="shared" si="67"/>
        <v>191.01</v>
      </c>
      <c r="BZ69" s="7"/>
      <c r="CA69" s="7">
        <f t="shared" si="37"/>
        <v>0</v>
      </c>
      <c r="CB69" s="7"/>
      <c r="CC69" s="7">
        <f t="shared" si="25"/>
        <v>191.01</v>
      </c>
      <c r="CF69" s="7">
        <f t="shared" si="68"/>
        <v>2</v>
      </c>
      <c r="CG69" s="7">
        <f t="shared" si="69"/>
        <v>2</v>
      </c>
      <c r="CH69" s="7">
        <f t="shared" si="70"/>
        <v>2</v>
      </c>
      <c r="CI69" s="7">
        <f t="shared" si="71"/>
        <v>2</v>
      </c>
      <c r="CJ69" s="7">
        <f t="shared" si="72"/>
        <v>2</v>
      </c>
      <c r="CK69" s="7">
        <f t="shared" si="73"/>
        <v>2</v>
      </c>
      <c r="CL69" s="7">
        <f t="shared" si="74"/>
        <v>2</v>
      </c>
      <c r="CM69" s="7">
        <f t="shared" si="75"/>
        <v>2</v>
      </c>
      <c r="CN69" s="7">
        <f t="shared" si="40"/>
        <v>2</v>
      </c>
      <c r="CO69" s="7">
        <f t="shared" si="41"/>
        <v>2</v>
      </c>
      <c r="CP69" s="7">
        <f t="shared" si="42"/>
        <v>1</v>
      </c>
      <c r="CQ69" s="7"/>
      <c r="CS69" s="7">
        <f t="shared" si="51"/>
        <v>0</v>
      </c>
      <c r="CT69" s="7">
        <f t="shared" si="51"/>
        <v>0</v>
      </c>
      <c r="CU69" s="7">
        <f t="shared" si="51"/>
        <v>0</v>
      </c>
      <c r="CV69" s="7">
        <f t="shared" si="51"/>
        <v>0</v>
      </c>
      <c r="CW69" s="7">
        <f t="shared" si="51"/>
        <v>0</v>
      </c>
      <c r="CX69" s="7">
        <f t="shared" si="76"/>
        <v>0</v>
      </c>
      <c r="CY69" s="7">
        <f t="shared" si="76"/>
        <v>0</v>
      </c>
      <c r="CZ69" s="7">
        <f t="shared" si="76"/>
        <v>0</v>
      </c>
      <c r="DA69" s="7">
        <f t="shared" si="76"/>
        <v>0</v>
      </c>
      <c r="DB69" s="7">
        <f t="shared" si="76"/>
        <v>0</v>
      </c>
      <c r="DC69" s="7">
        <f t="shared" si="76"/>
        <v>191.01</v>
      </c>
    </row>
    <row r="70" spans="1:107">
      <c r="A70" s="6">
        <v>56</v>
      </c>
      <c r="B70" s="68" t="s">
        <v>80</v>
      </c>
      <c r="C70" s="15" t="s">
        <v>110</v>
      </c>
      <c r="D70" s="9"/>
      <c r="E70" s="29">
        <f>LOOKUP((IF(D70&gt;0,(RANK(D70,D$6:D$135,0)),"NA")),'Points System'!$A$4:$A$154,'Points System'!$B$4:$B$154)</f>
        <v>0</v>
      </c>
      <c r="F70" s="17"/>
      <c r="G70" s="29">
        <f>LOOKUP((IF(F70&gt;0,(RANK(F70,F$6:F$135,0)),"NA")),'Points System'!$A$4:$A$154,'Points System'!$B$4:$B$154)</f>
        <v>0</v>
      </c>
      <c r="H70" s="17"/>
      <c r="I70" s="29">
        <f>LOOKUP((IF(H70&gt;0,(RANK(H70,H$6:H$135,0)),"NA")),'Points System'!$A$4:$A$154,'Points System'!$B$4:$B$154)</f>
        <v>0</v>
      </c>
      <c r="J70" s="17"/>
      <c r="K70" s="29">
        <f>LOOKUP((IF(J70&gt;0,(RANK(J70,J$6:J$135,0)),"NA")),'Points System'!$A$4:$A$154,'Points System'!$B$4:$B$154)</f>
        <v>0</v>
      </c>
      <c r="L70" s="17"/>
      <c r="M70" s="29">
        <f>LOOKUP((IF(L70&gt;0,(RANK(L70,L$6:L$135,0)),"NA")),'Points System'!$A$4:$A$154,'Points System'!$B$4:$B$154)</f>
        <v>0</v>
      </c>
      <c r="N70" s="17"/>
      <c r="O70" s="29">
        <f>LOOKUP((IF(N70&gt;0,(RANK(N70,N$6:N$135,0)),"NA")),'Points System'!$A$4:$A$154,'Points System'!$B$4:$B$154)</f>
        <v>0</v>
      </c>
      <c r="P70" s="19">
        <v>227.02</v>
      </c>
      <c r="Q70" s="29">
        <f>LOOKUP((IF(P70&gt;0,(RANK(P70,P$6:P$135,0)),"NA")),'Points System'!$A$4:$A$154,'Points System'!$B$4:$B$154)</f>
        <v>60</v>
      </c>
      <c r="R70" s="19"/>
      <c r="S70" s="29">
        <f>LOOKUP((IF(R70&gt;0,(RANK(R70,R$6:R$135,0)),"NA")),'Points System'!$A$4:$A$154,'Points System'!$B$4:$B$154)</f>
        <v>0</v>
      </c>
      <c r="T70" s="17"/>
      <c r="U70" s="29">
        <f>LOOKUP((IF(T70&gt;0,(RANK(T70,T$6:T$135,0)),"NA")),'Points System'!$A$4:$A$154,'Points System'!$B$4:$B$154)</f>
        <v>0</v>
      </c>
      <c r="V70" s="17"/>
      <c r="W70" s="29">
        <f>LOOKUP((IF(V70&gt;0,(RANK(V70,V$6:V$135,0)),"NA")),'Points System'!$A$4:$A$154,'Points System'!$B$4:$B$154)</f>
        <v>0</v>
      </c>
      <c r="X70" s="9"/>
      <c r="Y70" s="10">
        <f>LOOKUP((IF(X70&gt;0,(RANK(X70,X$6:X$135,0)),"NA")),'Points System'!$A$4:$A$154,'Points System'!$B$4:$B$154)</f>
        <v>0</v>
      </c>
      <c r="Z70" s="9"/>
      <c r="AA70" s="10">
        <f>LOOKUP((IF(Z70&gt;0,(RANK(Z70,Z$6:Z$135,0)),"NA")),'Points System'!$A$4:$A$154,'Points System'!$B$4:$B$154)</f>
        <v>0</v>
      </c>
      <c r="AB70" s="78">
        <f>CC70</f>
        <v>227.02</v>
      </c>
      <c r="AC70" s="10">
        <f>SUM((LARGE((BA70:BL70),1))+(LARGE((BA70:BL70),2))+(LARGE((BA70:BL70),3)+(LARGE((BA70:BL70),4))))</f>
        <v>60</v>
      </c>
      <c r="AD70" s="12">
        <f>RANK(AC70,$AC$6:$AC$135,0)</f>
        <v>65</v>
      </c>
      <c r="AE70" s="11">
        <f>(AB70-(ROUNDDOWN(AB70,0)))*100</f>
        <v>2.0000000000010232</v>
      </c>
      <c r="AF70" s="76" t="str">
        <f>IF((COUNTIF(AT70:AY70,"&gt;0"))&gt;2,"Y","N")</f>
        <v>N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23">
        <f t="shared" si="44"/>
        <v>0</v>
      </c>
      <c r="AU70" s="23">
        <f t="shared" si="45"/>
        <v>60</v>
      </c>
      <c r="AV70" s="23">
        <f t="shared" si="46"/>
        <v>0</v>
      </c>
      <c r="AW70" s="23">
        <f t="shared" si="47"/>
        <v>0</v>
      </c>
      <c r="AX70" s="23">
        <f t="shared" si="48"/>
        <v>0</v>
      </c>
      <c r="AY70" s="23">
        <f t="shared" si="49"/>
        <v>0</v>
      </c>
      <c r="AZ70" s="7"/>
      <c r="BA70" s="82">
        <f t="shared" si="33"/>
        <v>0</v>
      </c>
      <c r="BB70" s="83">
        <f t="shared" ref="BB70:BB125" si="77">S70</f>
        <v>0</v>
      </c>
      <c r="BC70" s="82">
        <f t="shared" si="34"/>
        <v>0</v>
      </c>
      <c r="BD70" s="83">
        <f t="shared" ref="BD70:BD125" si="78">Q70</f>
        <v>60</v>
      </c>
      <c r="BE70" s="82">
        <f t="shared" si="35"/>
        <v>0</v>
      </c>
      <c r="BF70" s="83">
        <f t="shared" ref="BF70:BF125" si="79">W70</f>
        <v>0</v>
      </c>
      <c r="BG70" s="82">
        <f t="shared" si="36"/>
        <v>0</v>
      </c>
      <c r="BH70" s="82">
        <f t="shared" ref="BH70:BH101" si="80">E70</f>
        <v>0</v>
      </c>
      <c r="BI70" s="83">
        <f t="shared" ref="BI70:BI101" si="81">M70</f>
        <v>0</v>
      </c>
      <c r="BJ70" s="82">
        <f t="shared" ref="BJ70:BJ101" si="82">O70</f>
        <v>0</v>
      </c>
      <c r="BK70" s="83">
        <f t="shared" ref="BK70:BK101" si="83">Y70</f>
        <v>0</v>
      </c>
      <c r="BL70" s="7"/>
      <c r="BM70" s="82">
        <f t="shared" ref="BM70:BM101" si="84">F70</f>
        <v>0</v>
      </c>
      <c r="BN70" s="83">
        <f t="shared" ref="BN70:BN101" si="85">R70</f>
        <v>0</v>
      </c>
      <c r="BO70" s="82">
        <f t="shared" ref="BO70:BO101" si="86">H70</f>
        <v>0</v>
      </c>
      <c r="BP70" s="83">
        <f t="shared" ref="BP70:BP101" si="87">P70</f>
        <v>227.02</v>
      </c>
      <c r="BQ70" s="82">
        <f t="shared" ref="BQ70:BQ101" si="88">J70</f>
        <v>0</v>
      </c>
      <c r="BR70" s="83">
        <f t="shared" ref="BR70:BR101" si="89">V70</f>
        <v>0</v>
      </c>
      <c r="BS70" s="82">
        <f t="shared" ref="BS70:BS101" si="90">Z70</f>
        <v>0</v>
      </c>
      <c r="BT70" s="82">
        <f t="shared" ref="BT70:BT101" si="91">D70</f>
        <v>0</v>
      </c>
      <c r="BU70" s="83">
        <f t="shared" ref="BU70:BU101" si="92">L70</f>
        <v>0</v>
      </c>
      <c r="BV70" s="82">
        <f t="shared" ref="BV70:BV101" si="93">N70</f>
        <v>0</v>
      </c>
      <c r="BW70" s="83">
        <f t="shared" ref="BW70:BW101" si="94">X70</f>
        <v>0</v>
      </c>
      <c r="BY70" s="7">
        <f t="shared" ref="BY70:BY101" si="95">SUM(BM70:BW70)</f>
        <v>227.02</v>
      </c>
      <c r="BZ70" s="7"/>
      <c r="CA70" s="7">
        <f t="shared" si="37"/>
        <v>0</v>
      </c>
      <c r="CB70" s="7"/>
      <c r="CC70" s="7">
        <f t="shared" ref="CC70:CC125" si="96">BY70-CA70</f>
        <v>227.02</v>
      </c>
      <c r="CF70" s="7">
        <f t="shared" ref="CF70:CF101" si="97">MATCH((SMALL(BA70:BK70,1)),BA70:BK70,0)</f>
        <v>1</v>
      </c>
      <c r="CG70" s="7">
        <f t="shared" ref="CG70:CG101" si="98">MATCH((SMALL(BA70:BK70,2)),BA70:BK70,0)</f>
        <v>1</v>
      </c>
      <c r="CH70" s="7">
        <f t="shared" ref="CH70:CH101" si="99">MATCH((SMALL(BA70:BK70,3)),BA70:BK70,0)</f>
        <v>1</v>
      </c>
      <c r="CI70" s="7">
        <f t="shared" ref="CI70:CI101" si="100">MATCH((SMALL(BA70:BK70,4)),BA70:BK70,0)</f>
        <v>1</v>
      </c>
      <c r="CJ70" s="7">
        <f t="shared" ref="CJ70:CJ101" si="101">MATCH((SMALL(BA70:BK70,5)),BA70:BK70,0)</f>
        <v>1</v>
      </c>
      <c r="CK70" s="7">
        <f t="shared" ref="CK70:CK101" si="102">MATCH((SMALL(BA70:BK70,6)),BA70:BK70,0)</f>
        <v>1</v>
      </c>
      <c r="CL70" s="7">
        <f t="shared" si="74"/>
        <v>1</v>
      </c>
      <c r="CM70" s="7">
        <f t="shared" si="75"/>
        <v>1</v>
      </c>
      <c r="CN70" s="7">
        <f t="shared" si="40"/>
        <v>1</v>
      </c>
      <c r="CO70" s="7">
        <f t="shared" si="41"/>
        <v>1</v>
      </c>
      <c r="CP70" s="7">
        <f t="shared" si="42"/>
        <v>4</v>
      </c>
      <c r="CQ70" s="7"/>
      <c r="CS70" s="7">
        <f t="shared" si="51"/>
        <v>0</v>
      </c>
      <c r="CT70" s="7">
        <f t="shared" si="51"/>
        <v>0</v>
      </c>
      <c r="CU70" s="7">
        <f t="shared" si="51"/>
        <v>0</v>
      </c>
      <c r="CV70" s="7">
        <f t="shared" si="51"/>
        <v>0</v>
      </c>
      <c r="CW70" s="7">
        <f t="shared" si="51"/>
        <v>0</v>
      </c>
      <c r="CX70" s="7">
        <f t="shared" si="76"/>
        <v>0</v>
      </c>
      <c r="CY70" s="7">
        <f t="shared" si="76"/>
        <v>0</v>
      </c>
      <c r="CZ70" s="7">
        <f t="shared" si="76"/>
        <v>0</v>
      </c>
      <c r="DA70" s="7">
        <f t="shared" si="76"/>
        <v>0</v>
      </c>
      <c r="DB70" s="7">
        <f t="shared" si="76"/>
        <v>0</v>
      </c>
      <c r="DC70" s="7">
        <f t="shared" si="76"/>
        <v>227.02</v>
      </c>
    </row>
    <row r="71" spans="1:107">
      <c r="A71" s="6">
        <v>115</v>
      </c>
      <c r="B71" s="68" t="s">
        <v>68</v>
      </c>
      <c r="C71" s="15" t="s">
        <v>299</v>
      </c>
      <c r="D71" s="9"/>
      <c r="E71" s="29">
        <f>LOOKUP((IF(D71&gt;0,(RANK(D71,D$6:D$135,0)),"NA")),'Points System'!$A$4:$A$154,'Points System'!$B$4:$B$154)</f>
        <v>0</v>
      </c>
      <c r="F71" s="17"/>
      <c r="G71" s="29">
        <f>LOOKUP((IF(F71&gt;0,(RANK(F71,F$6:F$135,0)),"NA")),'Points System'!$A$4:$A$154,'Points System'!$B$4:$B$154)</f>
        <v>0</v>
      </c>
      <c r="H71" s="17"/>
      <c r="I71" s="29">
        <f>LOOKUP((IF(H71&gt;0,(RANK(H71,H$6:H$135,0)),"NA")),'Points System'!$A$4:$A$154,'Points System'!$B$4:$B$154)</f>
        <v>0</v>
      </c>
      <c r="J71" s="17"/>
      <c r="K71" s="29">
        <f>LOOKUP((IF(J71&gt;0,(RANK(J71,J$6:J$135,0)),"NA")),'Points System'!$A$4:$A$154,'Points System'!$B$4:$B$154)</f>
        <v>0</v>
      </c>
      <c r="L71" s="17"/>
      <c r="M71" s="29">
        <f>LOOKUP((IF(L71&gt;0,(RANK(L71,L$6:L$135,0)),"NA")),'Points System'!$A$4:$A$154,'Points System'!$B$4:$B$154)</f>
        <v>0</v>
      </c>
      <c r="N71" s="17"/>
      <c r="O71" s="29">
        <f>LOOKUP((IF(N71&gt;0,(RANK(N71,N$6:N$135,0)),"NA")),'Points System'!$A$4:$A$154,'Points System'!$B$4:$B$154)</f>
        <v>0</v>
      </c>
      <c r="P71" s="19"/>
      <c r="Q71" s="29">
        <f>LOOKUP((IF(P71&gt;0,(RANK(P71,P$6:P$135,0)),"NA")),'Points System'!$A$4:$A$154,'Points System'!$B$4:$B$154)</f>
        <v>0</v>
      </c>
      <c r="R71" s="19"/>
      <c r="S71" s="29">
        <f>LOOKUP((IF(R71&gt;0,(RANK(R71,R$6:R$135,0)),"NA")),'Points System'!$A$4:$A$154,'Points System'!$B$4:$B$154)</f>
        <v>0</v>
      </c>
      <c r="T71" s="17"/>
      <c r="U71" s="29">
        <f>LOOKUP((IF(T71&gt;0,(RANK(T71,T$6:T$135,0)),"NA")),'Points System'!$A$4:$A$154,'Points System'!$B$4:$B$154)</f>
        <v>0</v>
      </c>
      <c r="V71" s="17"/>
      <c r="W71" s="29">
        <f>LOOKUP((IF(V71&gt;0,(RANK(V71,V$6:V$135,0)),"NA")),'Points System'!$A$4:$A$154,'Points System'!$B$4:$B$154)</f>
        <v>0</v>
      </c>
      <c r="X71" s="9">
        <v>119.01</v>
      </c>
      <c r="Y71" s="10">
        <f>LOOKUP((IF(X71&gt;0,(RANK(X71,X$6:X$135,0)),"NA")),'Points System'!$A$4:$A$154,'Points System'!$B$4:$B$154)</f>
        <v>60</v>
      </c>
      <c r="Z71" s="9"/>
      <c r="AA71" s="10">
        <f>LOOKUP((IF(Z71&gt;0,(RANK(Z71,Z$6:Z$135,0)),"NA")),'Points System'!$A$4:$A$154,'Points System'!$B$4:$B$154)</f>
        <v>0</v>
      </c>
      <c r="AB71" s="78">
        <f>CC71</f>
        <v>119.01</v>
      </c>
      <c r="AC71" s="10">
        <f>SUM((LARGE((BA71:BL71),1))+(LARGE((BA71:BL71),2))+(LARGE((BA71:BL71),3)+(LARGE((BA71:BL71),4))))</f>
        <v>60</v>
      </c>
      <c r="AD71" s="12">
        <f>RANK(AC71,$AC$6:$AC$135,0)</f>
        <v>65</v>
      </c>
      <c r="AE71" s="11">
        <f>(AB71-(ROUNDDOWN(AB71,0)))*100</f>
        <v>1.0000000000005116</v>
      </c>
      <c r="AF71" s="76" t="str">
        <f>IF((COUNTIF(AT71:AY71,"&gt;0"))&gt;2,"Y","N")</f>
        <v>N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23">
        <f t="shared" si="44"/>
        <v>0</v>
      </c>
      <c r="AU71" s="23">
        <f t="shared" si="45"/>
        <v>0</v>
      </c>
      <c r="AV71" s="23">
        <f t="shared" si="46"/>
        <v>0</v>
      </c>
      <c r="AW71" s="23">
        <f t="shared" si="47"/>
        <v>0</v>
      </c>
      <c r="AX71" s="23">
        <f t="shared" si="48"/>
        <v>0</v>
      </c>
      <c r="AY71" s="23">
        <f t="shared" si="49"/>
        <v>60</v>
      </c>
      <c r="AZ71" s="7"/>
      <c r="BA71" s="82">
        <f t="shared" ref="BA71:BA125" si="103">G71</f>
        <v>0</v>
      </c>
      <c r="BB71" s="83">
        <f t="shared" si="77"/>
        <v>0</v>
      </c>
      <c r="BC71" s="82">
        <f t="shared" ref="BC71:BC125" si="104">I71</f>
        <v>0</v>
      </c>
      <c r="BD71" s="83">
        <f t="shared" si="78"/>
        <v>0</v>
      </c>
      <c r="BE71" s="82">
        <f t="shared" ref="BE71:BE125" si="105">K71</f>
        <v>0</v>
      </c>
      <c r="BF71" s="83">
        <f t="shared" si="79"/>
        <v>0</v>
      </c>
      <c r="BG71" s="82">
        <f t="shared" ref="BG71:BG125" si="106">AA71</f>
        <v>0</v>
      </c>
      <c r="BH71" s="82">
        <f t="shared" si="80"/>
        <v>0</v>
      </c>
      <c r="BI71" s="83">
        <f t="shared" si="81"/>
        <v>0</v>
      </c>
      <c r="BJ71" s="82">
        <f t="shared" si="82"/>
        <v>0</v>
      </c>
      <c r="BK71" s="83">
        <f t="shared" si="83"/>
        <v>60</v>
      </c>
      <c r="BL71" s="7"/>
      <c r="BM71" s="82">
        <f t="shared" si="84"/>
        <v>0</v>
      </c>
      <c r="BN71" s="83">
        <f t="shared" si="85"/>
        <v>0</v>
      </c>
      <c r="BO71" s="82">
        <f t="shared" si="86"/>
        <v>0</v>
      </c>
      <c r="BP71" s="83">
        <f t="shared" si="87"/>
        <v>0</v>
      </c>
      <c r="BQ71" s="82">
        <f t="shared" si="88"/>
        <v>0</v>
      </c>
      <c r="BR71" s="83">
        <f t="shared" si="89"/>
        <v>0</v>
      </c>
      <c r="BS71" s="82">
        <f t="shared" si="90"/>
        <v>0</v>
      </c>
      <c r="BT71" s="82">
        <f t="shared" si="91"/>
        <v>0</v>
      </c>
      <c r="BU71" s="83">
        <f t="shared" si="92"/>
        <v>0</v>
      </c>
      <c r="BV71" s="82">
        <f t="shared" si="93"/>
        <v>0</v>
      </c>
      <c r="BW71" s="83">
        <f t="shared" si="94"/>
        <v>119.01</v>
      </c>
      <c r="BY71" s="7">
        <f t="shared" si="95"/>
        <v>119.01</v>
      </c>
      <c r="BZ71" s="7"/>
      <c r="CA71" s="7">
        <f t="shared" ref="CA71:CA125" si="107">SUM(CS71:CY71)</f>
        <v>0</v>
      </c>
      <c r="CB71" s="7"/>
      <c r="CC71" s="7">
        <f t="shared" si="96"/>
        <v>119.01</v>
      </c>
      <c r="CF71" s="7">
        <f t="shared" si="97"/>
        <v>1</v>
      </c>
      <c r="CG71" s="7">
        <f t="shared" si="98"/>
        <v>1</v>
      </c>
      <c r="CH71" s="7">
        <f t="shared" si="99"/>
        <v>1</v>
      </c>
      <c r="CI71" s="7">
        <f t="shared" si="100"/>
        <v>1</v>
      </c>
      <c r="CJ71" s="7">
        <f t="shared" si="101"/>
        <v>1</v>
      </c>
      <c r="CK71" s="7">
        <f t="shared" si="102"/>
        <v>1</v>
      </c>
      <c r="CL71" s="7">
        <f t="shared" ref="CL71:CL102" si="108">MATCH((SMALL(BA71:BK71,7)),BA71:BK71,0)</f>
        <v>1</v>
      </c>
      <c r="CM71" s="7">
        <f t="shared" ref="CM71:CM102" si="109">MATCH((SMALL(BA71:BK71,8)),BA71:BK71,0)</f>
        <v>1</v>
      </c>
      <c r="CN71" s="7">
        <f t="shared" ref="CN71:CN134" si="110">MATCH((SMALL($BA71:$BK71,9)),$BA71:$BK71,0)</f>
        <v>1</v>
      </c>
      <c r="CO71" s="7">
        <f t="shared" ref="CO71:CO134" si="111">MATCH((SMALL($BA71:$BK71,10)),$BA71:$BK71,0)</f>
        <v>1</v>
      </c>
      <c r="CP71" s="7">
        <f t="shared" ref="CP71:CP134" si="112">MATCH((SMALL($BA71:$BK71,11)),$BA71:$BK71,0)</f>
        <v>11</v>
      </c>
      <c r="CQ71" s="7"/>
      <c r="CS71" s="7">
        <f t="shared" si="51"/>
        <v>0</v>
      </c>
      <c r="CT71" s="7">
        <f t="shared" si="51"/>
        <v>0</v>
      </c>
      <c r="CU71" s="7">
        <f t="shared" si="51"/>
        <v>0</v>
      </c>
      <c r="CV71" s="7">
        <f t="shared" si="51"/>
        <v>0</v>
      </c>
      <c r="CW71" s="7">
        <f t="shared" si="51"/>
        <v>0</v>
      </c>
      <c r="CX71" s="7">
        <f t="shared" si="76"/>
        <v>0</v>
      </c>
      <c r="CY71" s="7">
        <f t="shared" si="76"/>
        <v>0</v>
      </c>
      <c r="CZ71" s="7">
        <f t="shared" si="76"/>
        <v>0</v>
      </c>
      <c r="DA71" s="7">
        <f t="shared" si="76"/>
        <v>0</v>
      </c>
      <c r="DB71" s="7">
        <f t="shared" si="76"/>
        <v>0</v>
      </c>
      <c r="DC71" s="7">
        <f t="shared" si="76"/>
        <v>119.01</v>
      </c>
    </row>
    <row r="72" spans="1:107">
      <c r="A72" s="6">
        <v>57</v>
      </c>
      <c r="B72" s="68" t="s">
        <v>79</v>
      </c>
      <c r="C72" s="15" t="s">
        <v>579</v>
      </c>
      <c r="D72" s="9"/>
      <c r="E72" s="29">
        <f>LOOKUP((IF(D72&gt;0,(RANK(D72,D$6:D$135,0)),"NA")),'Points System'!$A$4:$A$154,'Points System'!$B$4:$B$154)</f>
        <v>0</v>
      </c>
      <c r="F72" s="17"/>
      <c r="G72" s="29">
        <f>LOOKUP((IF(F72&gt;0,(RANK(F72,F$6:F$135,0)),"NA")),'Points System'!$A$4:$A$154,'Points System'!$B$4:$B$154)</f>
        <v>0</v>
      </c>
      <c r="H72" s="17"/>
      <c r="I72" s="29">
        <f>LOOKUP((IF(H72&gt;0,(RANK(H72,H$6:H$135,0)),"NA")),'Points System'!$A$4:$A$154,'Points System'!$B$4:$B$154)</f>
        <v>0</v>
      </c>
      <c r="J72" s="17"/>
      <c r="K72" s="29">
        <f>LOOKUP((IF(J72&gt;0,(RANK(J72,J$6:J$135,0)),"NA")),'Points System'!$A$4:$A$154,'Points System'!$B$4:$B$154)</f>
        <v>0</v>
      </c>
      <c r="L72" s="17"/>
      <c r="M72" s="29">
        <f>LOOKUP((IF(L72&gt;0,(RANK(L72,L$6:L$135,0)),"NA")),'Points System'!$A$4:$A$154,'Points System'!$B$4:$B$154)</f>
        <v>0</v>
      </c>
      <c r="N72" s="17"/>
      <c r="O72" s="29">
        <f>LOOKUP((IF(N72&gt;0,(RANK(N72,N$6:N$135,0)),"NA")),'Points System'!$A$4:$A$154,'Points System'!$B$4:$B$154)</f>
        <v>0</v>
      </c>
      <c r="P72" s="19"/>
      <c r="Q72" s="29">
        <f>LOOKUP((IF(P72&gt;0,(RANK(P72,P$6:P$135,0)),"NA")),'Points System'!$A$4:$A$154,'Points System'!$B$4:$B$154)</f>
        <v>0</v>
      </c>
      <c r="R72" s="19"/>
      <c r="S72" s="29">
        <f>LOOKUP((IF(R72&gt;0,(RANK(R72,R$6:R$135,0)),"NA")),'Points System'!$A$4:$A$154,'Points System'!$B$4:$B$154)</f>
        <v>0</v>
      </c>
      <c r="T72" s="17"/>
      <c r="U72" s="29">
        <f>LOOKUP((IF(T72&gt;0,(RANK(T72,T$6:T$135,0)),"NA")),'Points System'!$A$4:$A$154,'Points System'!$B$4:$B$154)</f>
        <v>0</v>
      </c>
      <c r="V72" s="17">
        <v>140.01</v>
      </c>
      <c r="W72" s="29">
        <f>LOOKUP((IF(V72&gt;0,(RANK(V72,V$6:V$135,0)),"NA")),'Points System'!$A$4:$A$154,'Points System'!$B$4:$B$154)</f>
        <v>60</v>
      </c>
      <c r="X72" s="9"/>
      <c r="Y72" s="10">
        <f>LOOKUP((IF(X72&gt;0,(RANK(X72,X$6:X$135,0)),"NA")),'Points System'!$A$4:$A$154,'Points System'!$B$4:$B$154)</f>
        <v>0</v>
      </c>
      <c r="Z72" s="9"/>
      <c r="AA72" s="10">
        <f>LOOKUP((IF(Z72&gt;0,(RANK(Z72,Z$6:Z$135,0)),"NA")),'Points System'!$A$4:$A$154,'Points System'!$B$4:$B$154)</f>
        <v>0</v>
      </c>
      <c r="AB72" s="78">
        <f>CC72</f>
        <v>140.01</v>
      </c>
      <c r="AC72" s="10">
        <f>SUM((LARGE((BA72:BL72),1))+(LARGE((BA72:BL72),2))+(LARGE((BA72:BL72),3)+(LARGE((BA72:BL72),4))))</f>
        <v>60</v>
      </c>
      <c r="AD72" s="12">
        <f>RANK(AC72,$AC$6:$AC$135,0)</f>
        <v>65</v>
      </c>
      <c r="AE72" s="11">
        <f>(AB72-(ROUNDDOWN(AB72,0)))*100</f>
        <v>0.99999999999909051</v>
      </c>
      <c r="AF72" s="76" t="str">
        <f>IF((COUNTIF(AT72:AY72,"&gt;0"))&gt;2,"Y","N")</f>
        <v>N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23">
        <f t="shared" ref="AT72:AT135" si="113">LARGE(BA72:BB72,1)</f>
        <v>0</v>
      </c>
      <c r="AU72" s="23">
        <f t="shared" ref="AU72:AU135" si="114">LARGE(BC72:BD72,1)</f>
        <v>0</v>
      </c>
      <c r="AV72" s="23">
        <f t="shared" ref="AV72:AV135" si="115">LARGE(BE72:BF72,1)</f>
        <v>60</v>
      </c>
      <c r="AW72" s="23">
        <f t="shared" ref="AW72:AW135" si="116">LARGE(BG72:BH72,1)</f>
        <v>0</v>
      </c>
      <c r="AX72" s="23">
        <f t="shared" ref="AX72:AX135" si="117">LARGE(BI72:BJ72,1)</f>
        <v>0</v>
      </c>
      <c r="AY72" s="23">
        <f t="shared" ref="AY72:AY135" si="118">LARGE(BK72:BL72,1)</f>
        <v>0</v>
      </c>
      <c r="AZ72" s="7"/>
      <c r="BA72" s="82">
        <f t="shared" si="103"/>
        <v>0</v>
      </c>
      <c r="BB72" s="83">
        <f t="shared" si="77"/>
        <v>0</v>
      </c>
      <c r="BC72" s="82">
        <f t="shared" si="104"/>
        <v>0</v>
      </c>
      <c r="BD72" s="83">
        <f t="shared" si="78"/>
        <v>0</v>
      </c>
      <c r="BE72" s="82">
        <f t="shared" si="105"/>
        <v>0</v>
      </c>
      <c r="BF72" s="83">
        <f t="shared" si="79"/>
        <v>60</v>
      </c>
      <c r="BG72" s="82">
        <f t="shared" si="106"/>
        <v>0</v>
      </c>
      <c r="BH72" s="82">
        <f t="shared" si="80"/>
        <v>0</v>
      </c>
      <c r="BI72" s="83">
        <f t="shared" si="81"/>
        <v>0</v>
      </c>
      <c r="BJ72" s="82">
        <f t="shared" si="82"/>
        <v>0</v>
      </c>
      <c r="BK72" s="83">
        <f t="shared" si="83"/>
        <v>0</v>
      </c>
      <c r="BL72" s="7"/>
      <c r="BM72" s="82">
        <f t="shared" si="84"/>
        <v>0</v>
      </c>
      <c r="BN72" s="83">
        <f t="shared" si="85"/>
        <v>0</v>
      </c>
      <c r="BO72" s="82">
        <f t="shared" si="86"/>
        <v>0</v>
      </c>
      <c r="BP72" s="83">
        <f t="shared" si="87"/>
        <v>0</v>
      </c>
      <c r="BQ72" s="82">
        <f t="shared" si="88"/>
        <v>0</v>
      </c>
      <c r="BR72" s="83">
        <f t="shared" si="89"/>
        <v>140.01</v>
      </c>
      <c r="BS72" s="82">
        <f t="shared" si="90"/>
        <v>0</v>
      </c>
      <c r="BT72" s="82">
        <f t="shared" si="91"/>
        <v>0</v>
      </c>
      <c r="BU72" s="83">
        <f t="shared" si="92"/>
        <v>0</v>
      </c>
      <c r="BV72" s="82">
        <f t="shared" si="93"/>
        <v>0</v>
      </c>
      <c r="BW72" s="83">
        <f t="shared" si="94"/>
        <v>0</v>
      </c>
      <c r="BY72" s="7">
        <f t="shared" si="95"/>
        <v>140.01</v>
      </c>
      <c r="BZ72" s="7"/>
      <c r="CA72" s="7">
        <f t="shared" si="107"/>
        <v>0</v>
      </c>
      <c r="CB72" s="7"/>
      <c r="CC72" s="7">
        <f t="shared" si="96"/>
        <v>140.01</v>
      </c>
      <c r="CF72" s="7">
        <f t="shared" si="97"/>
        <v>1</v>
      </c>
      <c r="CG72" s="7">
        <f t="shared" si="98"/>
        <v>1</v>
      </c>
      <c r="CH72" s="7">
        <f t="shared" si="99"/>
        <v>1</v>
      </c>
      <c r="CI72" s="7">
        <f t="shared" si="100"/>
        <v>1</v>
      </c>
      <c r="CJ72" s="7">
        <f t="shared" si="101"/>
        <v>1</v>
      </c>
      <c r="CK72" s="7">
        <f t="shared" si="102"/>
        <v>1</v>
      </c>
      <c r="CL72" s="7">
        <f t="shared" si="108"/>
        <v>1</v>
      </c>
      <c r="CM72" s="7">
        <f t="shared" si="109"/>
        <v>1</v>
      </c>
      <c r="CN72" s="7">
        <f t="shared" si="110"/>
        <v>1</v>
      </c>
      <c r="CO72" s="7">
        <f t="shared" si="111"/>
        <v>1</v>
      </c>
      <c r="CP72" s="7">
        <f t="shared" si="112"/>
        <v>6</v>
      </c>
      <c r="CQ72" s="7"/>
      <c r="CS72" s="7">
        <f t="shared" si="51"/>
        <v>0</v>
      </c>
      <c r="CT72" s="7">
        <f t="shared" si="51"/>
        <v>0</v>
      </c>
      <c r="CU72" s="7">
        <f t="shared" si="51"/>
        <v>0</v>
      </c>
      <c r="CV72" s="7">
        <f t="shared" si="51"/>
        <v>0</v>
      </c>
      <c r="CW72" s="7">
        <f t="shared" si="51"/>
        <v>0</v>
      </c>
      <c r="CX72" s="7">
        <f t="shared" si="76"/>
        <v>0</v>
      </c>
      <c r="CY72" s="7">
        <f t="shared" si="76"/>
        <v>0</v>
      </c>
      <c r="CZ72" s="7">
        <f t="shared" si="76"/>
        <v>0</v>
      </c>
      <c r="DA72" s="7">
        <f t="shared" si="76"/>
        <v>0</v>
      </c>
      <c r="DB72" s="7">
        <f t="shared" si="76"/>
        <v>0</v>
      </c>
      <c r="DC72" s="7">
        <f t="shared" si="76"/>
        <v>140.01</v>
      </c>
    </row>
    <row r="73" spans="1:107">
      <c r="A73" s="6">
        <v>58</v>
      </c>
      <c r="B73" s="68" t="s">
        <v>174</v>
      </c>
      <c r="C73" s="15" t="s">
        <v>173</v>
      </c>
      <c r="D73" s="9"/>
      <c r="E73" s="29">
        <f>LOOKUP((IF(D73&gt;0,(RANK(D73,D$6:D$135,0)),"NA")),'Points System'!$A$4:$A$154,'Points System'!$B$4:$B$154)</f>
        <v>0</v>
      </c>
      <c r="F73" s="17"/>
      <c r="G73" s="29">
        <f>LOOKUP((IF(F73&gt;0,(RANK(F73,F$6:F$135,0)),"NA")),'Points System'!$A$4:$A$154,'Points System'!$B$4:$B$154)</f>
        <v>0</v>
      </c>
      <c r="H73" s="17"/>
      <c r="I73" s="29">
        <f>LOOKUP((IF(H73&gt;0,(RANK(H73,H$6:H$135,0)),"NA")),'Points System'!$A$4:$A$154,'Points System'!$B$4:$B$154)</f>
        <v>0</v>
      </c>
      <c r="J73" s="17"/>
      <c r="K73" s="29">
        <f>LOOKUP((IF(J73&gt;0,(RANK(J73,J$6:J$135,0)),"NA")),'Points System'!$A$4:$A$154,'Points System'!$B$4:$B$154)</f>
        <v>0</v>
      </c>
      <c r="L73" s="17"/>
      <c r="M73" s="29">
        <f>LOOKUP((IF(L73&gt;0,(RANK(L73,L$6:L$135,0)),"NA")),'Points System'!$A$4:$A$154,'Points System'!$B$4:$B$154)</f>
        <v>0</v>
      </c>
      <c r="N73" s="17"/>
      <c r="O73" s="29">
        <f>LOOKUP((IF(N73&gt;0,(RANK(N73,N$6:N$135,0)),"NA")),'Points System'!$A$4:$A$154,'Points System'!$B$4:$B$154)</f>
        <v>0</v>
      </c>
      <c r="P73" s="19">
        <v>223.02</v>
      </c>
      <c r="Q73" s="29">
        <f>LOOKUP((IF(P73&gt;0,(RANK(P73,P$6:P$135,0)),"NA")),'Points System'!$A$4:$A$154,'Points System'!$B$4:$B$154)</f>
        <v>58</v>
      </c>
      <c r="R73" s="19"/>
      <c r="S73" s="29">
        <f>LOOKUP((IF(R73&gt;0,(RANK(R73,R$6:R$135,0)),"NA")),'Points System'!$A$4:$A$154,'Points System'!$B$4:$B$154)</f>
        <v>0</v>
      </c>
      <c r="T73" s="17"/>
      <c r="U73" s="29">
        <f>LOOKUP((IF(T73&gt;0,(RANK(T73,T$6:T$135,0)),"NA")),'Points System'!$A$4:$A$154,'Points System'!$B$4:$B$154)</f>
        <v>0</v>
      </c>
      <c r="V73" s="17"/>
      <c r="W73" s="29">
        <f>LOOKUP((IF(V73&gt;0,(RANK(V73,V$6:V$135,0)),"NA")),'Points System'!$A$4:$A$154,'Points System'!$B$4:$B$154)</f>
        <v>0</v>
      </c>
      <c r="X73" s="9"/>
      <c r="Y73" s="10">
        <f>LOOKUP((IF(X73&gt;0,(RANK(X73,X$6:X$135,0)),"NA")),'Points System'!$A$4:$A$154,'Points System'!$B$4:$B$154)</f>
        <v>0</v>
      </c>
      <c r="Z73" s="9"/>
      <c r="AA73" s="10">
        <f>LOOKUP((IF(Z73&gt;0,(RANK(Z73,Z$6:Z$135,0)),"NA")),'Points System'!$A$4:$A$154,'Points System'!$B$4:$B$154)</f>
        <v>0</v>
      </c>
      <c r="AB73" s="78">
        <f>CC73</f>
        <v>223.02</v>
      </c>
      <c r="AC73" s="10">
        <f>SUM((LARGE((BA73:BL73),1))+(LARGE((BA73:BL73),2))+(LARGE((BA73:BL73),3)+(LARGE((BA73:BL73),4))))</f>
        <v>58</v>
      </c>
      <c r="AD73" s="12">
        <f>RANK(AC73,$AC$6:$AC$135,0)</f>
        <v>68</v>
      </c>
      <c r="AE73" s="11">
        <f>(AB73-(ROUNDDOWN(AB73,0)))*100</f>
        <v>2.0000000000010232</v>
      </c>
      <c r="AF73" s="76" t="str">
        <f>IF((COUNTIF(AT73:AY73,"&gt;0"))&gt;2,"Y","N")</f>
        <v>N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23">
        <f t="shared" si="113"/>
        <v>0</v>
      </c>
      <c r="AU73" s="23">
        <f t="shared" si="114"/>
        <v>58</v>
      </c>
      <c r="AV73" s="23">
        <f t="shared" si="115"/>
        <v>0</v>
      </c>
      <c r="AW73" s="23">
        <f t="shared" si="116"/>
        <v>0</v>
      </c>
      <c r="AX73" s="23">
        <f t="shared" si="117"/>
        <v>0</v>
      </c>
      <c r="AY73" s="23">
        <f t="shared" si="118"/>
        <v>0</v>
      </c>
      <c r="AZ73" s="7"/>
      <c r="BA73" s="82">
        <f t="shared" si="103"/>
        <v>0</v>
      </c>
      <c r="BB73" s="83">
        <f t="shared" si="77"/>
        <v>0</v>
      </c>
      <c r="BC73" s="82">
        <f t="shared" si="104"/>
        <v>0</v>
      </c>
      <c r="BD73" s="83">
        <f t="shared" si="78"/>
        <v>58</v>
      </c>
      <c r="BE73" s="82">
        <f t="shared" si="105"/>
        <v>0</v>
      </c>
      <c r="BF73" s="83">
        <f t="shared" si="79"/>
        <v>0</v>
      </c>
      <c r="BG73" s="82">
        <f t="shared" si="106"/>
        <v>0</v>
      </c>
      <c r="BH73" s="82">
        <f t="shared" si="80"/>
        <v>0</v>
      </c>
      <c r="BI73" s="83">
        <f t="shared" si="81"/>
        <v>0</v>
      </c>
      <c r="BJ73" s="82">
        <f t="shared" si="82"/>
        <v>0</v>
      </c>
      <c r="BK73" s="83">
        <f t="shared" si="83"/>
        <v>0</v>
      </c>
      <c r="BL73" s="7"/>
      <c r="BM73" s="82">
        <f t="shared" si="84"/>
        <v>0</v>
      </c>
      <c r="BN73" s="83">
        <f t="shared" si="85"/>
        <v>0</v>
      </c>
      <c r="BO73" s="82">
        <f t="shared" si="86"/>
        <v>0</v>
      </c>
      <c r="BP73" s="83">
        <f t="shared" si="87"/>
        <v>223.02</v>
      </c>
      <c r="BQ73" s="82">
        <f t="shared" si="88"/>
        <v>0</v>
      </c>
      <c r="BR73" s="83">
        <f t="shared" si="89"/>
        <v>0</v>
      </c>
      <c r="BS73" s="82">
        <f t="shared" si="90"/>
        <v>0</v>
      </c>
      <c r="BT73" s="82">
        <f t="shared" si="91"/>
        <v>0</v>
      </c>
      <c r="BU73" s="83">
        <f t="shared" si="92"/>
        <v>0</v>
      </c>
      <c r="BV73" s="82">
        <f t="shared" si="93"/>
        <v>0</v>
      </c>
      <c r="BW73" s="83">
        <f t="shared" si="94"/>
        <v>0</v>
      </c>
      <c r="BY73" s="7">
        <f t="shared" si="95"/>
        <v>223.02</v>
      </c>
      <c r="BZ73" s="7"/>
      <c r="CA73" s="7">
        <f t="shared" si="107"/>
        <v>0</v>
      </c>
      <c r="CB73" s="7"/>
      <c r="CC73" s="7">
        <f t="shared" si="96"/>
        <v>223.02</v>
      </c>
      <c r="CF73" s="7">
        <f t="shared" si="97"/>
        <v>1</v>
      </c>
      <c r="CG73" s="7">
        <f t="shared" si="98"/>
        <v>1</v>
      </c>
      <c r="CH73" s="7">
        <f t="shared" si="99"/>
        <v>1</v>
      </c>
      <c r="CI73" s="7">
        <f t="shared" si="100"/>
        <v>1</v>
      </c>
      <c r="CJ73" s="7">
        <f t="shared" si="101"/>
        <v>1</v>
      </c>
      <c r="CK73" s="7">
        <f t="shared" si="102"/>
        <v>1</v>
      </c>
      <c r="CL73" s="7">
        <f t="shared" si="108"/>
        <v>1</v>
      </c>
      <c r="CM73" s="7">
        <f t="shared" si="109"/>
        <v>1</v>
      </c>
      <c r="CN73" s="7">
        <f t="shared" si="110"/>
        <v>1</v>
      </c>
      <c r="CO73" s="7">
        <f t="shared" si="111"/>
        <v>1</v>
      </c>
      <c r="CP73" s="7">
        <f t="shared" si="112"/>
        <v>4</v>
      </c>
      <c r="CQ73" s="7"/>
      <c r="CS73" s="7">
        <f t="shared" si="51"/>
        <v>0</v>
      </c>
      <c r="CT73" s="7">
        <f t="shared" si="51"/>
        <v>0</v>
      </c>
      <c r="CU73" s="7">
        <f t="shared" si="51"/>
        <v>0</v>
      </c>
      <c r="CV73" s="7">
        <f t="shared" si="51"/>
        <v>0</v>
      </c>
      <c r="CW73" s="7">
        <f t="shared" si="51"/>
        <v>0</v>
      </c>
      <c r="CX73" s="7">
        <f t="shared" si="76"/>
        <v>0</v>
      </c>
      <c r="CY73" s="7">
        <f t="shared" si="76"/>
        <v>0</v>
      </c>
      <c r="CZ73" s="7">
        <f t="shared" si="76"/>
        <v>0</v>
      </c>
      <c r="DA73" s="7">
        <f t="shared" si="76"/>
        <v>0</v>
      </c>
      <c r="DB73" s="7">
        <f t="shared" si="76"/>
        <v>0</v>
      </c>
      <c r="DC73" s="7">
        <f t="shared" si="76"/>
        <v>223.02</v>
      </c>
    </row>
    <row r="74" spans="1:107">
      <c r="A74" s="6">
        <v>59</v>
      </c>
      <c r="B74" s="68" t="s">
        <v>147</v>
      </c>
      <c r="C74" s="15" t="s">
        <v>148</v>
      </c>
      <c r="D74" s="9"/>
      <c r="E74" s="29">
        <f>LOOKUP((IF(D74&gt;0,(RANK(D74,D$6:D$135,0)),"NA")),'Points System'!$A$4:$A$154,'Points System'!$B$4:$B$154)</f>
        <v>0</v>
      </c>
      <c r="F74" s="17">
        <v>183</v>
      </c>
      <c r="G74" s="29">
        <f>LOOKUP((IF(F74&gt;0,(RANK(F74,F$6:F$135,0)),"NA")),'Points System'!$A$4:$A$154,'Points System'!$B$4:$B$154)</f>
        <v>58</v>
      </c>
      <c r="H74" s="17"/>
      <c r="I74" s="29">
        <f>LOOKUP((IF(H74&gt;0,(RANK(H74,H$6:H$135,0)),"NA")),'Points System'!$A$4:$A$154,'Points System'!$B$4:$B$154)</f>
        <v>0</v>
      </c>
      <c r="J74" s="17"/>
      <c r="K74" s="29">
        <f>LOOKUP((IF(J74&gt;0,(RANK(J74,J$6:J$135,0)),"NA")),'Points System'!$A$4:$A$154,'Points System'!$B$4:$B$154)</f>
        <v>0</v>
      </c>
      <c r="L74" s="17"/>
      <c r="M74" s="29">
        <f>LOOKUP((IF(L74&gt;0,(RANK(L74,L$6:L$135,0)),"NA")),'Points System'!$A$4:$A$154,'Points System'!$B$4:$B$154)</f>
        <v>0</v>
      </c>
      <c r="N74" s="17"/>
      <c r="O74" s="29">
        <f>LOOKUP((IF(N74&gt;0,(RANK(N74,N$6:N$135,0)),"NA")),'Points System'!$A$4:$A$154,'Points System'!$B$4:$B$154)</f>
        <v>0</v>
      </c>
      <c r="P74" s="19"/>
      <c r="Q74" s="29">
        <f>LOOKUP((IF(P74&gt;0,(RANK(P74,P$6:P$135,0)),"NA")),'Points System'!$A$4:$A$154,'Points System'!$B$4:$B$154)</f>
        <v>0</v>
      </c>
      <c r="R74" s="19"/>
      <c r="S74" s="29">
        <f>LOOKUP((IF(R74&gt;0,(RANK(R74,R$6:R$135,0)),"NA")),'Points System'!$A$4:$A$154,'Points System'!$B$4:$B$154)</f>
        <v>0</v>
      </c>
      <c r="T74" s="17"/>
      <c r="U74" s="29">
        <f>LOOKUP((IF(T74&gt;0,(RANK(T74,T$6:T$135,0)),"NA")),'Points System'!$A$4:$A$154,'Points System'!$B$4:$B$154)</f>
        <v>0</v>
      </c>
      <c r="V74" s="17"/>
      <c r="W74" s="29">
        <f>LOOKUP((IF(V74&gt;0,(RANK(V74,V$6:V$135,0)),"NA")),'Points System'!$A$4:$A$154,'Points System'!$B$4:$B$154)</f>
        <v>0</v>
      </c>
      <c r="X74" s="9"/>
      <c r="Y74" s="10">
        <f>LOOKUP((IF(X74&gt;0,(RANK(X74,X$6:X$135,0)),"NA")),'Points System'!$A$4:$A$154,'Points System'!$B$4:$B$154)</f>
        <v>0</v>
      </c>
      <c r="Z74" s="9"/>
      <c r="AA74" s="10">
        <f>LOOKUP((IF(Z74&gt;0,(RANK(Z74,Z$6:Z$135,0)),"NA")),'Points System'!$A$4:$A$154,'Points System'!$B$4:$B$154)</f>
        <v>0</v>
      </c>
      <c r="AB74" s="78">
        <f>CC74</f>
        <v>183</v>
      </c>
      <c r="AC74" s="10">
        <f>SUM((LARGE((BA74:BL74),1))+(LARGE((BA74:BL74),2))+(LARGE((BA74:BL74),3)+(LARGE((BA74:BL74),4))))</f>
        <v>58</v>
      </c>
      <c r="AD74" s="12">
        <f>RANK(AC74,$AC$6:$AC$135,0)</f>
        <v>68</v>
      </c>
      <c r="AE74" s="11">
        <f>(AB74-(ROUNDDOWN(AB74,0)))*100</f>
        <v>0</v>
      </c>
      <c r="AF74" s="76" t="str">
        <f>IF((COUNTIF(AT74:AY74,"&gt;0"))&gt;2,"Y","N")</f>
        <v>N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3">
        <f t="shared" si="113"/>
        <v>58</v>
      </c>
      <c r="AU74" s="23">
        <f t="shared" si="114"/>
        <v>0</v>
      </c>
      <c r="AV74" s="23">
        <f t="shared" si="115"/>
        <v>0</v>
      </c>
      <c r="AW74" s="23">
        <f t="shared" si="116"/>
        <v>0</v>
      </c>
      <c r="AX74" s="23">
        <f t="shared" si="117"/>
        <v>0</v>
      </c>
      <c r="AY74" s="23">
        <f t="shared" si="118"/>
        <v>0</v>
      </c>
      <c r="AZ74" s="7"/>
      <c r="BA74" s="82">
        <f t="shared" si="103"/>
        <v>58</v>
      </c>
      <c r="BB74" s="83">
        <f t="shared" si="77"/>
        <v>0</v>
      </c>
      <c r="BC74" s="82">
        <f t="shared" si="104"/>
        <v>0</v>
      </c>
      <c r="BD74" s="83">
        <f t="shared" si="78"/>
        <v>0</v>
      </c>
      <c r="BE74" s="82">
        <f t="shared" si="105"/>
        <v>0</v>
      </c>
      <c r="BF74" s="83">
        <f t="shared" si="79"/>
        <v>0</v>
      </c>
      <c r="BG74" s="82">
        <f t="shared" si="106"/>
        <v>0</v>
      </c>
      <c r="BH74" s="82">
        <f t="shared" si="80"/>
        <v>0</v>
      </c>
      <c r="BI74" s="83">
        <f t="shared" si="81"/>
        <v>0</v>
      </c>
      <c r="BJ74" s="82">
        <f t="shared" si="82"/>
        <v>0</v>
      </c>
      <c r="BK74" s="83">
        <f t="shared" si="83"/>
        <v>0</v>
      </c>
      <c r="BL74" s="7"/>
      <c r="BM74" s="82">
        <f t="shared" si="84"/>
        <v>183</v>
      </c>
      <c r="BN74" s="83">
        <f t="shared" si="85"/>
        <v>0</v>
      </c>
      <c r="BO74" s="82">
        <f t="shared" si="86"/>
        <v>0</v>
      </c>
      <c r="BP74" s="83">
        <f t="shared" si="87"/>
        <v>0</v>
      </c>
      <c r="BQ74" s="82">
        <f t="shared" si="88"/>
        <v>0</v>
      </c>
      <c r="BR74" s="83">
        <f t="shared" si="89"/>
        <v>0</v>
      </c>
      <c r="BS74" s="82">
        <f t="shared" si="90"/>
        <v>0</v>
      </c>
      <c r="BT74" s="82">
        <f t="shared" si="91"/>
        <v>0</v>
      </c>
      <c r="BU74" s="83">
        <f t="shared" si="92"/>
        <v>0</v>
      </c>
      <c r="BV74" s="82">
        <f t="shared" si="93"/>
        <v>0</v>
      </c>
      <c r="BW74" s="83">
        <f t="shared" si="94"/>
        <v>0</v>
      </c>
      <c r="BY74" s="7">
        <f t="shared" si="95"/>
        <v>183</v>
      </c>
      <c r="BZ74" s="7"/>
      <c r="CA74" s="7">
        <f t="shared" si="107"/>
        <v>0</v>
      </c>
      <c r="CB74" s="7"/>
      <c r="CC74" s="7">
        <f t="shared" si="96"/>
        <v>183</v>
      </c>
      <c r="CF74" s="7">
        <f t="shared" si="97"/>
        <v>2</v>
      </c>
      <c r="CG74" s="7">
        <f t="shared" si="98"/>
        <v>2</v>
      </c>
      <c r="CH74" s="7">
        <f t="shared" si="99"/>
        <v>2</v>
      </c>
      <c r="CI74" s="7">
        <f t="shared" si="100"/>
        <v>2</v>
      </c>
      <c r="CJ74" s="7">
        <f t="shared" si="101"/>
        <v>2</v>
      </c>
      <c r="CK74" s="7">
        <f t="shared" si="102"/>
        <v>2</v>
      </c>
      <c r="CL74" s="7">
        <f t="shared" si="108"/>
        <v>2</v>
      </c>
      <c r="CM74" s="7">
        <f t="shared" si="109"/>
        <v>2</v>
      </c>
      <c r="CN74" s="7">
        <f t="shared" si="110"/>
        <v>2</v>
      </c>
      <c r="CO74" s="7">
        <f t="shared" si="111"/>
        <v>2</v>
      </c>
      <c r="CP74" s="7">
        <f t="shared" si="112"/>
        <v>1</v>
      </c>
      <c r="CQ74" s="7"/>
      <c r="CS74" s="7">
        <f t="shared" si="51"/>
        <v>0</v>
      </c>
      <c r="CT74" s="7">
        <f t="shared" si="51"/>
        <v>0</v>
      </c>
      <c r="CU74" s="7">
        <f t="shared" si="51"/>
        <v>0</v>
      </c>
      <c r="CV74" s="7">
        <f t="shared" si="51"/>
        <v>0</v>
      </c>
      <c r="CW74" s="7">
        <f t="shared" si="51"/>
        <v>0</v>
      </c>
      <c r="CX74" s="7">
        <f t="shared" si="76"/>
        <v>0</v>
      </c>
      <c r="CY74" s="7">
        <f t="shared" si="76"/>
        <v>0</v>
      </c>
      <c r="CZ74" s="7">
        <f t="shared" si="76"/>
        <v>0</v>
      </c>
      <c r="DA74" s="7">
        <f t="shared" si="76"/>
        <v>0</v>
      </c>
      <c r="DB74" s="7">
        <f t="shared" si="76"/>
        <v>0</v>
      </c>
      <c r="DC74" s="7">
        <f t="shared" si="76"/>
        <v>183</v>
      </c>
    </row>
    <row r="75" spans="1:107">
      <c r="A75" s="6">
        <v>124</v>
      </c>
      <c r="B75" s="68" t="s">
        <v>182</v>
      </c>
      <c r="C75" s="15" t="s">
        <v>610</v>
      </c>
      <c r="D75" s="9"/>
      <c r="E75" s="29">
        <f>LOOKUP((IF(D75&gt;0,(RANK(D75,D$6:D$135,0)),"NA")),'Points System'!$A$4:$A$154,'Points System'!$B$4:$B$154)</f>
        <v>0</v>
      </c>
      <c r="F75" s="17"/>
      <c r="G75" s="29">
        <f>LOOKUP((IF(F75&gt;0,(RANK(F75,F$6:F$135,0)),"NA")),'Points System'!$A$4:$A$154,'Points System'!$B$4:$B$154)</f>
        <v>0</v>
      </c>
      <c r="H75" s="17"/>
      <c r="I75" s="29">
        <f>LOOKUP((IF(H75&gt;0,(RANK(H75,H$6:H$135,0)),"NA")),'Points System'!$A$4:$A$154,'Points System'!$B$4:$B$154)</f>
        <v>0</v>
      </c>
      <c r="J75" s="17"/>
      <c r="K75" s="29">
        <f>LOOKUP((IF(J75&gt;0,(RANK(J75,J$6:J$135,0)),"NA")),'Points System'!$A$4:$A$154,'Points System'!$B$4:$B$154)</f>
        <v>0</v>
      </c>
      <c r="L75" s="17"/>
      <c r="M75" s="29">
        <f>LOOKUP((IF(L75&gt;0,(RANK(L75,L$6:L$135,0)),"NA")),'Points System'!$A$4:$A$154,'Points System'!$B$4:$B$154)</f>
        <v>0</v>
      </c>
      <c r="N75" s="17"/>
      <c r="O75" s="29">
        <f>LOOKUP((IF(N75&gt;0,(RANK(N75,N$6:N$135,0)),"NA")),'Points System'!$A$4:$A$154,'Points System'!$B$4:$B$154)</f>
        <v>0</v>
      </c>
      <c r="P75" s="19"/>
      <c r="Q75" s="29">
        <f>LOOKUP((IF(P75&gt;0,(RANK(P75,P$6:P$135,0)),"NA")),'Points System'!$A$4:$A$154,'Points System'!$B$4:$B$154)</f>
        <v>0</v>
      </c>
      <c r="R75" s="19"/>
      <c r="S75" s="29">
        <f>LOOKUP((IF(R75&gt;0,(RANK(R75,R$6:R$135,0)),"NA")),'Points System'!$A$4:$A$154,'Points System'!$B$4:$B$154)</f>
        <v>0</v>
      </c>
      <c r="T75" s="17"/>
      <c r="U75" s="29">
        <f>LOOKUP((IF(T75&gt;0,(RANK(T75,T$6:T$135,0)),"NA")),'Points System'!$A$4:$A$154,'Points System'!$B$4:$B$154)</f>
        <v>0</v>
      </c>
      <c r="V75" s="17"/>
      <c r="W75" s="29">
        <f>LOOKUP((IF(V75&gt;0,(RANK(V75,V$6:V$135,0)),"NA")),'Points System'!$A$4:$A$154,'Points System'!$B$4:$B$154)</f>
        <v>0</v>
      </c>
      <c r="X75" s="9">
        <v>92</v>
      </c>
      <c r="Y75" s="10">
        <f>LOOKUP((IF(X75&gt;0,(RANK(X75,X$6:X$135,0)),"NA")),'Points System'!$A$4:$A$154,'Points System'!$B$4:$B$154)</f>
        <v>58</v>
      </c>
      <c r="Z75" s="9"/>
      <c r="AA75" s="10">
        <f>LOOKUP((IF(Z75&gt;0,(RANK(Z75,Z$6:Z$135,0)),"NA")),'Points System'!$A$4:$A$154,'Points System'!$B$4:$B$154)</f>
        <v>0</v>
      </c>
      <c r="AB75" s="78">
        <f>CC75</f>
        <v>92</v>
      </c>
      <c r="AC75" s="10">
        <f>SUM((LARGE((BA75:BL75),1))+(LARGE((BA75:BL75),2))+(LARGE((BA75:BL75),3)+(LARGE((BA75:BL75),4))))</f>
        <v>58</v>
      </c>
      <c r="AD75" s="12">
        <f>RANK(AC75,$AC$6:$AC$135,0)</f>
        <v>68</v>
      </c>
      <c r="AE75" s="11">
        <f>(AB75-(ROUNDDOWN(AB75,0)))*100</f>
        <v>0</v>
      </c>
      <c r="AF75" s="76" t="str">
        <f>IF((COUNTIF(AT75:AY75,"&gt;0"))&gt;2,"Y","N")</f>
        <v>N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3">
        <f t="shared" si="113"/>
        <v>0</v>
      </c>
      <c r="AU75" s="23">
        <f t="shared" si="114"/>
        <v>0</v>
      </c>
      <c r="AV75" s="23">
        <f t="shared" si="115"/>
        <v>0</v>
      </c>
      <c r="AW75" s="23">
        <f t="shared" si="116"/>
        <v>0</v>
      </c>
      <c r="AX75" s="23">
        <f t="shared" si="117"/>
        <v>0</v>
      </c>
      <c r="AY75" s="23">
        <f t="shared" si="118"/>
        <v>58</v>
      </c>
      <c r="AZ75" s="7"/>
      <c r="BA75" s="82">
        <f t="shared" si="103"/>
        <v>0</v>
      </c>
      <c r="BB75" s="83">
        <f t="shared" si="77"/>
        <v>0</v>
      </c>
      <c r="BC75" s="82">
        <f t="shared" si="104"/>
        <v>0</v>
      </c>
      <c r="BD75" s="83">
        <f t="shared" si="78"/>
        <v>0</v>
      </c>
      <c r="BE75" s="82">
        <f t="shared" si="105"/>
        <v>0</v>
      </c>
      <c r="BF75" s="83">
        <f t="shared" si="79"/>
        <v>0</v>
      </c>
      <c r="BG75" s="82">
        <f t="shared" si="106"/>
        <v>0</v>
      </c>
      <c r="BH75" s="82">
        <f t="shared" si="80"/>
        <v>0</v>
      </c>
      <c r="BI75" s="83">
        <f t="shared" si="81"/>
        <v>0</v>
      </c>
      <c r="BJ75" s="82">
        <f t="shared" si="82"/>
        <v>0</v>
      </c>
      <c r="BK75" s="83">
        <f t="shared" si="83"/>
        <v>58</v>
      </c>
      <c r="BL75" s="7"/>
      <c r="BM75" s="82">
        <f t="shared" si="84"/>
        <v>0</v>
      </c>
      <c r="BN75" s="83">
        <f t="shared" si="85"/>
        <v>0</v>
      </c>
      <c r="BO75" s="82">
        <f t="shared" si="86"/>
        <v>0</v>
      </c>
      <c r="BP75" s="83">
        <f t="shared" si="87"/>
        <v>0</v>
      </c>
      <c r="BQ75" s="82">
        <f t="shared" si="88"/>
        <v>0</v>
      </c>
      <c r="BR75" s="83">
        <f t="shared" si="89"/>
        <v>0</v>
      </c>
      <c r="BS75" s="82">
        <f t="shared" si="90"/>
        <v>0</v>
      </c>
      <c r="BT75" s="82">
        <f t="shared" si="91"/>
        <v>0</v>
      </c>
      <c r="BU75" s="83">
        <f t="shared" si="92"/>
        <v>0</v>
      </c>
      <c r="BV75" s="82">
        <f t="shared" si="93"/>
        <v>0</v>
      </c>
      <c r="BW75" s="83">
        <f t="shared" si="94"/>
        <v>92</v>
      </c>
      <c r="BY75" s="7">
        <f t="shared" si="95"/>
        <v>92</v>
      </c>
      <c r="BZ75" s="7"/>
      <c r="CA75" s="7">
        <f t="shared" si="107"/>
        <v>0</v>
      </c>
      <c r="CB75" s="7"/>
      <c r="CC75" s="7">
        <f t="shared" si="96"/>
        <v>92</v>
      </c>
      <c r="CF75" s="7">
        <f t="shared" si="97"/>
        <v>1</v>
      </c>
      <c r="CG75" s="7">
        <f t="shared" si="98"/>
        <v>1</v>
      </c>
      <c r="CH75" s="7">
        <f t="shared" si="99"/>
        <v>1</v>
      </c>
      <c r="CI75" s="7">
        <f t="shared" si="100"/>
        <v>1</v>
      </c>
      <c r="CJ75" s="7">
        <f t="shared" si="101"/>
        <v>1</v>
      </c>
      <c r="CK75" s="7">
        <f t="shared" si="102"/>
        <v>1</v>
      </c>
      <c r="CL75" s="7">
        <f t="shared" si="108"/>
        <v>1</v>
      </c>
      <c r="CM75" s="7">
        <f t="shared" si="109"/>
        <v>1</v>
      </c>
      <c r="CN75" s="7">
        <f t="shared" si="110"/>
        <v>1</v>
      </c>
      <c r="CO75" s="7">
        <f t="shared" si="111"/>
        <v>1</v>
      </c>
      <c r="CP75" s="7">
        <f t="shared" si="112"/>
        <v>11</v>
      </c>
      <c r="CQ75" s="7"/>
      <c r="CS75" s="7">
        <f t="shared" si="51"/>
        <v>0</v>
      </c>
      <c r="CT75" s="7">
        <f t="shared" si="51"/>
        <v>0</v>
      </c>
      <c r="CU75" s="7">
        <f t="shared" si="51"/>
        <v>0</v>
      </c>
      <c r="CV75" s="7">
        <f t="shared" si="51"/>
        <v>0</v>
      </c>
      <c r="CW75" s="7">
        <f t="shared" si="51"/>
        <v>0</v>
      </c>
      <c r="CX75" s="7">
        <f t="shared" si="76"/>
        <v>0</v>
      </c>
      <c r="CY75" s="7">
        <f t="shared" si="76"/>
        <v>0</v>
      </c>
      <c r="CZ75" s="7">
        <f t="shared" si="76"/>
        <v>0</v>
      </c>
      <c r="DA75" s="7">
        <f t="shared" si="76"/>
        <v>0</v>
      </c>
      <c r="DB75" s="7">
        <f t="shared" si="76"/>
        <v>0</v>
      </c>
      <c r="DC75" s="7">
        <f t="shared" si="76"/>
        <v>92</v>
      </c>
    </row>
    <row r="76" spans="1:107">
      <c r="A76" s="6">
        <v>60</v>
      </c>
      <c r="B76" s="68" t="s">
        <v>237</v>
      </c>
      <c r="C76" s="15" t="s">
        <v>236</v>
      </c>
      <c r="D76" s="9"/>
      <c r="E76" s="29">
        <f>LOOKUP((IF(D76&gt;0,(RANK(D76,D$6:D$135,0)),"NA")),'Points System'!$A$4:$A$154,'Points System'!$B$4:$B$154)</f>
        <v>0</v>
      </c>
      <c r="F76" s="17"/>
      <c r="G76" s="29">
        <f>LOOKUP((IF(F76&gt;0,(RANK(F76,F$6:F$135,0)),"NA")),'Points System'!$A$4:$A$154,'Points System'!$B$4:$B$154)</f>
        <v>0</v>
      </c>
      <c r="H76" s="17"/>
      <c r="I76" s="29">
        <f>LOOKUP((IF(H76&gt;0,(RANK(H76,H$6:H$135,0)),"NA")),'Points System'!$A$4:$A$154,'Points System'!$B$4:$B$154)</f>
        <v>0</v>
      </c>
      <c r="J76" s="17">
        <v>155.01</v>
      </c>
      <c r="K76" s="29">
        <f>LOOKUP((IF(J76&gt;0,(RANK(J76,J$6:J$135,0)),"NA")),'Points System'!$A$4:$A$154,'Points System'!$B$4:$B$154)</f>
        <v>57</v>
      </c>
      <c r="L76" s="17"/>
      <c r="M76" s="29">
        <f>LOOKUP((IF(L76&gt;0,(RANK(L76,L$6:L$135,0)),"NA")),'Points System'!$A$4:$A$154,'Points System'!$B$4:$B$154)</f>
        <v>0</v>
      </c>
      <c r="N76" s="17"/>
      <c r="O76" s="29">
        <f>LOOKUP((IF(N76&gt;0,(RANK(N76,N$6:N$135,0)),"NA")),'Points System'!$A$4:$A$154,'Points System'!$B$4:$B$154)</f>
        <v>0</v>
      </c>
      <c r="P76" s="19"/>
      <c r="Q76" s="29">
        <f>LOOKUP((IF(P76&gt;0,(RANK(P76,P$6:P$135,0)),"NA")),'Points System'!$A$4:$A$154,'Points System'!$B$4:$B$154)</f>
        <v>0</v>
      </c>
      <c r="R76" s="19"/>
      <c r="S76" s="29">
        <f>LOOKUP((IF(R76&gt;0,(RANK(R76,R$6:R$135,0)),"NA")),'Points System'!$A$4:$A$154,'Points System'!$B$4:$B$154)</f>
        <v>0</v>
      </c>
      <c r="T76" s="17"/>
      <c r="U76" s="29">
        <f>LOOKUP((IF(T76&gt;0,(RANK(T76,T$6:T$135,0)),"NA")),'Points System'!$A$4:$A$154,'Points System'!$B$4:$B$154)</f>
        <v>0</v>
      </c>
      <c r="V76" s="17"/>
      <c r="W76" s="29">
        <f>LOOKUP((IF(V76&gt;0,(RANK(V76,V$6:V$135,0)),"NA")),'Points System'!$A$4:$A$154,'Points System'!$B$4:$B$154)</f>
        <v>0</v>
      </c>
      <c r="X76" s="9"/>
      <c r="Y76" s="10">
        <f>LOOKUP((IF(X76&gt;0,(RANK(X76,X$6:X$135,0)),"NA")),'Points System'!$A$4:$A$154,'Points System'!$B$4:$B$154)</f>
        <v>0</v>
      </c>
      <c r="Z76" s="9"/>
      <c r="AA76" s="10">
        <f>LOOKUP((IF(Z76&gt;0,(RANK(Z76,Z$6:Z$135,0)),"NA")),'Points System'!$A$4:$A$154,'Points System'!$B$4:$B$154)</f>
        <v>0</v>
      </c>
      <c r="AB76" s="78">
        <f>CC76</f>
        <v>155.01</v>
      </c>
      <c r="AC76" s="10">
        <f>SUM((LARGE((BA76:BL76),1))+(LARGE((BA76:BL76),2))+(LARGE((BA76:BL76),3)+(LARGE((BA76:BL76),4))))</f>
        <v>57</v>
      </c>
      <c r="AD76" s="12">
        <f>RANK(AC76,$AC$6:$AC$135,0)</f>
        <v>71</v>
      </c>
      <c r="AE76" s="11">
        <f>(AB76-(ROUNDDOWN(AB76,0)))*100</f>
        <v>0.99999999999909051</v>
      </c>
      <c r="AF76" s="76" t="str">
        <f>IF((COUNTIF(AT76:AY76,"&gt;0"))&gt;2,"Y","N")</f>
        <v>N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3">
        <f t="shared" si="113"/>
        <v>0</v>
      </c>
      <c r="AU76" s="23">
        <f t="shared" si="114"/>
        <v>0</v>
      </c>
      <c r="AV76" s="23">
        <f t="shared" si="115"/>
        <v>57</v>
      </c>
      <c r="AW76" s="23">
        <f t="shared" si="116"/>
        <v>0</v>
      </c>
      <c r="AX76" s="23">
        <f t="shared" si="117"/>
        <v>0</v>
      </c>
      <c r="AY76" s="23">
        <f t="shared" si="118"/>
        <v>0</v>
      </c>
      <c r="AZ76" s="7"/>
      <c r="BA76" s="82">
        <f t="shared" si="103"/>
        <v>0</v>
      </c>
      <c r="BB76" s="83">
        <f t="shared" si="77"/>
        <v>0</v>
      </c>
      <c r="BC76" s="82">
        <f t="shared" si="104"/>
        <v>0</v>
      </c>
      <c r="BD76" s="83">
        <f t="shared" si="78"/>
        <v>0</v>
      </c>
      <c r="BE76" s="82">
        <f t="shared" si="105"/>
        <v>57</v>
      </c>
      <c r="BF76" s="83">
        <f t="shared" si="79"/>
        <v>0</v>
      </c>
      <c r="BG76" s="82">
        <f t="shared" si="106"/>
        <v>0</v>
      </c>
      <c r="BH76" s="82">
        <f t="shared" si="80"/>
        <v>0</v>
      </c>
      <c r="BI76" s="83">
        <f t="shared" si="81"/>
        <v>0</v>
      </c>
      <c r="BJ76" s="82">
        <f t="shared" si="82"/>
        <v>0</v>
      </c>
      <c r="BK76" s="83">
        <f t="shared" si="83"/>
        <v>0</v>
      </c>
      <c r="BL76" s="7"/>
      <c r="BM76" s="82">
        <f t="shared" si="84"/>
        <v>0</v>
      </c>
      <c r="BN76" s="83">
        <f t="shared" si="85"/>
        <v>0</v>
      </c>
      <c r="BO76" s="82">
        <f t="shared" si="86"/>
        <v>0</v>
      </c>
      <c r="BP76" s="83">
        <f t="shared" si="87"/>
        <v>0</v>
      </c>
      <c r="BQ76" s="82">
        <f t="shared" si="88"/>
        <v>155.01</v>
      </c>
      <c r="BR76" s="83">
        <f t="shared" si="89"/>
        <v>0</v>
      </c>
      <c r="BS76" s="82">
        <f t="shared" si="90"/>
        <v>0</v>
      </c>
      <c r="BT76" s="82">
        <f t="shared" si="91"/>
        <v>0</v>
      </c>
      <c r="BU76" s="83">
        <f t="shared" si="92"/>
        <v>0</v>
      </c>
      <c r="BV76" s="82">
        <f t="shared" si="93"/>
        <v>0</v>
      </c>
      <c r="BW76" s="83">
        <f t="shared" si="94"/>
        <v>0</v>
      </c>
      <c r="BY76" s="7">
        <f t="shared" si="95"/>
        <v>155.01</v>
      </c>
      <c r="BZ76" s="7"/>
      <c r="CA76" s="7">
        <f t="shared" si="107"/>
        <v>0</v>
      </c>
      <c r="CB76" s="7"/>
      <c r="CC76" s="7">
        <f t="shared" si="96"/>
        <v>155.01</v>
      </c>
      <c r="CF76" s="7">
        <f t="shared" si="97"/>
        <v>1</v>
      </c>
      <c r="CG76" s="7">
        <f t="shared" si="98"/>
        <v>1</v>
      </c>
      <c r="CH76" s="7">
        <f t="shared" si="99"/>
        <v>1</v>
      </c>
      <c r="CI76" s="7">
        <f t="shared" si="100"/>
        <v>1</v>
      </c>
      <c r="CJ76" s="7">
        <f t="shared" si="101"/>
        <v>1</v>
      </c>
      <c r="CK76" s="7">
        <f t="shared" si="102"/>
        <v>1</v>
      </c>
      <c r="CL76" s="7">
        <f t="shared" si="108"/>
        <v>1</v>
      </c>
      <c r="CM76" s="7">
        <f t="shared" si="109"/>
        <v>1</v>
      </c>
      <c r="CN76" s="7">
        <f t="shared" si="110"/>
        <v>1</v>
      </c>
      <c r="CO76" s="7">
        <f t="shared" si="111"/>
        <v>1</v>
      </c>
      <c r="CP76" s="7">
        <f t="shared" si="112"/>
        <v>5</v>
      </c>
      <c r="CQ76" s="7"/>
      <c r="CS76" s="7">
        <f t="shared" si="51"/>
        <v>0</v>
      </c>
      <c r="CT76" s="7">
        <f t="shared" si="51"/>
        <v>0</v>
      </c>
      <c r="CU76" s="7">
        <f t="shared" si="51"/>
        <v>0</v>
      </c>
      <c r="CV76" s="7">
        <f t="shared" si="51"/>
        <v>0</v>
      </c>
      <c r="CW76" s="7">
        <f t="shared" si="51"/>
        <v>0</v>
      </c>
      <c r="CX76" s="7">
        <f t="shared" si="76"/>
        <v>0</v>
      </c>
      <c r="CY76" s="7">
        <f t="shared" si="76"/>
        <v>0</v>
      </c>
      <c r="CZ76" s="7">
        <f t="shared" si="76"/>
        <v>0</v>
      </c>
      <c r="DA76" s="7">
        <f t="shared" si="76"/>
        <v>0</v>
      </c>
      <c r="DB76" s="7">
        <f t="shared" si="76"/>
        <v>0</v>
      </c>
      <c r="DC76" s="7">
        <f t="shared" si="76"/>
        <v>155.01</v>
      </c>
    </row>
    <row r="77" spans="1:107">
      <c r="A77" s="6">
        <v>87</v>
      </c>
      <c r="B77" s="68" t="s">
        <v>125</v>
      </c>
      <c r="C77" s="15" t="s">
        <v>183</v>
      </c>
      <c r="D77" s="9"/>
      <c r="E77" s="29">
        <f>LOOKUP((IF(D77&gt;0,(RANK(D77,D$6:D$135,0)),"NA")),'Points System'!$A$4:$A$154,'Points System'!$B$4:$B$154)</f>
        <v>0</v>
      </c>
      <c r="F77" s="17"/>
      <c r="G77" s="29">
        <f>LOOKUP((IF(F77&gt;0,(RANK(F77,F$6:F$135,0)),"NA")),'Points System'!$A$4:$A$154,'Points System'!$B$4:$B$154)</f>
        <v>0</v>
      </c>
      <c r="H77" s="17"/>
      <c r="I77" s="29">
        <f>LOOKUP((IF(H77&gt;0,(RANK(H77,H$6:H$135,0)),"NA")),'Points System'!$A$4:$A$154,'Points System'!$B$4:$B$154)</f>
        <v>0</v>
      </c>
      <c r="J77" s="17"/>
      <c r="K77" s="29">
        <f>LOOKUP((IF(J77&gt;0,(RANK(J77,J$6:J$135,0)),"NA")),'Points System'!$A$4:$A$154,'Points System'!$B$4:$B$154)</f>
        <v>0</v>
      </c>
      <c r="L77" s="17"/>
      <c r="M77" s="29">
        <f>LOOKUP((IF(L77&gt;0,(RANK(L77,L$6:L$135,0)),"NA")),'Points System'!$A$4:$A$154,'Points System'!$B$4:$B$154)</f>
        <v>0</v>
      </c>
      <c r="N77" s="17"/>
      <c r="O77" s="29">
        <f>LOOKUP((IF(N77&gt;0,(RANK(N77,N$6:N$135,0)),"NA")),'Points System'!$A$4:$A$154,'Points System'!$B$4:$B$154)</f>
        <v>0</v>
      </c>
      <c r="P77" s="19"/>
      <c r="Q77" s="29">
        <f>LOOKUP((IF(P77&gt;0,(RANK(P77,P$6:P$135,0)),"NA")),'Points System'!$A$4:$A$154,'Points System'!$B$4:$B$154)</f>
        <v>0</v>
      </c>
      <c r="R77" s="19"/>
      <c r="S77" s="29">
        <f>LOOKUP((IF(R77&gt;0,(RANK(R77,R$6:R$135,0)),"NA")),'Points System'!$A$4:$A$154,'Points System'!$B$4:$B$154)</f>
        <v>0</v>
      </c>
      <c r="T77" s="17"/>
      <c r="U77" s="29">
        <f>LOOKUP((IF(T77&gt;0,(RANK(T77,T$6:T$135,0)),"NA")),'Points System'!$A$4:$A$154,'Points System'!$B$4:$B$154)</f>
        <v>0</v>
      </c>
      <c r="V77" s="17"/>
      <c r="W77" s="29">
        <f>LOOKUP((IF(V77&gt;0,(RANK(V77,V$6:V$135,0)),"NA")),'Points System'!$A$4:$A$154,'Points System'!$B$4:$B$154)</f>
        <v>0</v>
      </c>
      <c r="X77" s="9">
        <v>83</v>
      </c>
      <c r="Y77" s="10">
        <f>LOOKUP((IF(X77&gt;0,(RANK(X77,X$6:X$135,0)),"NA")),'Points System'!$A$4:$A$154,'Points System'!$B$4:$B$154)</f>
        <v>57</v>
      </c>
      <c r="Z77" s="9"/>
      <c r="AA77" s="10">
        <f>LOOKUP((IF(Z77&gt;0,(RANK(Z77,Z$6:Z$135,0)),"NA")),'Points System'!$A$4:$A$154,'Points System'!$B$4:$B$154)</f>
        <v>0</v>
      </c>
      <c r="AB77" s="78">
        <f>CC77</f>
        <v>83</v>
      </c>
      <c r="AC77" s="10">
        <f>SUM((LARGE((BA77:BL77),1))+(LARGE((BA77:BL77),2))+(LARGE((BA77:BL77),3)+(LARGE((BA77:BL77),4))))</f>
        <v>57</v>
      </c>
      <c r="AD77" s="12">
        <f>RANK(AC77,$AC$6:$AC$135,0)</f>
        <v>71</v>
      </c>
      <c r="AE77" s="11">
        <f>(AB77-(ROUNDDOWN(AB77,0)))*100</f>
        <v>0</v>
      </c>
      <c r="AF77" s="76" t="str">
        <f>IF((COUNTIF(AT77:AY77,"&gt;0"))&gt;2,"Y","N")</f>
        <v>N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23">
        <f t="shared" si="113"/>
        <v>0</v>
      </c>
      <c r="AU77" s="23">
        <f t="shared" si="114"/>
        <v>0</v>
      </c>
      <c r="AV77" s="23">
        <f t="shared" si="115"/>
        <v>0</v>
      </c>
      <c r="AW77" s="23">
        <f t="shared" si="116"/>
        <v>0</v>
      </c>
      <c r="AX77" s="23">
        <f t="shared" si="117"/>
        <v>0</v>
      </c>
      <c r="AY77" s="23">
        <f t="shared" si="118"/>
        <v>57</v>
      </c>
      <c r="AZ77" s="7"/>
      <c r="BA77" s="82">
        <f t="shared" si="103"/>
        <v>0</v>
      </c>
      <c r="BB77" s="83">
        <f t="shared" si="77"/>
        <v>0</v>
      </c>
      <c r="BC77" s="82">
        <f t="shared" si="104"/>
        <v>0</v>
      </c>
      <c r="BD77" s="83">
        <f t="shared" si="78"/>
        <v>0</v>
      </c>
      <c r="BE77" s="82">
        <f t="shared" si="105"/>
        <v>0</v>
      </c>
      <c r="BF77" s="83">
        <f t="shared" si="79"/>
        <v>0</v>
      </c>
      <c r="BG77" s="82">
        <f t="shared" si="106"/>
        <v>0</v>
      </c>
      <c r="BH77" s="82">
        <f t="shared" si="80"/>
        <v>0</v>
      </c>
      <c r="BI77" s="83">
        <f t="shared" si="81"/>
        <v>0</v>
      </c>
      <c r="BJ77" s="82">
        <f t="shared" si="82"/>
        <v>0</v>
      </c>
      <c r="BK77" s="83">
        <f t="shared" si="83"/>
        <v>57</v>
      </c>
      <c r="BL77" s="7"/>
      <c r="BM77" s="82">
        <f t="shared" si="84"/>
        <v>0</v>
      </c>
      <c r="BN77" s="83">
        <f t="shared" si="85"/>
        <v>0</v>
      </c>
      <c r="BO77" s="82">
        <f t="shared" si="86"/>
        <v>0</v>
      </c>
      <c r="BP77" s="83">
        <f t="shared" si="87"/>
        <v>0</v>
      </c>
      <c r="BQ77" s="82">
        <f t="shared" si="88"/>
        <v>0</v>
      </c>
      <c r="BR77" s="83">
        <f t="shared" si="89"/>
        <v>0</v>
      </c>
      <c r="BS77" s="82">
        <f t="shared" si="90"/>
        <v>0</v>
      </c>
      <c r="BT77" s="82">
        <f t="shared" si="91"/>
        <v>0</v>
      </c>
      <c r="BU77" s="83">
        <f t="shared" si="92"/>
        <v>0</v>
      </c>
      <c r="BV77" s="82">
        <f t="shared" si="93"/>
        <v>0</v>
      </c>
      <c r="BW77" s="83">
        <f t="shared" si="94"/>
        <v>83</v>
      </c>
      <c r="BY77" s="7">
        <f t="shared" si="95"/>
        <v>83</v>
      </c>
      <c r="BZ77" s="7"/>
      <c r="CA77" s="7">
        <f t="shared" si="107"/>
        <v>0</v>
      </c>
      <c r="CB77" s="7"/>
      <c r="CC77" s="7">
        <f t="shared" si="96"/>
        <v>83</v>
      </c>
      <c r="CF77" s="7">
        <f t="shared" si="97"/>
        <v>1</v>
      </c>
      <c r="CG77" s="7">
        <f t="shared" si="98"/>
        <v>1</v>
      </c>
      <c r="CH77" s="7">
        <f t="shared" si="99"/>
        <v>1</v>
      </c>
      <c r="CI77" s="7">
        <f t="shared" si="100"/>
        <v>1</v>
      </c>
      <c r="CJ77" s="7">
        <f t="shared" si="101"/>
        <v>1</v>
      </c>
      <c r="CK77" s="7">
        <f t="shared" si="102"/>
        <v>1</v>
      </c>
      <c r="CL77" s="7">
        <f t="shared" si="108"/>
        <v>1</v>
      </c>
      <c r="CM77" s="7">
        <f t="shared" si="109"/>
        <v>1</v>
      </c>
      <c r="CN77" s="7">
        <f t="shared" si="110"/>
        <v>1</v>
      </c>
      <c r="CO77" s="7">
        <f t="shared" si="111"/>
        <v>1</v>
      </c>
      <c r="CP77" s="7">
        <f t="shared" si="112"/>
        <v>11</v>
      </c>
      <c r="CQ77" s="7"/>
      <c r="CS77" s="7">
        <f t="shared" si="51"/>
        <v>0</v>
      </c>
      <c r="CT77" s="7">
        <f t="shared" si="51"/>
        <v>0</v>
      </c>
      <c r="CU77" s="7">
        <f t="shared" si="51"/>
        <v>0</v>
      </c>
      <c r="CV77" s="7">
        <f t="shared" si="51"/>
        <v>0</v>
      </c>
      <c r="CW77" s="7">
        <f t="shared" si="51"/>
        <v>0</v>
      </c>
      <c r="CX77" s="7">
        <f t="shared" si="76"/>
        <v>0</v>
      </c>
      <c r="CY77" s="7">
        <f t="shared" si="76"/>
        <v>0</v>
      </c>
      <c r="CZ77" s="7">
        <f t="shared" si="76"/>
        <v>0</v>
      </c>
      <c r="DA77" s="7">
        <f t="shared" si="76"/>
        <v>0</v>
      </c>
      <c r="DB77" s="7">
        <f t="shared" si="76"/>
        <v>0</v>
      </c>
      <c r="DC77" s="7">
        <f t="shared" si="76"/>
        <v>83</v>
      </c>
    </row>
    <row r="78" spans="1:107">
      <c r="A78" s="6">
        <v>61</v>
      </c>
      <c r="B78" s="68" t="s">
        <v>276</v>
      </c>
      <c r="C78" s="15" t="s">
        <v>277</v>
      </c>
      <c r="D78" s="9"/>
      <c r="E78" s="29">
        <f>LOOKUP((IF(D78&gt;0,(RANK(D78,D$6:D$135,0)),"NA")),'Points System'!$A$4:$A$154,'Points System'!$B$4:$B$154)</f>
        <v>0</v>
      </c>
      <c r="F78" s="17"/>
      <c r="G78" s="29">
        <f>LOOKUP((IF(F78&gt;0,(RANK(F78,F$6:F$135,0)),"NA")),'Points System'!$A$4:$A$154,'Points System'!$B$4:$B$154)</f>
        <v>0</v>
      </c>
      <c r="H78" s="17"/>
      <c r="I78" s="29">
        <f>LOOKUP((IF(H78&gt;0,(RANK(H78,H$6:H$135,0)),"NA")),'Points System'!$A$4:$A$154,'Points System'!$B$4:$B$154)</f>
        <v>0</v>
      </c>
      <c r="J78" s="17"/>
      <c r="K78" s="29">
        <f>LOOKUP((IF(J78&gt;0,(RANK(J78,J$6:J$135,0)),"NA")),'Points System'!$A$4:$A$154,'Points System'!$B$4:$B$154)</f>
        <v>0</v>
      </c>
      <c r="L78" s="17"/>
      <c r="M78" s="29">
        <f>LOOKUP((IF(L78&gt;0,(RANK(L78,L$6:L$135,0)),"NA")),'Points System'!$A$4:$A$154,'Points System'!$B$4:$B$154)</f>
        <v>0</v>
      </c>
      <c r="N78" s="17"/>
      <c r="O78" s="29">
        <f>LOOKUP((IF(N78&gt;0,(RANK(N78,N$6:N$135,0)),"NA")),'Points System'!$A$4:$A$154,'Points System'!$B$4:$B$154)</f>
        <v>0</v>
      </c>
      <c r="P78" s="19"/>
      <c r="Q78" s="29">
        <f>LOOKUP((IF(P78&gt;0,(RANK(P78,P$6:P$135,0)),"NA")),'Points System'!$A$4:$A$154,'Points System'!$B$4:$B$154)</f>
        <v>0</v>
      </c>
      <c r="R78" s="19">
        <v>181.01</v>
      </c>
      <c r="S78" s="29">
        <f>LOOKUP((IF(R78&gt;0,(RANK(R78,R$6:R$135,0)),"NA")),'Points System'!$A$4:$A$154,'Points System'!$B$4:$B$154)</f>
        <v>55</v>
      </c>
      <c r="T78" s="17"/>
      <c r="U78" s="29">
        <f>LOOKUP((IF(T78&gt;0,(RANK(T78,T$6:T$135,0)),"NA")),'Points System'!$A$4:$A$154,'Points System'!$B$4:$B$154)</f>
        <v>0</v>
      </c>
      <c r="V78" s="17"/>
      <c r="W78" s="29">
        <f>LOOKUP((IF(V78&gt;0,(RANK(V78,V$6:V$135,0)),"NA")),'Points System'!$A$4:$A$154,'Points System'!$B$4:$B$154)</f>
        <v>0</v>
      </c>
      <c r="X78" s="9"/>
      <c r="Y78" s="10">
        <f>LOOKUP((IF(X78&gt;0,(RANK(X78,X$6:X$135,0)),"NA")),'Points System'!$A$4:$A$154,'Points System'!$B$4:$B$154)</f>
        <v>0</v>
      </c>
      <c r="Z78" s="9"/>
      <c r="AA78" s="10">
        <f>LOOKUP((IF(Z78&gt;0,(RANK(Z78,Z$6:Z$135,0)),"NA")),'Points System'!$A$4:$A$154,'Points System'!$B$4:$B$154)</f>
        <v>0</v>
      </c>
      <c r="AB78" s="78">
        <f>CC78</f>
        <v>181.01</v>
      </c>
      <c r="AC78" s="10">
        <f>SUM((LARGE((BA78:BL78),1))+(LARGE((BA78:BL78),2))+(LARGE((BA78:BL78),3)+(LARGE((BA78:BL78),4))))</f>
        <v>55</v>
      </c>
      <c r="AD78" s="12">
        <f>RANK(AC78,$AC$6:$AC$135,0)</f>
        <v>73</v>
      </c>
      <c r="AE78" s="11">
        <f>(AB78-(ROUNDDOWN(AB78,0)))*100</f>
        <v>0.99999999999909051</v>
      </c>
      <c r="AF78" s="76" t="str">
        <f>IF((COUNTIF(AT78:AY78,"&gt;0"))&gt;2,"Y","N")</f>
        <v>N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3">
        <f t="shared" si="113"/>
        <v>55</v>
      </c>
      <c r="AU78" s="23">
        <f t="shared" si="114"/>
        <v>0</v>
      </c>
      <c r="AV78" s="23">
        <f t="shared" si="115"/>
        <v>0</v>
      </c>
      <c r="AW78" s="23">
        <f t="shared" si="116"/>
        <v>0</v>
      </c>
      <c r="AX78" s="23">
        <f t="shared" si="117"/>
        <v>0</v>
      </c>
      <c r="AY78" s="23">
        <f t="shared" si="118"/>
        <v>0</v>
      </c>
      <c r="AZ78" s="7"/>
      <c r="BA78" s="82">
        <f t="shared" si="103"/>
        <v>0</v>
      </c>
      <c r="BB78" s="83">
        <f t="shared" si="77"/>
        <v>55</v>
      </c>
      <c r="BC78" s="82">
        <f t="shared" si="104"/>
        <v>0</v>
      </c>
      <c r="BD78" s="83">
        <f t="shared" si="78"/>
        <v>0</v>
      </c>
      <c r="BE78" s="82">
        <f t="shared" si="105"/>
        <v>0</v>
      </c>
      <c r="BF78" s="83">
        <f t="shared" si="79"/>
        <v>0</v>
      </c>
      <c r="BG78" s="82">
        <f t="shared" si="106"/>
        <v>0</v>
      </c>
      <c r="BH78" s="82">
        <f t="shared" si="80"/>
        <v>0</v>
      </c>
      <c r="BI78" s="83">
        <f t="shared" si="81"/>
        <v>0</v>
      </c>
      <c r="BJ78" s="82">
        <f t="shared" si="82"/>
        <v>0</v>
      </c>
      <c r="BK78" s="83">
        <f t="shared" si="83"/>
        <v>0</v>
      </c>
      <c r="BL78" s="7"/>
      <c r="BM78" s="82">
        <f t="shared" si="84"/>
        <v>0</v>
      </c>
      <c r="BN78" s="83">
        <f t="shared" si="85"/>
        <v>181.01</v>
      </c>
      <c r="BO78" s="82">
        <f t="shared" si="86"/>
        <v>0</v>
      </c>
      <c r="BP78" s="83">
        <f t="shared" si="87"/>
        <v>0</v>
      </c>
      <c r="BQ78" s="82">
        <f t="shared" si="88"/>
        <v>0</v>
      </c>
      <c r="BR78" s="83">
        <f t="shared" si="89"/>
        <v>0</v>
      </c>
      <c r="BS78" s="82">
        <f t="shared" si="90"/>
        <v>0</v>
      </c>
      <c r="BT78" s="82">
        <f t="shared" si="91"/>
        <v>0</v>
      </c>
      <c r="BU78" s="83">
        <f t="shared" si="92"/>
        <v>0</v>
      </c>
      <c r="BV78" s="82">
        <f t="shared" si="93"/>
        <v>0</v>
      </c>
      <c r="BW78" s="83">
        <f t="shared" si="94"/>
        <v>0</v>
      </c>
      <c r="BY78" s="7">
        <f t="shared" si="95"/>
        <v>181.01</v>
      </c>
      <c r="BZ78" s="7"/>
      <c r="CA78" s="7">
        <f t="shared" si="107"/>
        <v>0</v>
      </c>
      <c r="CB78" s="7"/>
      <c r="CC78" s="7">
        <f t="shared" si="96"/>
        <v>181.01</v>
      </c>
      <c r="CF78" s="7">
        <f t="shared" si="97"/>
        <v>1</v>
      </c>
      <c r="CG78" s="7">
        <f t="shared" si="98"/>
        <v>1</v>
      </c>
      <c r="CH78" s="7">
        <f t="shared" si="99"/>
        <v>1</v>
      </c>
      <c r="CI78" s="7">
        <f t="shared" si="100"/>
        <v>1</v>
      </c>
      <c r="CJ78" s="7">
        <f t="shared" si="101"/>
        <v>1</v>
      </c>
      <c r="CK78" s="7">
        <f t="shared" si="102"/>
        <v>1</v>
      </c>
      <c r="CL78" s="7">
        <f t="shared" si="108"/>
        <v>1</v>
      </c>
      <c r="CM78" s="7">
        <f t="shared" si="109"/>
        <v>1</v>
      </c>
      <c r="CN78" s="7">
        <f t="shared" si="110"/>
        <v>1</v>
      </c>
      <c r="CO78" s="7">
        <f t="shared" si="111"/>
        <v>1</v>
      </c>
      <c r="CP78" s="7">
        <f t="shared" si="112"/>
        <v>2</v>
      </c>
      <c r="CQ78" s="7"/>
      <c r="CS78" s="7">
        <f t="shared" si="51"/>
        <v>0</v>
      </c>
      <c r="CT78" s="7">
        <f t="shared" si="51"/>
        <v>0</v>
      </c>
      <c r="CU78" s="7">
        <f t="shared" si="51"/>
        <v>0</v>
      </c>
      <c r="CV78" s="7">
        <f t="shared" si="51"/>
        <v>0</v>
      </c>
      <c r="CW78" s="7">
        <f t="shared" si="51"/>
        <v>0</v>
      </c>
      <c r="CX78" s="7">
        <f t="shared" si="76"/>
        <v>0</v>
      </c>
      <c r="CY78" s="7">
        <f t="shared" si="76"/>
        <v>0</v>
      </c>
      <c r="CZ78" s="7">
        <f t="shared" si="76"/>
        <v>0</v>
      </c>
      <c r="DA78" s="7">
        <f t="shared" si="76"/>
        <v>0</v>
      </c>
      <c r="DB78" s="7">
        <f t="shared" si="76"/>
        <v>0</v>
      </c>
      <c r="DC78" s="7">
        <f t="shared" si="76"/>
        <v>181.01</v>
      </c>
    </row>
    <row r="79" spans="1:107">
      <c r="A79" s="6">
        <v>62</v>
      </c>
      <c r="B79" s="68" t="s">
        <v>132</v>
      </c>
      <c r="C79" s="15" t="s">
        <v>105</v>
      </c>
      <c r="D79" s="9"/>
      <c r="E79" s="29">
        <f>LOOKUP((IF(D79&gt;0,(RANK(D79,D$6:D$135,0)),"NA")),'Points System'!$A$4:$A$154,'Points System'!$B$4:$B$154)</f>
        <v>0</v>
      </c>
      <c r="F79" s="17"/>
      <c r="G79" s="29">
        <f>LOOKUP((IF(F79&gt;0,(RANK(F79,F$6:F$135,0)),"NA")),'Points System'!$A$4:$A$154,'Points System'!$B$4:$B$154)</f>
        <v>0</v>
      </c>
      <c r="H79" s="17"/>
      <c r="I79" s="29">
        <f>LOOKUP((IF(H79&gt;0,(RANK(H79,H$6:H$135,0)),"NA")),'Points System'!$A$4:$A$154,'Points System'!$B$4:$B$154)</f>
        <v>0</v>
      </c>
      <c r="J79" s="17"/>
      <c r="K79" s="29">
        <f>LOOKUP((IF(J79&gt;0,(RANK(J79,J$6:J$135,0)),"NA")),'Points System'!$A$4:$A$154,'Points System'!$B$4:$B$154)</f>
        <v>0</v>
      </c>
      <c r="L79" s="17">
        <v>191.03</v>
      </c>
      <c r="M79" s="29">
        <f>LOOKUP((IF(L79&gt;0,(RANK(L79,L$6:L$135,0)),"NA")),'Points System'!$A$4:$A$154,'Points System'!$B$4:$B$154)</f>
        <v>53</v>
      </c>
      <c r="N79" s="17"/>
      <c r="O79" s="29">
        <f>LOOKUP((IF(N79&gt;0,(RANK(N79,N$6:N$135,0)),"NA")),'Points System'!$A$4:$A$154,'Points System'!$B$4:$B$154)</f>
        <v>0</v>
      </c>
      <c r="P79" s="19"/>
      <c r="Q79" s="29">
        <f>LOOKUP((IF(P79&gt;0,(RANK(P79,P$6:P$135,0)),"NA")),'Points System'!$A$4:$A$154,'Points System'!$B$4:$B$154)</f>
        <v>0</v>
      </c>
      <c r="R79" s="19"/>
      <c r="S79" s="29">
        <f>LOOKUP((IF(R79&gt;0,(RANK(R79,R$6:R$135,0)),"NA")),'Points System'!$A$4:$A$154,'Points System'!$B$4:$B$154)</f>
        <v>0</v>
      </c>
      <c r="T79" s="17"/>
      <c r="U79" s="29">
        <f>LOOKUP((IF(T79&gt;0,(RANK(T79,T$6:T$135,0)),"NA")),'Points System'!$A$4:$A$154,'Points System'!$B$4:$B$154)</f>
        <v>0</v>
      </c>
      <c r="V79" s="17"/>
      <c r="W79" s="29">
        <f>LOOKUP((IF(V79&gt;0,(RANK(V79,V$6:V$135,0)),"NA")),'Points System'!$A$4:$A$154,'Points System'!$B$4:$B$154)</f>
        <v>0</v>
      </c>
      <c r="X79" s="9"/>
      <c r="Y79" s="10">
        <f>LOOKUP((IF(X79&gt;0,(RANK(X79,X$6:X$135,0)),"NA")),'Points System'!$A$4:$A$154,'Points System'!$B$4:$B$154)</f>
        <v>0</v>
      </c>
      <c r="Z79" s="9"/>
      <c r="AA79" s="10">
        <f>LOOKUP((IF(Z79&gt;0,(RANK(Z79,Z$6:Z$135,0)),"NA")),'Points System'!$A$4:$A$154,'Points System'!$B$4:$B$154)</f>
        <v>0</v>
      </c>
      <c r="AB79" s="78">
        <f>CC79</f>
        <v>191.03</v>
      </c>
      <c r="AC79" s="10">
        <f>SUM((LARGE((BA79:BL79),1))+(LARGE((BA79:BL79),2))+(LARGE((BA79:BL79),3)+(LARGE((BA79:BL79),4))))</f>
        <v>53</v>
      </c>
      <c r="AD79" s="12">
        <f>RANK(AC79,$AC$6:$AC$135,0)</f>
        <v>74</v>
      </c>
      <c r="AE79" s="11">
        <f>(AB79-(ROUNDDOWN(AB79,0)))*100</f>
        <v>3.0000000000001137</v>
      </c>
      <c r="AF79" s="76" t="str">
        <f>IF((COUNTIF(AT79:AY79,"&gt;0"))&gt;2,"Y","N")</f>
        <v>N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3">
        <f t="shared" si="113"/>
        <v>0</v>
      </c>
      <c r="AU79" s="23">
        <f t="shared" si="114"/>
        <v>0</v>
      </c>
      <c r="AV79" s="23">
        <f t="shared" si="115"/>
        <v>0</v>
      </c>
      <c r="AW79" s="23">
        <f t="shared" si="116"/>
        <v>0</v>
      </c>
      <c r="AX79" s="23">
        <f t="shared" si="117"/>
        <v>53</v>
      </c>
      <c r="AY79" s="23">
        <f t="shared" si="118"/>
        <v>0</v>
      </c>
      <c r="AZ79" s="7"/>
      <c r="BA79" s="82">
        <f t="shared" si="103"/>
        <v>0</v>
      </c>
      <c r="BB79" s="83">
        <f t="shared" si="77"/>
        <v>0</v>
      </c>
      <c r="BC79" s="82">
        <f t="shared" si="104"/>
        <v>0</v>
      </c>
      <c r="BD79" s="83">
        <f t="shared" si="78"/>
        <v>0</v>
      </c>
      <c r="BE79" s="82">
        <f t="shared" si="105"/>
        <v>0</v>
      </c>
      <c r="BF79" s="83">
        <f t="shared" si="79"/>
        <v>0</v>
      </c>
      <c r="BG79" s="82">
        <f t="shared" si="106"/>
        <v>0</v>
      </c>
      <c r="BH79" s="82">
        <f t="shared" si="80"/>
        <v>0</v>
      </c>
      <c r="BI79" s="83">
        <f t="shared" si="81"/>
        <v>53</v>
      </c>
      <c r="BJ79" s="82">
        <f t="shared" si="82"/>
        <v>0</v>
      </c>
      <c r="BK79" s="83">
        <f t="shared" si="83"/>
        <v>0</v>
      </c>
      <c r="BL79" s="7"/>
      <c r="BM79" s="82">
        <f t="shared" si="84"/>
        <v>0</v>
      </c>
      <c r="BN79" s="83">
        <f t="shared" si="85"/>
        <v>0</v>
      </c>
      <c r="BO79" s="82">
        <f t="shared" si="86"/>
        <v>0</v>
      </c>
      <c r="BP79" s="83">
        <f t="shared" si="87"/>
        <v>0</v>
      </c>
      <c r="BQ79" s="82">
        <f t="shared" si="88"/>
        <v>0</v>
      </c>
      <c r="BR79" s="83">
        <f t="shared" si="89"/>
        <v>0</v>
      </c>
      <c r="BS79" s="82">
        <f t="shared" si="90"/>
        <v>0</v>
      </c>
      <c r="BT79" s="82">
        <f t="shared" si="91"/>
        <v>0</v>
      </c>
      <c r="BU79" s="83">
        <f t="shared" si="92"/>
        <v>191.03</v>
      </c>
      <c r="BV79" s="82">
        <f t="shared" si="93"/>
        <v>0</v>
      </c>
      <c r="BW79" s="83">
        <f t="shared" si="94"/>
        <v>0</v>
      </c>
      <c r="BY79" s="7">
        <f t="shared" si="95"/>
        <v>191.03</v>
      </c>
      <c r="BZ79" s="7"/>
      <c r="CA79" s="7">
        <f t="shared" si="107"/>
        <v>0</v>
      </c>
      <c r="CB79" s="7"/>
      <c r="CC79" s="7">
        <f t="shared" si="96"/>
        <v>191.03</v>
      </c>
      <c r="CF79" s="7">
        <f t="shared" si="97"/>
        <v>1</v>
      </c>
      <c r="CG79" s="7">
        <f t="shared" si="98"/>
        <v>1</v>
      </c>
      <c r="CH79" s="7">
        <f t="shared" si="99"/>
        <v>1</v>
      </c>
      <c r="CI79" s="7">
        <f t="shared" si="100"/>
        <v>1</v>
      </c>
      <c r="CJ79" s="7">
        <f t="shared" si="101"/>
        <v>1</v>
      </c>
      <c r="CK79" s="7">
        <f t="shared" si="102"/>
        <v>1</v>
      </c>
      <c r="CL79" s="7">
        <f t="shared" si="108"/>
        <v>1</v>
      </c>
      <c r="CM79" s="7">
        <f t="shared" si="109"/>
        <v>1</v>
      </c>
      <c r="CN79" s="7">
        <f t="shared" si="110"/>
        <v>1</v>
      </c>
      <c r="CO79" s="7">
        <f t="shared" si="111"/>
        <v>1</v>
      </c>
      <c r="CP79" s="7">
        <f t="shared" si="112"/>
        <v>9</v>
      </c>
      <c r="CQ79" s="7"/>
      <c r="CS79" s="7">
        <f t="shared" si="51"/>
        <v>0</v>
      </c>
      <c r="CT79" s="7">
        <f t="shared" si="51"/>
        <v>0</v>
      </c>
      <c r="CU79" s="7">
        <f t="shared" si="51"/>
        <v>0</v>
      </c>
      <c r="CV79" s="7">
        <f t="shared" si="51"/>
        <v>0</v>
      </c>
      <c r="CW79" s="7">
        <f t="shared" si="51"/>
        <v>0</v>
      </c>
      <c r="CX79" s="7">
        <f t="shared" si="76"/>
        <v>0</v>
      </c>
      <c r="CY79" s="7">
        <f t="shared" si="76"/>
        <v>0</v>
      </c>
      <c r="CZ79" s="7">
        <f t="shared" si="76"/>
        <v>0</v>
      </c>
      <c r="DA79" s="7">
        <f t="shared" si="76"/>
        <v>0</v>
      </c>
      <c r="DB79" s="7">
        <f t="shared" si="76"/>
        <v>0</v>
      </c>
      <c r="DC79" s="7">
        <f t="shared" si="76"/>
        <v>191.03</v>
      </c>
    </row>
    <row r="80" spans="1:107">
      <c r="A80" s="6">
        <v>63</v>
      </c>
      <c r="B80" s="68" t="s">
        <v>49</v>
      </c>
      <c r="C80" s="15" t="s">
        <v>472</v>
      </c>
      <c r="D80" s="9"/>
      <c r="E80" s="29">
        <f>LOOKUP((IF(D80&gt;0,(RANK(D80,D$6:D$135,0)),"NA")),'Points System'!$A$4:$A$154,'Points System'!$B$4:$B$154)</f>
        <v>0</v>
      </c>
      <c r="F80" s="17"/>
      <c r="G80" s="29">
        <f>LOOKUP((IF(F80&gt;0,(RANK(F80,F$6:F$135,0)),"NA")),'Points System'!$A$4:$A$154,'Points System'!$B$4:$B$154)</f>
        <v>0</v>
      </c>
      <c r="H80" s="17"/>
      <c r="I80" s="29">
        <f>LOOKUP((IF(H80&gt;0,(RANK(H80,H$6:H$135,0)),"NA")),'Points System'!$A$4:$A$154,'Points System'!$B$4:$B$154)</f>
        <v>0</v>
      </c>
      <c r="J80" s="17"/>
      <c r="K80" s="29">
        <f>LOOKUP((IF(J80&gt;0,(RANK(J80,J$6:J$135,0)),"NA")),'Points System'!$A$4:$A$154,'Points System'!$B$4:$B$154)</f>
        <v>0</v>
      </c>
      <c r="L80" s="17">
        <v>187.02</v>
      </c>
      <c r="M80" s="29">
        <f>LOOKUP((IF(L80&gt;0,(RANK(L80,L$6:L$135,0)),"NA")),'Points System'!$A$4:$A$154,'Points System'!$B$4:$B$154)</f>
        <v>52</v>
      </c>
      <c r="N80" s="17"/>
      <c r="O80" s="29">
        <f>LOOKUP((IF(N80&gt;0,(RANK(N80,N$6:N$135,0)),"NA")),'Points System'!$A$4:$A$154,'Points System'!$B$4:$B$154)</f>
        <v>0</v>
      </c>
      <c r="P80" s="19"/>
      <c r="Q80" s="29">
        <f>LOOKUP((IF(P80&gt;0,(RANK(P80,P$6:P$135,0)),"NA")),'Points System'!$A$4:$A$154,'Points System'!$B$4:$B$154)</f>
        <v>0</v>
      </c>
      <c r="R80" s="19"/>
      <c r="S80" s="29">
        <f>LOOKUP((IF(R80&gt;0,(RANK(R80,R$6:R$135,0)),"NA")),'Points System'!$A$4:$A$154,'Points System'!$B$4:$B$154)</f>
        <v>0</v>
      </c>
      <c r="T80" s="17"/>
      <c r="U80" s="29">
        <f>LOOKUP((IF(T80&gt;0,(RANK(T80,T$6:T$135,0)),"NA")),'Points System'!$A$4:$A$154,'Points System'!$B$4:$B$154)</f>
        <v>0</v>
      </c>
      <c r="V80" s="17"/>
      <c r="W80" s="29">
        <f>LOOKUP((IF(V80&gt;0,(RANK(V80,V$6:V$135,0)),"NA")),'Points System'!$A$4:$A$154,'Points System'!$B$4:$B$154)</f>
        <v>0</v>
      </c>
      <c r="X80" s="9"/>
      <c r="Y80" s="10">
        <f>LOOKUP((IF(X80&gt;0,(RANK(X80,X$6:X$135,0)),"NA")),'Points System'!$A$4:$A$154,'Points System'!$B$4:$B$154)</f>
        <v>0</v>
      </c>
      <c r="Z80" s="9"/>
      <c r="AA80" s="10">
        <f>LOOKUP((IF(Z80&gt;0,(RANK(Z80,Z$6:Z$135,0)),"NA")),'Points System'!$A$4:$A$154,'Points System'!$B$4:$B$154)</f>
        <v>0</v>
      </c>
      <c r="AB80" s="78">
        <f>CC80</f>
        <v>187.02</v>
      </c>
      <c r="AC80" s="10">
        <f>SUM((LARGE((BA80:BL80),1))+(LARGE((BA80:BL80),2))+(LARGE((BA80:BL80),3)+(LARGE((BA80:BL80),4))))</f>
        <v>52</v>
      </c>
      <c r="AD80" s="12">
        <f>RANK(AC80,$AC$6:$AC$135,0)</f>
        <v>75</v>
      </c>
      <c r="AE80" s="11">
        <f>(AB80-(ROUNDDOWN(AB80,0)))*100</f>
        <v>2.0000000000010232</v>
      </c>
      <c r="AF80" s="76" t="str">
        <f>IF((COUNTIF(AT80:AY80,"&gt;0"))&gt;2,"Y","N")</f>
        <v>N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23">
        <f t="shared" si="113"/>
        <v>0</v>
      </c>
      <c r="AU80" s="23">
        <f t="shared" si="114"/>
        <v>0</v>
      </c>
      <c r="AV80" s="23">
        <f t="shared" si="115"/>
        <v>0</v>
      </c>
      <c r="AW80" s="23">
        <f t="shared" si="116"/>
        <v>0</v>
      </c>
      <c r="AX80" s="23">
        <f t="shared" si="117"/>
        <v>52</v>
      </c>
      <c r="AY80" s="23">
        <f t="shared" si="118"/>
        <v>0</v>
      </c>
      <c r="AZ80" s="7"/>
      <c r="BA80" s="82">
        <f t="shared" si="103"/>
        <v>0</v>
      </c>
      <c r="BB80" s="83">
        <f t="shared" si="77"/>
        <v>0</v>
      </c>
      <c r="BC80" s="82">
        <f t="shared" si="104"/>
        <v>0</v>
      </c>
      <c r="BD80" s="83">
        <f t="shared" si="78"/>
        <v>0</v>
      </c>
      <c r="BE80" s="82">
        <f t="shared" si="105"/>
        <v>0</v>
      </c>
      <c r="BF80" s="83">
        <f t="shared" si="79"/>
        <v>0</v>
      </c>
      <c r="BG80" s="82">
        <f t="shared" si="106"/>
        <v>0</v>
      </c>
      <c r="BH80" s="82">
        <f t="shared" si="80"/>
        <v>0</v>
      </c>
      <c r="BI80" s="83">
        <f t="shared" si="81"/>
        <v>52</v>
      </c>
      <c r="BJ80" s="82">
        <f t="shared" si="82"/>
        <v>0</v>
      </c>
      <c r="BK80" s="83">
        <f t="shared" si="83"/>
        <v>0</v>
      </c>
      <c r="BL80" s="7"/>
      <c r="BM80" s="82">
        <f t="shared" si="84"/>
        <v>0</v>
      </c>
      <c r="BN80" s="83">
        <f t="shared" si="85"/>
        <v>0</v>
      </c>
      <c r="BO80" s="82">
        <f t="shared" si="86"/>
        <v>0</v>
      </c>
      <c r="BP80" s="83">
        <f t="shared" si="87"/>
        <v>0</v>
      </c>
      <c r="BQ80" s="82">
        <f t="shared" si="88"/>
        <v>0</v>
      </c>
      <c r="BR80" s="83">
        <f t="shared" si="89"/>
        <v>0</v>
      </c>
      <c r="BS80" s="82">
        <f t="shared" si="90"/>
        <v>0</v>
      </c>
      <c r="BT80" s="82">
        <f t="shared" si="91"/>
        <v>0</v>
      </c>
      <c r="BU80" s="83">
        <f t="shared" si="92"/>
        <v>187.02</v>
      </c>
      <c r="BV80" s="82">
        <f t="shared" si="93"/>
        <v>0</v>
      </c>
      <c r="BW80" s="83">
        <f t="shared" si="94"/>
        <v>0</v>
      </c>
      <c r="BY80" s="7">
        <f t="shared" si="95"/>
        <v>187.02</v>
      </c>
      <c r="BZ80" s="7"/>
      <c r="CA80" s="7">
        <f t="shared" si="107"/>
        <v>0</v>
      </c>
      <c r="CB80" s="7"/>
      <c r="CC80" s="7">
        <f t="shared" si="96"/>
        <v>187.02</v>
      </c>
      <c r="CF80" s="7">
        <f t="shared" si="97"/>
        <v>1</v>
      </c>
      <c r="CG80" s="7">
        <f t="shared" si="98"/>
        <v>1</v>
      </c>
      <c r="CH80" s="7">
        <f t="shared" si="99"/>
        <v>1</v>
      </c>
      <c r="CI80" s="7">
        <f t="shared" si="100"/>
        <v>1</v>
      </c>
      <c r="CJ80" s="7">
        <f t="shared" si="101"/>
        <v>1</v>
      </c>
      <c r="CK80" s="7">
        <f t="shared" si="102"/>
        <v>1</v>
      </c>
      <c r="CL80" s="7">
        <f t="shared" si="108"/>
        <v>1</v>
      </c>
      <c r="CM80" s="7">
        <f t="shared" si="109"/>
        <v>1</v>
      </c>
      <c r="CN80" s="7">
        <f t="shared" si="110"/>
        <v>1</v>
      </c>
      <c r="CO80" s="7">
        <f t="shared" si="111"/>
        <v>1</v>
      </c>
      <c r="CP80" s="7">
        <f t="shared" si="112"/>
        <v>9</v>
      </c>
      <c r="CQ80" s="7"/>
      <c r="CS80" s="7">
        <f t="shared" si="51"/>
        <v>0</v>
      </c>
      <c r="CT80" s="7">
        <f t="shared" si="51"/>
        <v>0</v>
      </c>
      <c r="CU80" s="7">
        <f t="shared" si="51"/>
        <v>0</v>
      </c>
      <c r="CV80" s="7">
        <f t="shared" si="51"/>
        <v>0</v>
      </c>
      <c r="CW80" s="7">
        <f t="shared" si="51"/>
        <v>0</v>
      </c>
      <c r="CX80" s="7">
        <f t="shared" si="76"/>
        <v>0</v>
      </c>
      <c r="CY80" s="7">
        <f t="shared" si="76"/>
        <v>0</v>
      </c>
      <c r="CZ80" s="7">
        <f t="shared" si="76"/>
        <v>0</v>
      </c>
      <c r="DA80" s="7">
        <f t="shared" si="76"/>
        <v>0</v>
      </c>
      <c r="DB80" s="7">
        <f t="shared" si="76"/>
        <v>0</v>
      </c>
      <c r="DC80" s="7">
        <f t="shared" si="76"/>
        <v>187.02</v>
      </c>
    </row>
    <row r="81" spans="1:107">
      <c r="A81" s="6">
        <v>64</v>
      </c>
      <c r="B81" s="68" t="s">
        <v>418</v>
      </c>
      <c r="C81" s="15" t="s">
        <v>110</v>
      </c>
      <c r="D81" s="9"/>
      <c r="E81" s="29">
        <f>LOOKUP((IF(D81&gt;0,(RANK(D81,D$6:D$135,0)),"NA")),'Points System'!$A$4:$A$154,'Points System'!$B$4:$B$154)</f>
        <v>0</v>
      </c>
      <c r="F81" s="17"/>
      <c r="G81" s="29">
        <f>LOOKUP((IF(F81&gt;0,(RANK(F81,F$6:F$135,0)),"NA")),'Points System'!$A$4:$A$154,'Points System'!$B$4:$B$154)</f>
        <v>0</v>
      </c>
      <c r="H81" s="17">
        <v>165.01</v>
      </c>
      <c r="I81" s="29">
        <f>LOOKUP((IF(H81&gt;0,(RANK(H81,H$6:H$135,0)),"NA")),'Points System'!$A$4:$A$154,'Points System'!$B$4:$B$154)</f>
        <v>52</v>
      </c>
      <c r="J81" s="17"/>
      <c r="K81" s="29">
        <f>LOOKUP((IF(J81&gt;0,(RANK(J81,J$6:J$135,0)),"NA")),'Points System'!$A$4:$A$154,'Points System'!$B$4:$B$154)</f>
        <v>0</v>
      </c>
      <c r="L81" s="17"/>
      <c r="M81" s="29">
        <f>LOOKUP((IF(L81&gt;0,(RANK(L81,L$6:L$135,0)),"NA")),'Points System'!$A$4:$A$154,'Points System'!$B$4:$B$154)</f>
        <v>0</v>
      </c>
      <c r="N81" s="17"/>
      <c r="O81" s="29">
        <f>LOOKUP((IF(N81&gt;0,(RANK(N81,N$6:N$135,0)),"NA")),'Points System'!$A$4:$A$154,'Points System'!$B$4:$B$154)</f>
        <v>0</v>
      </c>
      <c r="P81" s="19"/>
      <c r="Q81" s="29">
        <f>LOOKUP((IF(P81&gt;0,(RANK(P81,P$6:P$135,0)),"NA")),'Points System'!$A$4:$A$154,'Points System'!$B$4:$B$154)</f>
        <v>0</v>
      </c>
      <c r="R81" s="19"/>
      <c r="S81" s="29">
        <f>LOOKUP((IF(R81&gt;0,(RANK(R81,R$6:R$135,0)),"NA")),'Points System'!$A$4:$A$154,'Points System'!$B$4:$B$154)</f>
        <v>0</v>
      </c>
      <c r="T81" s="17"/>
      <c r="U81" s="29">
        <f>LOOKUP((IF(T81&gt;0,(RANK(T81,T$6:T$135,0)),"NA")),'Points System'!$A$4:$A$154,'Points System'!$B$4:$B$154)</f>
        <v>0</v>
      </c>
      <c r="V81" s="17"/>
      <c r="W81" s="29">
        <f>LOOKUP((IF(V81&gt;0,(RANK(V81,V$6:V$135,0)),"NA")),'Points System'!$A$4:$A$154,'Points System'!$B$4:$B$154)</f>
        <v>0</v>
      </c>
      <c r="X81" s="9"/>
      <c r="Y81" s="10">
        <f>LOOKUP((IF(X81&gt;0,(RANK(X81,X$6:X$135,0)),"NA")),'Points System'!$A$4:$A$154,'Points System'!$B$4:$B$154)</f>
        <v>0</v>
      </c>
      <c r="Z81" s="9"/>
      <c r="AA81" s="10">
        <f>LOOKUP((IF(Z81&gt;0,(RANK(Z81,Z$6:Z$135,0)),"NA")),'Points System'!$A$4:$A$154,'Points System'!$B$4:$B$154)</f>
        <v>0</v>
      </c>
      <c r="AB81" s="78">
        <f>CC81</f>
        <v>165.01</v>
      </c>
      <c r="AC81" s="10">
        <f>SUM((LARGE((BA81:BL81),1))+(LARGE((BA81:BL81),2))+(LARGE((BA81:BL81),3)+(LARGE((BA81:BL81),4))))</f>
        <v>52</v>
      </c>
      <c r="AD81" s="12">
        <f>RANK(AC81,$AC$6:$AC$135,0)</f>
        <v>75</v>
      </c>
      <c r="AE81" s="11">
        <f>(AB81-(ROUNDDOWN(AB81,0)))*100</f>
        <v>0.99999999999909051</v>
      </c>
      <c r="AF81" s="76" t="str">
        <f>IF((COUNTIF(AT81:AY81,"&gt;0"))&gt;2,"Y","N")</f>
        <v>N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23">
        <f t="shared" si="113"/>
        <v>0</v>
      </c>
      <c r="AU81" s="23">
        <f t="shared" si="114"/>
        <v>52</v>
      </c>
      <c r="AV81" s="23">
        <f t="shared" si="115"/>
        <v>0</v>
      </c>
      <c r="AW81" s="23">
        <f t="shared" si="116"/>
        <v>0</v>
      </c>
      <c r="AX81" s="23">
        <f t="shared" si="117"/>
        <v>0</v>
      </c>
      <c r="AY81" s="23">
        <f t="shared" si="118"/>
        <v>0</v>
      </c>
      <c r="AZ81" s="7"/>
      <c r="BA81" s="82">
        <f t="shared" si="103"/>
        <v>0</v>
      </c>
      <c r="BB81" s="83">
        <f t="shared" si="77"/>
        <v>0</v>
      </c>
      <c r="BC81" s="82">
        <f t="shared" si="104"/>
        <v>52</v>
      </c>
      <c r="BD81" s="83">
        <f t="shared" si="78"/>
        <v>0</v>
      </c>
      <c r="BE81" s="82">
        <f t="shared" si="105"/>
        <v>0</v>
      </c>
      <c r="BF81" s="83">
        <f t="shared" si="79"/>
        <v>0</v>
      </c>
      <c r="BG81" s="82">
        <f t="shared" si="106"/>
        <v>0</v>
      </c>
      <c r="BH81" s="82">
        <f t="shared" si="80"/>
        <v>0</v>
      </c>
      <c r="BI81" s="83">
        <f t="shared" si="81"/>
        <v>0</v>
      </c>
      <c r="BJ81" s="82">
        <f t="shared" si="82"/>
        <v>0</v>
      </c>
      <c r="BK81" s="83">
        <f t="shared" si="83"/>
        <v>0</v>
      </c>
      <c r="BL81" s="7"/>
      <c r="BM81" s="82">
        <f t="shared" si="84"/>
        <v>0</v>
      </c>
      <c r="BN81" s="83">
        <f t="shared" si="85"/>
        <v>0</v>
      </c>
      <c r="BO81" s="82">
        <f t="shared" si="86"/>
        <v>165.01</v>
      </c>
      <c r="BP81" s="83">
        <f t="shared" si="87"/>
        <v>0</v>
      </c>
      <c r="BQ81" s="82">
        <f t="shared" si="88"/>
        <v>0</v>
      </c>
      <c r="BR81" s="83">
        <f t="shared" si="89"/>
        <v>0</v>
      </c>
      <c r="BS81" s="82">
        <f t="shared" si="90"/>
        <v>0</v>
      </c>
      <c r="BT81" s="82">
        <f t="shared" si="91"/>
        <v>0</v>
      </c>
      <c r="BU81" s="83">
        <f t="shared" si="92"/>
        <v>0</v>
      </c>
      <c r="BV81" s="82">
        <f t="shared" si="93"/>
        <v>0</v>
      </c>
      <c r="BW81" s="83">
        <f t="shared" si="94"/>
        <v>0</v>
      </c>
      <c r="BY81" s="7">
        <f t="shared" si="95"/>
        <v>165.01</v>
      </c>
      <c r="BZ81" s="7"/>
      <c r="CA81" s="7">
        <f t="shared" si="107"/>
        <v>0</v>
      </c>
      <c r="CB81" s="7"/>
      <c r="CC81" s="7">
        <f t="shared" si="96"/>
        <v>165.01</v>
      </c>
      <c r="CF81" s="7">
        <f t="shared" si="97"/>
        <v>1</v>
      </c>
      <c r="CG81" s="7">
        <f t="shared" si="98"/>
        <v>1</v>
      </c>
      <c r="CH81" s="7">
        <f t="shared" si="99"/>
        <v>1</v>
      </c>
      <c r="CI81" s="7">
        <f t="shared" si="100"/>
        <v>1</v>
      </c>
      <c r="CJ81" s="7">
        <f t="shared" si="101"/>
        <v>1</v>
      </c>
      <c r="CK81" s="7">
        <f t="shared" si="102"/>
        <v>1</v>
      </c>
      <c r="CL81" s="7">
        <f t="shared" si="108"/>
        <v>1</v>
      </c>
      <c r="CM81" s="7">
        <f t="shared" si="109"/>
        <v>1</v>
      </c>
      <c r="CN81" s="7">
        <f t="shared" si="110"/>
        <v>1</v>
      </c>
      <c r="CO81" s="7">
        <f t="shared" si="111"/>
        <v>1</v>
      </c>
      <c r="CP81" s="7">
        <f t="shared" si="112"/>
        <v>3</v>
      </c>
      <c r="CQ81" s="7"/>
      <c r="CS81" s="7">
        <f t="shared" si="51"/>
        <v>0</v>
      </c>
      <c r="CT81" s="7">
        <f t="shared" si="51"/>
        <v>0</v>
      </c>
      <c r="CU81" s="7">
        <f t="shared" si="51"/>
        <v>0</v>
      </c>
      <c r="CV81" s="7">
        <f t="shared" si="51"/>
        <v>0</v>
      </c>
      <c r="CW81" s="7">
        <f t="shared" si="51"/>
        <v>0</v>
      </c>
      <c r="CX81" s="7">
        <f t="shared" si="76"/>
        <v>0</v>
      </c>
      <c r="CY81" s="7">
        <f t="shared" si="76"/>
        <v>0</v>
      </c>
      <c r="CZ81" s="7">
        <f t="shared" si="76"/>
        <v>0</v>
      </c>
      <c r="DA81" s="7">
        <f t="shared" si="76"/>
        <v>0</v>
      </c>
      <c r="DB81" s="7">
        <f t="shared" si="76"/>
        <v>0</v>
      </c>
      <c r="DC81" s="7">
        <f t="shared" si="76"/>
        <v>165.01</v>
      </c>
    </row>
    <row r="82" spans="1:107">
      <c r="A82" s="6">
        <v>65</v>
      </c>
      <c r="B82" s="68" t="s">
        <v>47</v>
      </c>
      <c r="C82" s="15" t="s">
        <v>419</v>
      </c>
      <c r="D82" s="9"/>
      <c r="E82" s="29">
        <f>LOOKUP((IF(D82&gt;0,(RANK(D82,D$6:D$135,0)),"NA")),'Points System'!$A$4:$A$154,'Points System'!$B$4:$B$154)</f>
        <v>0</v>
      </c>
      <c r="F82" s="17"/>
      <c r="G82" s="29">
        <f>LOOKUP((IF(F82&gt;0,(RANK(F82,F$6:F$135,0)),"NA")),'Points System'!$A$4:$A$154,'Points System'!$B$4:$B$154)</f>
        <v>0</v>
      </c>
      <c r="H82" s="17">
        <v>160.02000000000001</v>
      </c>
      <c r="I82" s="29">
        <f>LOOKUP((IF(H82&gt;0,(RANK(H82,H$6:H$135,0)),"NA")),'Points System'!$A$4:$A$154,'Points System'!$B$4:$B$154)</f>
        <v>51</v>
      </c>
      <c r="J82" s="17"/>
      <c r="K82" s="29">
        <f>LOOKUP((IF(J82&gt;0,(RANK(J82,J$6:J$135,0)),"NA")),'Points System'!$A$4:$A$154,'Points System'!$B$4:$B$154)</f>
        <v>0</v>
      </c>
      <c r="L82" s="17"/>
      <c r="M82" s="29">
        <f>LOOKUP((IF(L82&gt;0,(RANK(L82,L$6:L$135,0)),"NA")),'Points System'!$A$4:$A$154,'Points System'!$B$4:$B$154)</f>
        <v>0</v>
      </c>
      <c r="N82" s="17"/>
      <c r="O82" s="29">
        <f>LOOKUP((IF(N82&gt;0,(RANK(N82,N$6:N$135,0)),"NA")),'Points System'!$A$4:$A$154,'Points System'!$B$4:$B$154)</f>
        <v>0</v>
      </c>
      <c r="P82" s="19"/>
      <c r="Q82" s="29">
        <f>LOOKUP((IF(P82&gt;0,(RANK(P82,P$6:P$135,0)),"NA")),'Points System'!$A$4:$A$154,'Points System'!$B$4:$B$154)</f>
        <v>0</v>
      </c>
      <c r="R82" s="19"/>
      <c r="S82" s="29">
        <f>LOOKUP((IF(R82&gt;0,(RANK(R82,R$6:R$135,0)),"NA")),'Points System'!$A$4:$A$154,'Points System'!$B$4:$B$154)</f>
        <v>0</v>
      </c>
      <c r="T82" s="17"/>
      <c r="U82" s="29">
        <f>LOOKUP((IF(T82&gt;0,(RANK(T82,T$6:T$135,0)),"NA")),'Points System'!$A$4:$A$154,'Points System'!$B$4:$B$154)</f>
        <v>0</v>
      </c>
      <c r="V82" s="17"/>
      <c r="W82" s="29">
        <f>LOOKUP((IF(V82&gt;0,(RANK(V82,V$6:V$135,0)),"NA")),'Points System'!$A$4:$A$154,'Points System'!$B$4:$B$154)</f>
        <v>0</v>
      </c>
      <c r="X82" s="9"/>
      <c r="Y82" s="10">
        <f>LOOKUP((IF(X82&gt;0,(RANK(X82,X$6:X$135,0)),"NA")),'Points System'!$A$4:$A$154,'Points System'!$B$4:$B$154)</f>
        <v>0</v>
      </c>
      <c r="Z82" s="9"/>
      <c r="AA82" s="10">
        <f>LOOKUP((IF(Z82&gt;0,(RANK(Z82,Z$6:Z$135,0)),"NA")),'Points System'!$A$4:$A$154,'Points System'!$B$4:$B$154)</f>
        <v>0</v>
      </c>
      <c r="AB82" s="78">
        <f>CC82</f>
        <v>160.02000000000001</v>
      </c>
      <c r="AC82" s="10">
        <f>SUM((LARGE((BA82:BL82),1))+(LARGE((BA82:BL82),2))+(LARGE((BA82:BL82),3)+(LARGE((BA82:BL82),4))))</f>
        <v>51</v>
      </c>
      <c r="AD82" s="12">
        <f>RANK(AC82,$AC$6:$AC$135,0)</f>
        <v>77</v>
      </c>
      <c r="AE82" s="11">
        <f>(AB82-(ROUNDDOWN(AB82,0)))*100</f>
        <v>2.0000000000010232</v>
      </c>
      <c r="AF82" s="76" t="str">
        <f>IF((COUNTIF(AT82:AY82,"&gt;0"))&gt;2,"Y","N")</f>
        <v>N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3">
        <f t="shared" si="113"/>
        <v>0</v>
      </c>
      <c r="AU82" s="23">
        <f t="shared" si="114"/>
        <v>51</v>
      </c>
      <c r="AV82" s="23">
        <f t="shared" si="115"/>
        <v>0</v>
      </c>
      <c r="AW82" s="23">
        <f t="shared" si="116"/>
        <v>0</v>
      </c>
      <c r="AX82" s="23">
        <f t="shared" si="117"/>
        <v>0</v>
      </c>
      <c r="AY82" s="23">
        <f t="shared" si="118"/>
        <v>0</v>
      </c>
      <c r="AZ82" s="7"/>
      <c r="BA82" s="82">
        <f t="shared" si="103"/>
        <v>0</v>
      </c>
      <c r="BB82" s="83">
        <f t="shared" si="77"/>
        <v>0</v>
      </c>
      <c r="BC82" s="82">
        <f t="shared" si="104"/>
        <v>51</v>
      </c>
      <c r="BD82" s="83">
        <f t="shared" si="78"/>
        <v>0</v>
      </c>
      <c r="BE82" s="82">
        <f t="shared" si="105"/>
        <v>0</v>
      </c>
      <c r="BF82" s="83">
        <f t="shared" si="79"/>
        <v>0</v>
      </c>
      <c r="BG82" s="82">
        <f t="shared" si="106"/>
        <v>0</v>
      </c>
      <c r="BH82" s="82">
        <f t="shared" si="80"/>
        <v>0</v>
      </c>
      <c r="BI82" s="83">
        <f t="shared" si="81"/>
        <v>0</v>
      </c>
      <c r="BJ82" s="82">
        <f t="shared" si="82"/>
        <v>0</v>
      </c>
      <c r="BK82" s="83">
        <f t="shared" si="83"/>
        <v>0</v>
      </c>
      <c r="BL82" s="7"/>
      <c r="BM82" s="82">
        <f t="shared" si="84"/>
        <v>0</v>
      </c>
      <c r="BN82" s="83">
        <f t="shared" si="85"/>
        <v>0</v>
      </c>
      <c r="BO82" s="82">
        <f t="shared" si="86"/>
        <v>160.02000000000001</v>
      </c>
      <c r="BP82" s="83">
        <f t="shared" si="87"/>
        <v>0</v>
      </c>
      <c r="BQ82" s="82">
        <f t="shared" si="88"/>
        <v>0</v>
      </c>
      <c r="BR82" s="83">
        <f t="shared" si="89"/>
        <v>0</v>
      </c>
      <c r="BS82" s="82">
        <f t="shared" si="90"/>
        <v>0</v>
      </c>
      <c r="BT82" s="82">
        <f t="shared" si="91"/>
        <v>0</v>
      </c>
      <c r="BU82" s="83">
        <f t="shared" si="92"/>
        <v>0</v>
      </c>
      <c r="BV82" s="82">
        <f t="shared" si="93"/>
        <v>0</v>
      </c>
      <c r="BW82" s="83">
        <f t="shared" si="94"/>
        <v>0</v>
      </c>
      <c r="BY82" s="7">
        <f t="shared" si="95"/>
        <v>160.02000000000001</v>
      </c>
      <c r="BZ82" s="7"/>
      <c r="CA82" s="7">
        <f t="shared" si="107"/>
        <v>0</v>
      </c>
      <c r="CB82" s="7"/>
      <c r="CC82" s="7">
        <f t="shared" si="96"/>
        <v>160.02000000000001</v>
      </c>
      <c r="CF82" s="7">
        <f t="shared" si="97"/>
        <v>1</v>
      </c>
      <c r="CG82" s="7">
        <f t="shared" si="98"/>
        <v>1</v>
      </c>
      <c r="CH82" s="7">
        <f t="shared" si="99"/>
        <v>1</v>
      </c>
      <c r="CI82" s="7">
        <f t="shared" si="100"/>
        <v>1</v>
      </c>
      <c r="CJ82" s="7">
        <f t="shared" si="101"/>
        <v>1</v>
      </c>
      <c r="CK82" s="7">
        <f t="shared" si="102"/>
        <v>1</v>
      </c>
      <c r="CL82" s="7">
        <f t="shared" si="108"/>
        <v>1</v>
      </c>
      <c r="CM82" s="7">
        <f t="shared" si="109"/>
        <v>1</v>
      </c>
      <c r="CN82" s="7">
        <f t="shared" si="110"/>
        <v>1</v>
      </c>
      <c r="CO82" s="7">
        <f t="shared" si="111"/>
        <v>1</v>
      </c>
      <c r="CP82" s="7">
        <f t="shared" si="112"/>
        <v>3</v>
      </c>
      <c r="CQ82" s="7"/>
      <c r="CS82" s="7">
        <f t="shared" si="51"/>
        <v>0</v>
      </c>
      <c r="CT82" s="7">
        <f t="shared" si="51"/>
        <v>0</v>
      </c>
      <c r="CU82" s="7">
        <f t="shared" si="51"/>
        <v>0</v>
      </c>
      <c r="CV82" s="7">
        <f t="shared" si="51"/>
        <v>0</v>
      </c>
      <c r="CW82" s="7">
        <f t="shared" si="51"/>
        <v>0</v>
      </c>
      <c r="CX82" s="7">
        <f t="shared" si="76"/>
        <v>0</v>
      </c>
      <c r="CY82" s="7">
        <f t="shared" si="76"/>
        <v>0</v>
      </c>
      <c r="CZ82" s="7">
        <f t="shared" si="76"/>
        <v>0</v>
      </c>
      <c r="DA82" s="7">
        <f t="shared" si="76"/>
        <v>0</v>
      </c>
      <c r="DB82" s="7">
        <f t="shared" si="76"/>
        <v>0</v>
      </c>
      <c r="DC82" s="7">
        <f t="shared" si="76"/>
        <v>160.02000000000001</v>
      </c>
    </row>
    <row r="83" spans="1:107">
      <c r="A83" s="6">
        <v>66</v>
      </c>
      <c r="B83" s="68" t="s">
        <v>131</v>
      </c>
      <c r="C83" s="15" t="s">
        <v>97</v>
      </c>
      <c r="D83" s="9"/>
      <c r="E83" s="29">
        <f>LOOKUP((IF(D83&gt;0,(RANK(D83,D$6:D$135,0)),"NA")),'Points System'!$A$4:$A$154,'Points System'!$B$4:$B$154)</f>
        <v>0</v>
      </c>
      <c r="F83" s="17"/>
      <c r="G83" s="29">
        <f>LOOKUP((IF(F83&gt;0,(RANK(F83,F$6:F$135,0)),"NA")),'Points System'!$A$4:$A$154,'Points System'!$B$4:$B$154)</f>
        <v>0</v>
      </c>
      <c r="H83" s="17"/>
      <c r="I83" s="29">
        <f>LOOKUP((IF(H83&gt;0,(RANK(H83,H$6:H$135,0)),"NA")),'Points System'!$A$4:$A$154,'Points System'!$B$4:$B$154)</f>
        <v>0</v>
      </c>
      <c r="J83" s="17"/>
      <c r="K83" s="29">
        <f>LOOKUP((IF(J83&gt;0,(RANK(J83,J$6:J$135,0)),"NA")),'Points System'!$A$4:$A$154,'Points System'!$B$4:$B$154)</f>
        <v>0</v>
      </c>
      <c r="L83" s="17"/>
      <c r="M83" s="29">
        <f>LOOKUP((IF(L83&gt;0,(RANK(L83,L$6:L$135,0)),"NA")),'Points System'!$A$4:$A$154,'Points System'!$B$4:$B$154)</f>
        <v>0</v>
      </c>
      <c r="N83" s="17"/>
      <c r="O83" s="29">
        <f>LOOKUP((IF(N83&gt;0,(RANK(N83,N$6:N$135,0)),"NA")),'Points System'!$A$4:$A$154,'Points System'!$B$4:$B$154)</f>
        <v>0</v>
      </c>
      <c r="P83" s="19">
        <v>206.01</v>
      </c>
      <c r="Q83" s="29">
        <f>LOOKUP((IF(P83&gt;0,(RANK(P83,P$6:P$135,0)),"NA")),'Points System'!$A$4:$A$154,'Points System'!$B$4:$B$154)</f>
        <v>51</v>
      </c>
      <c r="R83" s="19"/>
      <c r="S83" s="29">
        <f>LOOKUP((IF(R83&gt;0,(RANK(R83,R$6:R$135,0)),"NA")),'Points System'!$A$4:$A$154,'Points System'!$B$4:$B$154)</f>
        <v>0</v>
      </c>
      <c r="T83" s="17"/>
      <c r="U83" s="29">
        <f>LOOKUP((IF(T83&gt;0,(RANK(T83,T$6:T$135,0)),"NA")),'Points System'!$A$4:$A$154,'Points System'!$B$4:$B$154)</f>
        <v>0</v>
      </c>
      <c r="V83" s="17"/>
      <c r="W83" s="29">
        <f>LOOKUP((IF(V83&gt;0,(RANK(V83,V$6:V$135,0)),"NA")),'Points System'!$A$4:$A$154,'Points System'!$B$4:$B$154)</f>
        <v>0</v>
      </c>
      <c r="X83" s="9"/>
      <c r="Y83" s="10">
        <f>LOOKUP((IF(X83&gt;0,(RANK(X83,X$6:X$135,0)),"NA")),'Points System'!$A$4:$A$154,'Points System'!$B$4:$B$154)</f>
        <v>0</v>
      </c>
      <c r="Z83" s="9"/>
      <c r="AA83" s="10">
        <f>LOOKUP((IF(Z83&gt;0,(RANK(Z83,Z$6:Z$135,0)),"NA")),'Points System'!$A$4:$A$154,'Points System'!$B$4:$B$154)</f>
        <v>0</v>
      </c>
      <c r="AB83" s="78">
        <f>CC83</f>
        <v>206.01</v>
      </c>
      <c r="AC83" s="10">
        <f>SUM((LARGE((BA83:BL83),1))+(LARGE((BA83:BL83),2))+(LARGE((BA83:BL83),3)+(LARGE((BA83:BL83),4))))</f>
        <v>51</v>
      </c>
      <c r="AD83" s="12">
        <f>RANK(AC83,$AC$6:$AC$135,0)</f>
        <v>77</v>
      </c>
      <c r="AE83" s="11">
        <f>(AB83-(ROUNDDOWN(AB83,0)))*100</f>
        <v>0.99999999999909051</v>
      </c>
      <c r="AF83" s="76" t="str">
        <f>IF((COUNTIF(AT83:AY83,"&gt;0"))&gt;2,"Y","N")</f>
        <v>N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3">
        <f t="shared" si="113"/>
        <v>0</v>
      </c>
      <c r="AU83" s="23">
        <f t="shared" si="114"/>
        <v>51</v>
      </c>
      <c r="AV83" s="23">
        <f t="shared" si="115"/>
        <v>0</v>
      </c>
      <c r="AW83" s="23">
        <f t="shared" si="116"/>
        <v>0</v>
      </c>
      <c r="AX83" s="23">
        <f t="shared" si="117"/>
        <v>0</v>
      </c>
      <c r="AY83" s="23">
        <f t="shared" si="118"/>
        <v>0</v>
      </c>
      <c r="AZ83" s="7"/>
      <c r="BA83" s="82">
        <f t="shared" si="103"/>
        <v>0</v>
      </c>
      <c r="BB83" s="83">
        <f t="shared" si="77"/>
        <v>0</v>
      </c>
      <c r="BC83" s="82">
        <f t="shared" si="104"/>
        <v>0</v>
      </c>
      <c r="BD83" s="83">
        <f t="shared" si="78"/>
        <v>51</v>
      </c>
      <c r="BE83" s="82">
        <f t="shared" si="105"/>
        <v>0</v>
      </c>
      <c r="BF83" s="83">
        <f t="shared" si="79"/>
        <v>0</v>
      </c>
      <c r="BG83" s="82">
        <f t="shared" si="106"/>
        <v>0</v>
      </c>
      <c r="BH83" s="82">
        <f t="shared" si="80"/>
        <v>0</v>
      </c>
      <c r="BI83" s="83">
        <f t="shared" si="81"/>
        <v>0</v>
      </c>
      <c r="BJ83" s="82">
        <f t="shared" si="82"/>
        <v>0</v>
      </c>
      <c r="BK83" s="83">
        <f t="shared" si="83"/>
        <v>0</v>
      </c>
      <c r="BL83" s="7"/>
      <c r="BM83" s="82">
        <f t="shared" si="84"/>
        <v>0</v>
      </c>
      <c r="BN83" s="83">
        <f t="shared" si="85"/>
        <v>0</v>
      </c>
      <c r="BO83" s="82">
        <f t="shared" si="86"/>
        <v>0</v>
      </c>
      <c r="BP83" s="83">
        <f t="shared" si="87"/>
        <v>206.01</v>
      </c>
      <c r="BQ83" s="82">
        <f t="shared" si="88"/>
        <v>0</v>
      </c>
      <c r="BR83" s="83">
        <f t="shared" si="89"/>
        <v>0</v>
      </c>
      <c r="BS83" s="82">
        <f t="shared" si="90"/>
        <v>0</v>
      </c>
      <c r="BT83" s="82">
        <f t="shared" si="91"/>
        <v>0</v>
      </c>
      <c r="BU83" s="83">
        <f t="shared" si="92"/>
        <v>0</v>
      </c>
      <c r="BV83" s="82">
        <f t="shared" si="93"/>
        <v>0</v>
      </c>
      <c r="BW83" s="83">
        <f t="shared" si="94"/>
        <v>0</v>
      </c>
      <c r="BY83" s="7">
        <f t="shared" si="95"/>
        <v>206.01</v>
      </c>
      <c r="BZ83" s="7"/>
      <c r="CA83" s="7">
        <f t="shared" si="107"/>
        <v>0</v>
      </c>
      <c r="CB83" s="7"/>
      <c r="CC83" s="7">
        <f t="shared" si="96"/>
        <v>206.01</v>
      </c>
      <c r="CF83" s="7">
        <f t="shared" si="97"/>
        <v>1</v>
      </c>
      <c r="CG83" s="7">
        <f t="shared" si="98"/>
        <v>1</v>
      </c>
      <c r="CH83" s="7">
        <f t="shared" si="99"/>
        <v>1</v>
      </c>
      <c r="CI83" s="7">
        <f t="shared" si="100"/>
        <v>1</v>
      </c>
      <c r="CJ83" s="7">
        <f t="shared" si="101"/>
        <v>1</v>
      </c>
      <c r="CK83" s="7">
        <f t="shared" si="102"/>
        <v>1</v>
      </c>
      <c r="CL83" s="7">
        <f t="shared" si="108"/>
        <v>1</v>
      </c>
      <c r="CM83" s="7">
        <f t="shared" si="109"/>
        <v>1</v>
      </c>
      <c r="CN83" s="7">
        <f t="shared" si="110"/>
        <v>1</v>
      </c>
      <c r="CO83" s="7">
        <f t="shared" si="111"/>
        <v>1</v>
      </c>
      <c r="CP83" s="7">
        <f t="shared" si="112"/>
        <v>4</v>
      </c>
      <c r="CQ83" s="7"/>
      <c r="CS83" s="7">
        <f t="shared" si="51"/>
        <v>0</v>
      </c>
      <c r="CT83" s="7">
        <f t="shared" si="51"/>
        <v>0</v>
      </c>
      <c r="CU83" s="7">
        <f t="shared" si="51"/>
        <v>0</v>
      </c>
      <c r="CV83" s="7">
        <f t="shared" si="51"/>
        <v>0</v>
      </c>
      <c r="CW83" s="7">
        <f t="shared" si="51"/>
        <v>0</v>
      </c>
      <c r="CX83" s="7">
        <f t="shared" si="76"/>
        <v>0</v>
      </c>
      <c r="CY83" s="7">
        <f t="shared" si="76"/>
        <v>0</v>
      </c>
      <c r="CZ83" s="7">
        <f t="shared" si="76"/>
        <v>0</v>
      </c>
      <c r="DA83" s="7">
        <f t="shared" si="76"/>
        <v>0</v>
      </c>
      <c r="DB83" s="7">
        <f t="shared" si="76"/>
        <v>0</v>
      </c>
      <c r="DC83" s="7">
        <f t="shared" si="76"/>
        <v>206.01</v>
      </c>
    </row>
    <row r="84" spans="1:107">
      <c r="A84" s="6">
        <v>67</v>
      </c>
      <c r="B84" s="68" t="s">
        <v>141</v>
      </c>
      <c r="C84" s="15" t="s">
        <v>142</v>
      </c>
      <c r="D84" s="9"/>
      <c r="E84" s="29">
        <f>LOOKUP((IF(D84&gt;0,(RANK(D84,D$6:D$135,0)),"NA")),'Points System'!$A$4:$A$154,'Points System'!$B$4:$B$154)</f>
        <v>0</v>
      </c>
      <c r="F84" s="17"/>
      <c r="G84" s="29">
        <f>LOOKUP((IF(F84&gt;0,(RANK(F84,F$6:F$135,0)),"NA")),'Points System'!$A$4:$A$154,'Points System'!$B$4:$B$154)</f>
        <v>0</v>
      </c>
      <c r="H84" s="17"/>
      <c r="I84" s="29">
        <f>LOOKUP((IF(H84&gt;0,(RANK(H84,H$6:H$135,0)),"NA")),'Points System'!$A$4:$A$154,'Points System'!$B$4:$B$154)</f>
        <v>0</v>
      </c>
      <c r="J84" s="17"/>
      <c r="K84" s="29">
        <f>LOOKUP((IF(J84&gt;0,(RANK(J84,J$6:J$135,0)),"NA")),'Points System'!$A$4:$A$154,'Points System'!$B$4:$B$154)</f>
        <v>0</v>
      </c>
      <c r="L84" s="17"/>
      <c r="M84" s="29">
        <f>LOOKUP((IF(L84&gt;0,(RANK(L84,L$6:L$135,0)),"NA")),'Points System'!$A$4:$A$154,'Points System'!$B$4:$B$154)</f>
        <v>0</v>
      </c>
      <c r="N84" s="17"/>
      <c r="O84" s="29">
        <f>LOOKUP((IF(N84&gt;0,(RANK(N84,N$6:N$135,0)),"NA")),'Points System'!$A$4:$A$154,'Points System'!$B$4:$B$154)</f>
        <v>0</v>
      </c>
      <c r="P84" s="19">
        <v>203.02</v>
      </c>
      <c r="Q84" s="29">
        <f>LOOKUP((IF(P84&gt;0,(RANK(P84,P$6:P$135,0)),"NA")),'Points System'!$A$4:$A$154,'Points System'!$B$4:$B$154)</f>
        <v>50</v>
      </c>
      <c r="R84" s="19"/>
      <c r="S84" s="29">
        <f>LOOKUP((IF(R84&gt;0,(RANK(R84,R$6:R$135,0)),"NA")),'Points System'!$A$4:$A$154,'Points System'!$B$4:$B$154)</f>
        <v>0</v>
      </c>
      <c r="T84" s="17"/>
      <c r="U84" s="29">
        <f>LOOKUP((IF(T84&gt;0,(RANK(T84,T$6:T$135,0)),"NA")),'Points System'!$A$4:$A$154,'Points System'!$B$4:$B$154)</f>
        <v>0</v>
      </c>
      <c r="V84" s="17"/>
      <c r="W84" s="29">
        <f>LOOKUP((IF(V84&gt;0,(RANK(V84,V$6:V$135,0)),"NA")),'Points System'!$A$4:$A$154,'Points System'!$B$4:$B$154)</f>
        <v>0</v>
      </c>
      <c r="X84" s="9"/>
      <c r="Y84" s="10">
        <f>LOOKUP((IF(X84&gt;0,(RANK(X84,X$6:X$135,0)),"NA")),'Points System'!$A$4:$A$154,'Points System'!$B$4:$B$154)</f>
        <v>0</v>
      </c>
      <c r="Z84" s="9"/>
      <c r="AA84" s="10">
        <f>LOOKUP((IF(Z84&gt;0,(RANK(Z84,Z$6:Z$135,0)),"NA")),'Points System'!$A$4:$A$154,'Points System'!$B$4:$B$154)</f>
        <v>0</v>
      </c>
      <c r="AB84" s="78">
        <f>CC84</f>
        <v>203.02</v>
      </c>
      <c r="AC84" s="10">
        <f>SUM((LARGE((BA84:BL84),1))+(LARGE((BA84:BL84),2))+(LARGE((BA84:BL84),3)+(LARGE((BA84:BL84),4))))</f>
        <v>50</v>
      </c>
      <c r="AD84" s="12">
        <f>RANK(AC84,$AC$6:$AC$135,0)</f>
        <v>79</v>
      </c>
      <c r="AE84" s="11">
        <f>(AB84-(ROUNDDOWN(AB84,0)))*100</f>
        <v>2.0000000000010232</v>
      </c>
      <c r="AF84" s="76" t="str">
        <f>IF((COUNTIF(AT84:AY84,"&gt;0"))&gt;2,"Y","N")</f>
        <v>N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23">
        <f t="shared" si="113"/>
        <v>0</v>
      </c>
      <c r="AU84" s="23">
        <f t="shared" si="114"/>
        <v>50</v>
      </c>
      <c r="AV84" s="23">
        <f t="shared" si="115"/>
        <v>0</v>
      </c>
      <c r="AW84" s="23">
        <f t="shared" si="116"/>
        <v>0</v>
      </c>
      <c r="AX84" s="23">
        <f t="shared" si="117"/>
        <v>0</v>
      </c>
      <c r="AY84" s="23">
        <f t="shared" si="118"/>
        <v>0</v>
      </c>
      <c r="AZ84" s="7"/>
      <c r="BA84" s="82">
        <f t="shared" si="103"/>
        <v>0</v>
      </c>
      <c r="BB84" s="83">
        <f t="shared" si="77"/>
        <v>0</v>
      </c>
      <c r="BC84" s="82">
        <f t="shared" si="104"/>
        <v>0</v>
      </c>
      <c r="BD84" s="83">
        <f t="shared" si="78"/>
        <v>50</v>
      </c>
      <c r="BE84" s="82">
        <f t="shared" si="105"/>
        <v>0</v>
      </c>
      <c r="BF84" s="83">
        <f t="shared" si="79"/>
        <v>0</v>
      </c>
      <c r="BG84" s="82">
        <f t="shared" si="106"/>
        <v>0</v>
      </c>
      <c r="BH84" s="82">
        <f t="shared" si="80"/>
        <v>0</v>
      </c>
      <c r="BI84" s="83">
        <f t="shared" si="81"/>
        <v>0</v>
      </c>
      <c r="BJ84" s="82">
        <f t="shared" si="82"/>
        <v>0</v>
      </c>
      <c r="BK84" s="83">
        <f t="shared" si="83"/>
        <v>0</v>
      </c>
      <c r="BL84" s="7"/>
      <c r="BM84" s="82">
        <f t="shared" si="84"/>
        <v>0</v>
      </c>
      <c r="BN84" s="83">
        <f t="shared" si="85"/>
        <v>0</v>
      </c>
      <c r="BO84" s="82">
        <f t="shared" si="86"/>
        <v>0</v>
      </c>
      <c r="BP84" s="83">
        <f t="shared" si="87"/>
        <v>203.02</v>
      </c>
      <c r="BQ84" s="82">
        <f t="shared" si="88"/>
        <v>0</v>
      </c>
      <c r="BR84" s="83">
        <f t="shared" si="89"/>
        <v>0</v>
      </c>
      <c r="BS84" s="82">
        <f t="shared" si="90"/>
        <v>0</v>
      </c>
      <c r="BT84" s="82">
        <f t="shared" si="91"/>
        <v>0</v>
      </c>
      <c r="BU84" s="83">
        <f t="shared" si="92"/>
        <v>0</v>
      </c>
      <c r="BV84" s="82">
        <f t="shared" si="93"/>
        <v>0</v>
      </c>
      <c r="BW84" s="83">
        <f t="shared" si="94"/>
        <v>0</v>
      </c>
      <c r="BY84" s="7">
        <f t="shared" si="95"/>
        <v>203.02</v>
      </c>
      <c r="BZ84" s="7"/>
      <c r="CA84" s="7">
        <f t="shared" si="107"/>
        <v>0</v>
      </c>
      <c r="CB84" s="7"/>
      <c r="CC84" s="7">
        <f t="shared" si="96"/>
        <v>203.02</v>
      </c>
      <c r="CF84" s="7">
        <f t="shared" si="97"/>
        <v>1</v>
      </c>
      <c r="CG84" s="7">
        <f t="shared" si="98"/>
        <v>1</v>
      </c>
      <c r="CH84" s="7">
        <f t="shared" si="99"/>
        <v>1</v>
      </c>
      <c r="CI84" s="7">
        <f t="shared" si="100"/>
        <v>1</v>
      </c>
      <c r="CJ84" s="7">
        <f t="shared" si="101"/>
        <v>1</v>
      </c>
      <c r="CK84" s="7">
        <f t="shared" si="102"/>
        <v>1</v>
      </c>
      <c r="CL84" s="7">
        <f t="shared" si="108"/>
        <v>1</v>
      </c>
      <c r="CM84" s="7">
        <f t="shared" si="109"/>
        <v>1</v>
      </c>
      <c r="CN84" s="7">
        <f t="shared" si="110"/>
        <v>1</v>
      </c>
      <c r="CO84" s="7">
        <f t="shared" si="111"/>
        <v>1</v>
      </c>
      <c r="CP84" s="7">
        <f t="shared" si="112"/>
        <v>4</v>
      </c>
      <c r="CQ84" s="7"/>
      <c r="CS84" s="7">
        <f t="shared" si="51"/>
        <v>0</v>
      </c>
      <c r="CT84" s="7">
        <f t="shared" si="51"/>
        <v>0</v>
      </c>
      <c r="CU84" s="7">
        <f t="shared" si="51"/>
        <v>0</v>
      </c>
      <c r="CV84" s="7">
        <f t="shared" si="51"/>
        <v>0</v>
      </c>
      <c r="CW84" s="7">
        <f t="shared" si="51"/>
        <v>0</v>
      </c>
      <c r="CX84" s="7">
        <f t="shared" si="76"/>
        <v>0</v>
      </c>
      <c r="CY84" s="7">
        <f t="shared" si="76"/>
        <v>0</v>
      </c>
      <c r="CZ84" s="7">
        <f t="shared" si="76"/>
        <v>0</v>
      </c>
      <c r="DA84" s="7">
        <f t="shared" si="76"/>
        <v>0</v>
      </c>
      <c r="DB84" s="7">
        <f t="shared" si="76"/>
        <v>0</v>
      </c>
      <c r="DC84" s="7">
        <f t="shared" si="76"/>
        <v>203.02</v>
      </c>
    </row>
    <row r="85" spans="1:107">
      <c r="A85" s="6">
        <v>68</v>
      </c>
      <c r="B85" s="68" t="s">
        <v>421</v>
      </c>
      <c r="C85" s="15" t="s">
        <v>420</v>
      </c>
      <c r="D85" s="9"/>
      <c r="E85" s="29">
        <f>LOOKUP((IF(D85&gt;0,(RANK(D85,D$6:D$135,0)),"NA")),'Points System'!$A$4:$A$154,'Points System'!$B$4:$B$154)</f>
        <v>0</v>
      </c>
      <c r="F85" s="17"/>
      <c r="G85" s="29">
        <f>LOOKUP((IF(F85&gt;0,(RANK(F85,F$6:F$135,0)),"NA")),'Points System'!$A$4:$A$154,'Points System'!$B$4:$B$154)</f>
        <v>0</v>
      </c>
      <c r="H85" s="17">
        <v>156.01</v>
      </c>
      <c r="I85" s="29">
        <f>LOOKUP((IF(H85&gt;0,(RANK(H85,H$6:H$135,0)),"NA")),'Points System'!$A$4:$A$154,'Points System'!$B$4:$B$154)</f>
        <v>50</v>
      </c>
      <c r="J85" s="17"/>
      <c r="K85" s="29">
        <f>LOOKUP((IF(J85&gt;0,(RANK(J85,J$6:J$135,0)),"NA")),'Points System'!$A$4:$A$154,'Points System'!$B$4:$B$154)</f>
        <v>0</v>
      </c>
      <c r="L85" s="17"/>
      <c r="M85" s="29">
        <f>LOOKUP((IF(L85&gt;0,(RANK(L85,L$6:L$135,0)),"NA")),'Points System'!$A$4:$A$154,'Points System'!$B$4:$B$154)</f>
        <v>0</v>
      </c>
      <c r="N85" s="17"/>
      <c r="O85" s="29">
        <f>LOOKUP((IF(N85&gt;0,(RANK(N85,N$6:N$135,0)),"NA")),'Points System'!$A$4:$A$154,'Points System'!$B$4:$B$154)</f>
        <v>0</v>
      </c>
      <c r="P85" s="19"/>
      <c r="Q85" s="29">
        <f>LOOKUP((IF(P85&gt;0,(RANK(P85,P$6:P$135,0)),"NA")),'Points System'!$A$4:$A$154,'Points System'!$B$4:$B$154)</f>
        <v>0</v>
      </c>
      <c r="R85" s="19"/>
      <c r="S85" s="29">
        <f>LOOKUP((IF(R85&gt;0,(RANK(R85,R$6:R$135,0)),"NA")),'Points System'!$A$4:$A$154,'Points System'!$B$4:$B$154)</f>
        <v>0</v>
      </c>
      <c r="T85" s="17"/>
      <c r="U85" s="29">
        <f>LOOKUP((IF(T85&gt;0,(RANK(T85,T$6:T$135,0)),"NA")),'Points System'!$A$4:$A$154,'Points System'!$B$4:$B$154)</f>
        <v>0</v>
      </c>
      <c r="V85" s="17"/>
      <c r="W85" s="29">
        <f>LOOKUP((IF(V85&gt;0,(RANK(V85,V$6:V$135,0)),"NA")),'Points System'!$A$4:$A$154,'Points System'!$B$4:$B$154)</f>
        <v>0</v>
      </c>
      <c r="X85" s="9"/>
      <c r="Y85" s="10">
        <f>LOOKUP((IF(X85&gt;0,(RANK(X85,X$6:X$135,0)),"NA")),'Points System'!$A$4:$A$154,'Points System'!$B$4:$B$154)</f>
        <v>0</v>
      </c>
      <c r="Z85" s="9"/>
      <c r="AA85" s="10">
        <f>LOOKUP((IF(Z85&gt;0,(RANK(Z85,Z$6:Z$135,0)),"NA")),'Points System'!$A$4:$A$154,'Points System'!$B$4:$B$154)</f>
        <v>0</v>
      </c>
      <c r="AB85" s="78">
        <f>CC85</f>
        <v>156.01</v>
      </c>
      <c r="AC85" s="10">
        <f>SUM((LARGE((BA85:BL85),1))+(LARGE((BA85:BL85),2))+(LARGE((BA85:BL85),3)+(LARGE((BA85:BL85),4))))</f>
        <v>50</v>
      </c>
      <c r="AD85" s="12">
        <f>RANK(AC85,$AC$6:$AC$135,0)</f>
        <v>79</v>
      </c>
      <c r="AE85" s="11">
        <f>(AB85-(ROUNDDOWN(AB85,0)))*100</f>
        <v>0.99999999999909051</v>
      </c>
      <c r="AF85" s="76" t="str">
        <f>IF((COUNTIF(AT85:AY85,"&gt;0"))&gt;2,"Y","N")</f>
        <v>N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23">
        <f t="shared" si="113"/>
        <v>0</v>
      </c>
      <c r="AU85" s="23">
        <f t="shared" si="114"/>
        <v>50</v>
      </c>
      <c r="AV85" s="23">
        <f t="shared" si="115"/>
        <v>0</v>
      </c>
      <c r="AW85" s="23">
        <f t="shared" si="116"/>
        <v>0</v>
      </c>
      <c r="AX85" s="23">
        <f t="shared" si="117"/>
        <v>0</v>
      </c>
      <c r="AY85" s="23">
        <f t="shared" si="118"/>
        <v>0</v>
      </c>
      <c r="AZ85" s="7"/>
      <c r="BA85" s="82">
        <f t="shared" si="103"/>
        <v>0</v>
      </c>
      <c r="BB85" s="83">
        <f t="shared" si="77"/>
        <v>0</v>
      </c>
      <c r="BC85" s="82">
        <f t="shared" si="104"/>
        <v>50</v>
      </c>
      <c r="BD85" s="83">
        <f t="shared" si="78"/>
        <v>0</v>
      </c>
      <c r="BE85" s="82">
        <f t="shared" si="105"/>
        <v>0</v>
      </c>
      <c r="BF85" s="83">
        <f t="shared" si="79"/>
        <v>0</v>
      </c>
      <c r="BG85" s="82">
        <f t="shared" si="106"/>
        <v>0</v>
      </c>
      <c r="BH85" s="82">
        <f t="shared" si="80"/>
        <v>0</v>
      </c>
      <c r="BI85" s="83">
        <f t="shared" si="81"/>
        <v>0</v>
      </c>
      <c r="BJ85" s="82">
        <f t="shared" si="82"/>
        <v>0</v>
      </c>
      <c r="BK85" s="83">
        <f t="shared" si="83"/>
        <v>0</v>
      </c>
      <c r="BL85" s="7"/>
      <c r="BM85" s="82">
        <f t="shared" si="84"/>
        <v>0</v>
      </c>
      <c r="BN85" s="83">
        <f t="shared" si="85"/>
        <v>0</v>
      </c>
      <c r="BO85" s="82">
        <f t="shared" si="86"/>
        <v>156.01</v>
      </c>
      <c r="BP85" s="83">
        <f t="shared" si="87"/>
        <v>0</v>
      </c>
      <c r="BQ85" s="82">
        <f t="shared" si="88"/>
        <v>0</v>
      </c>
      <c r="BR85" s="83">
        <f t="shared" si="89"/>
        <v>0</v>
      </c>
      <c r="BS85" s="82">
        <f t="shared" si="90"/>
        <v>0</v>
      </c>
      <c r="BT85" s="82">
        <f t="shared" si="91"/>
        <v>0</v>
      </c>
      <c r="BU85" s="83">
        <f t="shared" si="92"/>
        <v>0</v>
      </c>
      <c r="BV85" s="82">
        <f t="shared" si="93"/>
        <v>0</v>
      </c>
      <c r="BW85" s="83">
        <f t="shared" si="94"/>
        <v>0</v>
      </c>
      <c r="BY85" s="7">
        <f t="shared" si="95"/>
        <v>156.01</v>
      </c>
      <c r="BZ85" s="7"/>
      <c r="CA85" s="7">
        <f t="shared" si="107"/>
        <v>0</v>
      </c>
      <c r="CB85" s="7"/>
      <c r="CC85" s="7">
        <f t="shared" si="96"/>
        <v>156.01</v>
      </c>
      <c r="CF85" s="7">
        <f t="shared" si="97"/>
        <v>1</v>
      </c>
      <c r="CG85" s="7">
        <f t="shared" si="98"/>
        <v>1</v>
      </c>
      <c r="CH85" s="7">
        <f t="shared" si="99"/>
        <v>1</v>
      </c>
      <c r="CI85" s="7">
        <f t="shared" si="100"/>
        <v>1</v>
      </c>
      <c r="CJ85" s="7">
        <f t="shared" si="101"/>
        <v>1</v>
      </c>
      <c r="CK85" s="7">
        <f t="shared" si="102"/>
        <v>1</v>
      </c>
      <c r="CL85" s="7">
        <f t="shared" si="108"/>
        <v>1</v>
      </c>
      <c r="CM85" s="7">
        <f t="shared" si="109"/>
        <v>1</v>
      </c>
      <c r="CN85" s="7">
        <f t="shared" si="110"/>
        <v>1</v>
      </c>
      <c r="CO85" s="7">
        <f t="shared" si="111"/>
        <v>1</v>
      </c>
      <c r="CP85" s="7">
        <f t="shared" si="112"/>
        <v>3</v>
      </c>
      <c r="CQ85" s="7"/>
      <c r="CS85" s="7">
        <f t="shared" si="51"/>
        <v>0</v>
      </c>
      <c r="CT85" s="7">
        <f t="shared" si="51"/>
        <v>0</v>
      </c>
      <c r="CU85" s="7">
        <f t="shared" si="51"/>
        <v>0</v>
      </c>
      <c r="CV85" s="7">
        <f t="shared" si="51"/>
        <v>0</v>
      </c>
      <c r="CW85" s="7">
        <f t="shared" si="51"/>
        <v>0</v>
      </c>
      <c r="CX85" s="7">
        <f t="shared" si="76"/>
        <v>0</v>
      </c>
      <c r="CY85" s="7">
        <f t="shared" si="76"/>
        <v>0</v>
      </c>
      <c r="CZ85" s="7">
        <f t="shared" si="76"/>
        <v>0</v>
      </c>
      <c r="DA85" s="7">
        <f t="shared" si="76"/>
        <v>0</v>
      </c>
      <c r="DB85" s="7">
        <f t="shared" si="76"/>
        <v>0</v>
      </c>
      <c r="DC85" s="7">
        <f t="shared" si="76"/>
        <v>156.01</v>
      </c>
    </row>
    <row r="86" spans="1:107">
      <c r="A86" s="6">
        <v>69</v>
      </c>
      <c r="B86" s="68" t="s">
        <v>152</v>
      </c>
      <c r="C86" s="15" t="s">
        <v>422</v>
      </c>
      <c r="D86" s="9"/>
      <c r="E86" s="29">
        <f>LOOKUP((IF(D86&gt;0,(RANK(D86,D$6:D$135,0)),"NA")),'Points System'!$A$4:$A$154,'Points System'!$B$4:$B$154)</f>
        <v>0</v>
      </c>
      <c r="F86" s="17"/>
      <c r="G86" s="29">
        <f>LOOKUP((IF(F86&gt;0,(RANK(F86,F$6:F$135,0)),"NA")),'Points System'!$A$4:$A$154,'Points System'!$B$4:$B$154)</f>
        <v>0</v>
      </c>
      <c r="H86" s="17">
        <v>140.02000000000001</v>
      </c>
      <c r="I86" s="29">
        <f>LOOKUP((IF(H86&gt;0,(RANK(H86,H$6:H$135,0)),"NA")),'Points System'!$A$4:$A$154,'Points System'!$B$4:$B$154)</f>
        <v>49</v>
      </c>
      <c r="J86" s="17"/>
      <c r="K86" s="29">
        <f>LOOKUP((IF(J86&gt;0,(RANK(J86,J$6:J$135,0)),"NA")),'Points System'!$A$4:$A$154,'Points System'!$B$4:$B$154)</f>
        <v>0</v>
      </c>
      <c r="L86" s="17"/>
      <c r="M86" s="29">
        <f>LOOKUP((IF(L86&gt;0,(RANK(L86,L$6:L$135,0)),"NA")),'Points System'!$A$4:$A$154,'Points System'!$B$4:$B$154)</f>
        <v>0</v>
      </c>
      <c r="N86" s="17"/>
      <c r="O86" s="29">
        <f>LOOKUP((IF(N86&gt;0,(RANK(N86,N$6:N$135,0)),"NA")),'Points System'!$A$4:$A$154,'Points System'!$B$4:$B$154)</f>
        <v>0</v>
      </c>
      <c r="P86" s="19"/>
      <c r="Q86" s="29">
        <f>LOOKUP((IF(P86&gt;0,(RANK(P86,P$6:P$135,0)),"NA")),'Points System'!$A$4:$A$154,'Points System'!$B$4:$B$154)</f>
        <v>0</v>
      </c>
      <c r="R86" s="19"/>
      <c r="S86" s="29">
        <f>LOOKUP((IF(R86&gt;0,(RANK(R86,R$6:R$135,0)),"NA")),'Points System'!$A$4:$A$154,'Points System'!$B$4:$B$154)</f>
        <v>0</v>
      </c>
      <c r="T86" s="17"/>
      <c r="U86" s="29">
        <f>LOOKUP((IF(T86&gt;0,(RANK(T86,T$6:T$135,0)),"NA")),'Points System'!$A$4:$A$154,'Points System'!$B$4:$B$154)</f>
        <v>0</v>
      </c>
      <c r="V86" s="17"/>
      <c r="W86" s="29">
        <f>LOOKUP((IF(V86&gt;0,(RANK(V86,V$6:V$135,0)),"NA")),'Points System'!$A$4:$A$154,'Points System'!$B$4:$B$154)</f>
        <v>0</v>
      </c>
      <c r="X86" s="9"/>
      <c r="Y86" s="10">
        <f>LOOKUP((IF(X86&gt;0,(RANK(X86,X$6:X$135,0)),"NA")),'Points System'!$A$4:$A$154,'Points System'!$B$4:$B$154)</f>
        <v>0</v>
      </c>
      <c r="Z86" s="9"/>
      <c r="AA86" s="10">
        <f>LOOKUP((IF(Z86&gt;0,(RANK(Z86,Z$6:Z$135,0)),"NA")),'Points System'!$A$4:$A$154,'Points System'!$B$4:$B$154)</f>
        <v>0</v>
      </c>
      <c r="AB86" s="78">
        <f>CC86</f>
        <v>140.02000000000001</v>
      </c>
      <c r="AC86" s="10">
        <f>SUM((LARGE((BA86:BL86),1))+(LARGE((BA86:BL86),2))+(LARGE((BA86:BL86),3)+(LARGE((BA86:BL86),4))))</f>
        <v>49</v>
      </c>
      <c r="AD86" s="12">
        <f>RANK(AC86,$AC$6:$AC$135,0)</f>
        <v>81</v>
      </c>
      <c r="AE86" s="11">
        <f>(AB86-(ROUNDDOWN(AB86,0)))*100</f>
        <v>2.0000000000010232</v>
      </c>
      <c r="AF86" s="76" t="str">
        <f>IF((COUNTIF(AT86:AY86,"&gt;0"))&gt;2,"Y","N")</f>
        <v>N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3">
        <f t="shared" si="113"/>
        <v>0</v>
      </c>
      <c r="AU86" s="23">
        <f t="shared" si="114"/>
        <v>49</v>
      </c>
      <c r="AV86" s="23">
        <f t="shared" si="115"/>
        <v>0</v>
      </c>
      <c r="AW86" s="23">
        <f t="shared" si="116"/>
        <v>0</v>
      </c>
      <c r="AX86" s="23">
        <f t="shared" si="117"/>
        <v>0</v>
      </c>
      <c r="AY86" s="23">
        <f t="shared" si="118"/>
        <v>0</v>
      </c>
      <c r="AZ86" s="7"/>
      <c r="BA86" s="82">
        <f t="shared" si="103"/>
        <v>0</v>
      </c>
      <c r="BB86" s="83">
        <f t="shared" si="77"/>
        <v>0</v>
      </c>
      <c r="BC86" s="82">
        <f t="shared" si="104"/>
        <v>49</v>
      </c>
      <c r="BD86" s="83">
        <f t="shared" si="78"/>
        <v>0</v>
      </c>
      <c r="BE86" s="82">
        <f t="shared" si="105"/>
        <v>0</v>
      </c>
      <c r="BF86" s="83">
        <f t="shared" si="79"/>
        <v>0</v>
      </c>
      <c r="BG86" s="82">
        <f t="shared" si="106"/>
        <v>0</v>
      </c>
      <c r="BH86" s="82">
        <f t="shared" si="80"/>
        <v>0</v>
      </c>
      <c r="BI86" s="83">
        <f t="shared" si="81"/>
        <v>0</v>
      </c>
      <c r="BJ86" s="82">
        <f t="shared" si="82"/>
        <v>0</v>
      </c>
      <c r="BK86" s="83">
        <f t="shared" si="83"/>
        <v>0</v>
      </c>
      <c r="BL86" s="7"/>
      <c r="BM86" s="82">
        <f t="shared" si="84"/>
        <v>0</v>
      </c>
      <c r="BN86" s="83">
        <f t="shared" si="85"/>
        <v>0</v>
      </c>
      <c r="BO86" s="82">
        <f t="shared" si="86"/>
        <v>140.02000000000001</v>
      </c>
      <c r="BP86" s="83">
        <f t="shared" si="87"/>
        <v>0</v>
      </c>
      <c r="BQ86" s="82">
        <f t="shared" si="88"/>
        <v>0</v>
      </c>
      <c r="BR86" s="83">
        <f t="shared" si="89"/>
        <v>0</v>
      </c>
      <c r="BS86" s="82">
        <f t="shared" si="90"/>
        <v>0</v>
      </c>
      <c r="BT86" s="82">
        <f t="shared" si="91"/>
        <v>0</v>
      </c>
      <c r="BU86" s="83">
        <f t="shared" si="92"/>
        <v>0</v>
      </c>
      <c r="BV86" s="82">
        <f t="shared" si="93"/>
        <v>0</v>
      </c>
      <c r="BW86" s="83">
        <f t="shared" si="94"/>
        <v>0</v>
      </c>
      <c r="BY86" s="7">
        <f t="shared" si="95"/>
        <v>140.02000000000001</v>
      </c>
      <c r="BZ86" s="7"/>
      <c r="CA86" s="7">
        <f t="shared" si="107"/>
        <v>0</v>
      </c>
      <c r="CB86" s="7"/>
      <c r="CC86" s="7">
        <f t="shared" si="96"/>
        <v>140.02000000000001</v>
      </c>
      <c r="CF86" s="7">
        <f t="shared" si="97"/>
        <v>1</v>
      </c>
      <c r="CG86" s="7">
        <f t="shared" si="98"/>
        <v>1</v>
      </c>
      <c r="CH86" s="7">
        <f t="shared" si="99"/>
        <v>1</v>
      </c>
      <c r="CI86" s="7">
        <f t="shared" si="100"/>
        <v>1</v>
      </c>
      <c r="CJ86" s="7">
        <f t="shared" si="101"/>
        <v>1</v>
      </c>
      <c r="CK86" s="7">
        <f t="shared" si="102"/>
        <v>1</v>
      </c>
      <c r="CL86" s="7">
        <f t="shared" si="108"/>
        <v>1</v>
      </c>
      <c r="CM86" s="7">
        <f t="shared" si="109"/>
        <v>1</v>
      </c>
      <c r="CN86" s="7">
        <f t="shared" si="110"/>
        <v>1</v>
      </c>
      <c r="CO86" s="7">
        <f t="shared" si="111"/>
        <v>1</v>
      </c>
      <c r="CP86" s="7">
        <f t="shared" si="112"/>
        <v>3</v>
      </c>
      <c r="CQ86" s="7"/>
      <c r="CS86" s="7">
        <f t="shared" si="51"/>
        <v>0</v>
      </c>
      <c r="CT86" s="7">
        <f t="shared" si="51"/>
        <v>0</v>
      </c>
      <c r="CU86" s="7">
        <f t="shared" si="51"/>
        <v>0</v>
      </c>
      <c r="CV86" s="7">
        <f t="shared" si="51"/>
        <v>0</v>
      </c>
      <c r="CW86" s="7">
        <f t="shared" si="51"/>
        <v>0</v>
      </c>
      <c r="CX86" s="7">
        <f t="shared" si="76"/>
        <v>0</v>
      </c>
      <c r="CY86" s="7">
        <f t="shared" si="76"/>
        <v>0</v>
      </c>
      <c r="CZ86" s="7">
        <f t="shared" si="76"/>
        <v>0</v>
      </c>
      <c r="DA86" s="7">
        <f t="shared" si="76"/>
        <v>0</v>
      </c>
      <c r="DB86" s="7">
        <f t="shared" si="76"/>
        <v>0</v>
      </c>
      <c r="DC86" s="7">
        <f t="shared" si="76"/>
        <v>140.02000000000001</v>
      </c>
    </row>
    <row r="87" spans="1:107">
      <c r="A87" s="6">
        <v>71</v>
      </c>
      <c r="B87" s="68" t="s">
        <v>57</v>
      </c>
      <c r="C87" s="15" t="s">
        <v>110</v>
      </c>
      <c r="D87" s="9"/>
      <c r="E87" s="29">
        <f>LOOKUP((IF(D87&gt;0,(RANK(D87,D$6:D$135,0)),"NA")),'Points System'!$A$4:$A$154,'Points System'!$B$4:$B$154)</f>
        <v>0</v>
      </c>
      <c r="F87" s="17"/>
      <c r="G87" s="29">
        <f>LOOKUP((IF(F87&gt;0,(RANK(F87,F$6:F$135,0)),"NA")),'Points System'!$A$4:$A$154,'Points System'!$B$4:$B$154)</f>
        <v>0</v>
      </c>
      <c r="H87" s="17">
        <v>89</v>
      </c>
      <c r="I87" s="29">
        <f>LOOKUP((IF(H87&gt;0,(RANK(H87,H$6:H$135,0)),"NA")),'Points System'!$A$4:$A$154,'Points System'!$B$4:$B$154)</f>
        <v>47</v>
      </c>
      <c r="J87" s="17"/>
      <c r="K87" s="29">
        <f>LOOKUP((IF(J87&gt;0,(RANK(J87,J$6:J$135,0)),"NA")),'Points System'!$A$4:$A$154,'Points System'!$B$4:$B$154)</f>
        <v>0</v>
      </c>
      <c r="L87" s="17"/>
      <c r="M87" s="29">
        <f>LOOKUP((IF(L87&gt;0,(RANK(L87,L$6:L$135,0)),"NA")),'Points System'!$A$4:$A$154,'Points System'!$B$4:$B$154)</f>
        <v>0</v>
      </c>
      <c r="N87" s="17"/>
      <c r="O87" s="29">
        <f>LOOKUP((IF(N87&gt;0,(RANK(N87,N$6:N$135,0)),"NA")),'Points System'!$A$4:$A$154,'Points System'!$B$4:$B$154)</f>
        <v>0</v>
      </c>
      <c r="P87" s="19"/>
      <c r="Q87" s="29">
        <f>LOOKUP((IF(P87&gt;0,(RANK(P87,P$6:P$135,0)),"NA")),'Points System'!$A$4:$A$154,'Points System'!$B$4:$B$154)</f>
        <v>0</v>
      </c>
      <c r="R87" s="19"/>
      <c r="S87" s="29">
        <f>LOOKUP((IF(R87&gt;0,(RANK(R87,R$6:R$135,0)),"NA")),'Points System'!$A$4:$A$154,'Points System'!$B$4:$B$154)</f>
        <v>0</v>
      </c>
      <c r="T87" s="17"/>
      <c r="U87" s="29">
        <f>LOOKUP((IF(T87&gt;0,(RANK(T87,T$6:T$135,0)),"NA")),'Points System'!$A$4:$A$154,'Points System'!$B$4:$B$154)</f>
        <v>0</v>
      </c>
      <c r="V87" s="17"/>
      <c r="W87" s="29">
        <f>LOOKUP((IF(V87&gt;0,(RANK(V87,V$6:V$135,0)),"NA")),'Points System'!$A$4:$A$154,'Points System'!$B$4:$B$154)</f>
        <v>0</v>
      </c>
      <c r="X87" s="9"/>
      <c r="Y87" s="10">
        <f>LOOKUP((IF(X87&gt;0,(RANK(X87,X$6:X$135,0)),"NA")),'Points System'!$A$4:$A$154,'Points System'!$B$4:$B$154)</f>
        <v>0</v>
      </c>
      <c r="Z87" s="9"/>
      <c r="AA87" s="10">
        <f>LOOKUP((IF(Z87&gt;0,(RANK(Z87,Z$6:Z$135,0)),"NA")),'Points System'!$A$4:$A$154,'Points System'!$B$4:$B$154)</f>
        <v>0</v>
      </c>
      <c r="AB87" s="78">
        <f>CC87</f>
        <v>89</v>
      </c>
      <c r="AC87" s="10">
        <f>SUM((LARGE((BA87:BL87),1))+(LARGE((BA87:BL87),2))+(LARGE((BA87:BL87),3)+(LARGE((BA87:BL87),4))))</f>
        <v>47</v>
      </c>
      <c r="AD87" s="12">
        <f>RANK(AC87,$AC$6:$AC$135,0)</f>
        <v>82</v>
      </c>
      <c r="AE87" s="11">
        <f>(AB87-(ROUNDDOWN(AB87,0)))*100</f>
        <v>0</v>
      </c>
      <c r="AF87" s="76" t="str">
        <f>IF((COUNTIF(AT87:AY87,"&gt;0"))&gt;2,"Y","N")</f>
        <v>N</v>
      </c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23">
        <f t="shared" si="113"/>
        <v>0</v>
      </c>
      <c r="AU87" s="23">
        <f t="shared" si="114"/>
        <v>47</v>
      </c>
      <c r="AV87" s="23">
        <f t="shared" si="115"/>
        <v>0</v>
      </c>
      <c r="AW87" s="23">
        <f t="shared" si="116"/>
        <v>0</v>
      </c>
      <c r="AX87" s="23">
        <f t="shared" si="117"/>
        <v>0</v>
      </c>
      <c r="AY87" s="23">
        <f t="shared" si="118"/>
        <v>0</v>
      </c>
      <c r="AZ87" s="7"/>
      <c r="BA87" s="82">
        <f t="shared" si="103"/>
        <v>0</v>
      </c>
      <c r="BB87" s="83">
        <f t="shared" si="77"/>
        <v>0</v>
      </c>
      <c r="BC87" s="82">
        <f t="shared" si="104"/>
        <v>47</v>
      </c>
      <c r="BD87" s="83">
        <f t="shared" si="78"/>
        <v>0</v>
      </c>
      <c r="BE87" s="82">
        <f t="shared" si="105"/>
        <v>0</v>
      </c>
      <c r="BF87" s="83">
        <f t="shared" si="79"/>
        <v>0</v>
      </c>
      <c r="BG87" s="82">
        <f t="shared" si="106"/>
        <v>0</v>
      </c>
      <c r="BH87" s="82">
        <f t="shared" si="80"/>
        <v>0</v>
      </c>
      <c r="BI87" s="83">
        <f t="shared" si="81"/>
        <v>0</v>
      </c>
      <c r="BJ87" s="82">
        <f t="shared" si="82"/>
        <v>0</v>
      </c>
      <c r="BK87" s="83">
        <f t="shared" si="83"/>
        <v>0</v>
      </c>
      <c r="BL87" s="7"/>
      <c r="BM87" s="82">
        <f t="shared" si="84"/>
        <v>0</v>
      </c>
      <c r="BN87" s="83">
        <f t="shared" si="85"/>
        <v>0</v>
      </c>
      <c r="BO87" s="82">
        <f t="shared" si="86"/>
        <v>89</v>
      </c>
      <c r="BP87" s="83">
        <f t="shared" si="87"/>
        <v>0</v>
      </c>
      <c r="BQ87" s="82">
        <f t="shared" si="88"/>
        <v>0</v>
      </c>
      <c r="BR87" s="83">
        <f t="shared" si="89"/>
        <v>0</v>
      </c>
      <c r="BS87" s="82">
        <f t="shared" si="90"/>
        <v>0</v>
      </c>
      <c r="BT87" s="82">
        <f t="shared" si="91"/>
        <v>0</v>
      </c>
      <c r="BU87" s="83">
        <f t="shared" si="92"/>
        <v>0</v>
      </c>
      <c r="BV87" s="82">
        <f t="shared" si="93"/>
        <v>0</v>
      </c>
      <c r="BW87" s="83">
        <f t="shared" si="94"/>
        <v>0</v>
      </c>
      <c r="BY87" s="7">
        <f t="shared" si="95"/>
        <v>89</v>
      </c>
      <c r="BZ87" s="7"/>
      <c r="CA87" s="7">
        <f t="shared" si="107"/>
        <v>0</v>
      </c>
      <c r="CB87" s="7"/>
      <c r="CC87" s="7">
        <f t="shared" si="96"/>
        <v>89</v>
      </c>
      <c r="CF87" s="7">
        <f t="shared" si="97"/>
        <v>1</v>
      </c>
      <c r="CG87" s="7">
        <f t="shared" si="98"/>
        <v>1</v>
      </c>
      <c r="CH87" s="7">
        <f t="shared" si="99"/>
        <v>1</v>
      </c>
      <c r="CI87" s="7">
        <f t="shared" si="100"/>
        <v>1</v>
      </c>
      <c r="CJ87" s="7">
        <f t="shared" si="101"/>
        <v>1</v>
      </c>
      <c r="CK87" s="7">
        <f t="shared" si="102"/>
        <v>1</v>
      </c>
      <c r="CL87" s="7">
        <f t="shared" si="108"/>
        <v>1</v>
      </c>
      <c r="CM87" s="7">
        <f t="shared" si="109"/>
        <v>1</v>
      </c>
      <c r="CN87" s="7">
        <f t="shared" si="110"/>
        <v>1</v>
      </c>
      <c r="CO87" s="7">
        <f t="shared" si="111"/>
        <v>1</v>
      </c>
      <c r="CP87" s="7">
        <f t="shared" si="112"/>
        <v>3</v>
      </c>
      <c r="CQ87" s="7"/>
      <c r="CS87" s="7">
        <f t="shared" si="51"/>
        <v>0</v>
      </c>
      <c r="CT87" s="7">
        <f t="shared" si="51"/>
        <v>0</v>
      </c>
      <c r="CU87" s="7">
        <f t="shared" si="51"/>
        <v>0</v>
      </c>
      <c r="CV87" s="7">
        <f t="shared" si="51"/>
        <v>0</v>
      </c>
      <c r="CW87" s="7">
        <f t="shared" si="51"/>
        <v>0</v>
      </c>
      <c r="CX87" s="7">
        <f t="shared" si="76"/>
        <v>0</v>
      </c>
      <c r="CY87" s="7">
        <f t="shared" si="76"/>
        <v>0</v>
      </c>
      <c r="CZ87" s="7">
        <f t="shared" si="76"/>
        <v>0</v>
      </c>
      <c r="DA87" s="7">
        <f t="shared" si="76"/>
        <v>0</v>
      </c>
      <c r="DB87" s="7">
        <f t="shared" si="76"/>
        <v>0</v>
      </c>
      <c r="DC87" s="7">
        <f t="shared" si="76"/>
        <v>89</v>
      </c>
    </row>
    <row r="88" spans="1:107">
      <c r="A88" s="6">
        <v>72</v>
      </c>
      <c r="B88" s="68" t="s">
        <v>123</v>
      </c>
      <c r="C88" s="15" t="s">
        <v>124</v>
      </c>
      <c r="D88" s="9">
        <v>73.010000000000005</v>
      </c>
      <c r="E88" s="29">
        <f>LOOKUP((IF(D88&gt;0,(RANK(D88,D$6:D$135,0)),"NA")),'Points System'!$A$4:$A$154,'Points System'!$B$4:$B$154)</f>
        <v>46</v>
      </c>
      <c r="F88" s="17"/>
      <c r="G88" s="29">
        <f>LOOKUP((IF(F88&gt;0,(RANK(F88,F$6:F$135,0)),"NA")),'Points System'!$A$4:$A$154,'Points System'!$B$4:$B$154)</f>
        <v>0</v>
      </c>
      <c r="H88" s="17"/>
      <c r="I88" s="29">
        <f>LOOKUP((IF(H88&gt;0,(RANK(H88,H$6:H$135,0)),"NA")),'Points System'!$A$4:$A$154,'Points System'!$B$4:$B$154)</f>
        <v>0</v>
      </c>
      <c r="J88" s="17"/>
      <c r="K88" s="29">
        <f>LOOKUP((IF(J88&gt;0,(RANK(J88,J$6:J$135,0)),"NA")),'Points System'!$A$4:$A$154,'Points System'!$B$4:$B$154)</f>
        <v>0</v>
      </c>
      <c r="L88" s="17"/>
      <c r="M88" s="29">
        <f>LOOKUP((IF(L88&gt;0,(RANK(L88,L$6:L$135,0)),"NA")),'Points System'!$A$4:$A$154,'Points System'!$B$4:$B$154)</f>
        <v>0</v>
      </c>
      <c r="N88" s="17"/>
      <c r="O88" s="29">
        <f>LOOKUP((IF(N88&gt;0,(RANK(N88,N$6:N$135,0)),"NA")),'Points System'!$A$4:$A$154,'Points System'!$B$4:$B$154)</f>
        <v>0</v>
      </c>
      <c r="P88" s="19"/>
      <c r="Q88" s="29">
        <f>LOOKUP((IF(P88&gt;0,(RANK(P88,P$6:P$135,0)),"NA")),'Points System'!$A$4:$A$154,'Points System'!$B$4:$B$154)</f>
        <v>0</v>
      </c>
      <c r="R88" s="19"/>
      <c r="S88" s="29">
        <f>LOOKUP((IF(R88&gt;0,(RANK(R88,R$6:R$135,0)),"NA")),'Points System'!$A$4:$A$154,'Points System'!$B$4:$B$154)</f>
        <v>0</v>
      </c>
      <c r="T88" s="17"/>
      <c r="U88" s="29">
        <f>LOOKUP((IF(T88&gt;0,(RANK(T88,T$6:T$135,0)),"NA")),'Points System'!$A$4:$A$154,'Points System'!$B$4:$B$154)</f>
        <v>0</v>
      </c>
      <c r="V88" s="17"/>
      <c r="W88" s="29">
        <f>LOOKUP((IF(V88&gt;0,(RANK(V88,V$6:V$135,0)),"NA")),'Points System'!$A$4:$A$154,'Points System'!$B$4:$B$154)</f>
        <v>0</v>
      </c>
      <c r="X88" s="9"/>
      <c r="Y88" s="10">
        <f>LOOKUP((IF(X88&gt;0,(RANK(X88,X$6:X$135,0)),"NA")),'Points System'!$A$4:$A$154,'Points System'!$B$4:$B$154)</f>
        <v>0</v>
      </c>
      <c r="Z88" s="9"/>
      <c r="AA88" s="10">
        <f>LOOKUP((IF(Z88&gt;0,(RANK(Z88,Z$6:Z$135,0)),"NA")),'Points System'!$A$4:$A$154,'Points System'!$B$4:$B$154)</f>
        <v>0</v>
      </c>
      <c r="AB88" s="78">
        <f>CC88</f>
        <v>73.010000000000005</v>
      </c>
      <c r="AC88" s="10">
        <f>SUM((LARGE((BA88:BL88),1))+(LARGE((BA88:BL88),2))+(LARGE((BA88:BL88),3)+(LARGE((BA88:BL88),4))))</f>
        <v>46</v>
      </c>
      <c r="AD88" s="12">
        <f>RANK(AC88,$AC$6:$AC$135,0)</f>
        <v>83</v>
      </c>
      <c r="AE88" s="11">
        <f>(AB88-(ROUNDDOWN(AB88,0)))*100</f>
        <v>1.0000000000005116</v>
      </c>
      <c r="AF88" s="76" t="str">
        <f>IF((COUNTIF(AT88:AY88,"&gt;0"))&gt;2,"Y","N")</f>
        <v>N</v>
      </c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23">
        <f t="shared" si="113"/>
        <v>0</v>
      </c>
      <c r="AU88" s="23">
        <f t="shared" si="114"/>
        <v>0</v>
      </c>
      <c r="AV88" s="23">
        <f t="shared" si="115"/>
        <v>0</v>
      </c>
      <c r="AW88" s="23">
        <f t="shared" si="116"/>
        <v>46</v>
      </c>
      <c r="AX88" s="23">
        <f t="shared" si="117"/>
        <v>0</v>
      </c>
      <c r="AY88" s="23">
        <f t="shared" si="118"/>
        <v>0</v>
      </c>
      <c r="AZ88" s="7"/>
      <c r="BA88" s="82">
        <f t="shared" si="103"/>
        <v>0</v>
      </c>
      <c r="BB88" s="83">
        <f t="shared" si="77"/>
        <v>0</v>
      </c>
      <c r="BC88" s="82">
        <f t="shared" si="104"/>
        <v>0</v>
      </c>
      <c r="BD88" s="83">
        <f t="shared" si="78"/>
        <v>0</v>
      </c>
      <c r="BE88" s="82">
        <f t="shared" si="105"/>
        <v>0</v>
      </c>
      <c r="BF88" s="83">
        <f t="shared" si="79"/>
        <v>0</v>
      </c>
      <c r="BG88" s="82">
        <f t="shared" si="106"/>
        <v>0</v>
      </c>
      <c r="BH88" s="82">
        <f t="shared" si="80"/>
        <v>46</v>
      </c>
      <c r="BI88" s="83">
        <f t="shared" si="81"/>
        <v>0</v>
      </c>
      <c r="BJ88" s="82">
        <f t="shared" si="82"/>
        <v>0</v>
      </c>
      <c r="BK88" s="83">
        <f t="shared" si="83"/>
        <v>0</v>
      </c>
      <c r="BL88" s="7"/>
      <c r="BM88" s="82">
        <f t="shared" si="84"/>
        <v>0</v>
      </c>
      <c r="BN88" s="83">
        <f t="shared" si="85"/>
        <v>0</v>
      </c>
      <c r="BO88" s="82">
        <f t="shared" si="86"/>
        <v>0</v>
      </c>
      <c r="BP88" s="83">
        <f t="shared" si="87"/>
        <v>0</v>
      </c>
      <c r="BQ88" s="82">
        <f t="shared" si="88"/>
        <v>0</v>
      </c>
      <c r="BR88" s="83">
        <f t="shared" si="89"/>
        <v>0</v>
      </c>
      <c r="BS88" s="82">
        <f t="shared" si="90"/>
        <v>0</v>
      </c>
      <c r="BT88" s="82">
        <f t="shared" si="91"/>
        <v>73.010000000000005</v>
      </c>
      <c r="BU88" s="83">
        <f t="shared" si="92"/>
        <v>0</v>
      </c>
      <c r="BV88" s="82">
        <f t="shared" si="93"/>
        <v>0</v>
      </c>
      <c r="BW88" s="83">
        <f t="shared" si="94"/>
        <v>0</v>
      </c>
      <c r="BY88" s="7">
        <f t="shared" si="95"/>
        <v>73.010000000000005</v>
      </c>
      <c r="BZ88" s="7"/>
      <c r="CA88" s="7">
        <f t="shared" si="107"/>
        <v>0</v>
      </c>
      <c r="CB88" s="7"/>
      <c r="CC88" s="7">
        <f t="shared" si="96"/>
        <v>73.010000000000005</v>
      </c>
      <c r="CF88" s="7">
        <f t="shared" si="97"/>
        <v>1</v>
      </c>
      <c r="CG88" s="7">
        <f t="shared" si="98"/>
        <v>1</v>
      </c>
      <c r="CH88" s="7">
        <f t="shared" si="99"/>
        <v>1</v>
      </c>
      <c r="CI88" s="7">
        <f t="shared" si="100"/>
        <v>1</v>
      </c>
      <c r="CJ88" s="7">
        <f t="shared" si="101"/>
        <v>1</v>
      </c>
      <c r="CK88" s="7">
        <f t="shared" si="102"/>
        <v>1</v>
      </c>
      <c r="CL88" s="7">
        <f t="shared" si="108"/>
        <v>1</v>
      </c>
      <c r="CM88" s="7">
        <f t="shared" si="109"/>
        <v>1</v>
      </c>
      <c r="CN88" s="7">
        <f t="shared" si="110"/>
        <v>1</v>
      </c>
      <c r="CO88" s="7">
        <f t="shared" si="111"/>
        <v>1</v>
      </c>
      <c r="CP88" s="7">
        <f t="shared" si="112"/>
        <v>8</v>
      </c>
      <c r="CQ88" s="7"/>
      <c r="CS88" s="7">
        <f t="shared" si="51"/>
        <v>0</v>
      </c>
      <c r="CT88" s="7">
        <f t="shared" si="51"/>
        <v>0</v>
      </c>
      <c r="CU88" s="7">
        <f t="shared" si="51"/>
        <v>0</v>
      </c>
      <c r="CV88" s="7">
        <f t="shared" si="51"/>
        <v>0</v>
      </c>
      <c r="CW88" s="7">
        <f t="shared" si="51"/>
        <v>0</v>
      </c>
      <c r="CX88" s="7">
        <f t="shared" si="76"/>
        <v>0</v>
      </c>
      <c r="CY88" s="7">
        <f t="shared" si="76"/>
        <v>0</v>
      </c>
      <c r="CZ88" s="7">
        <f t="shared" si="76"/>
        <v>0</v>
      </c>
      <c r="DA88" s="7">
        <f t="shared" si="76"/>
        <v>0</v>
      </c>
      <c r="DB88" s="7">
        <f t="shared" si="76"/>
        <v>0</v>
      </c>
      <c r="DC88" s="7">
        <f t="shared" si="76"/>
        <v>73.010000000000005</v>
      </c>
    </row>
    <row r="89" spans="1:107">
      <c r="A89" s="6">
        <v>73</v>
      </c>
      <c r="B89" s="68" t="s">
        <v>470</v>
      </c>
      <c r="C89" s="15" t="s">
        <v>471</v>
      </c>
      <c r="D89" s="9"/>
      <c r="E89" s="29">
        <f>LOOKUP((IF(D89&gt;0,(RANK(D89,D$6:D$135,0)),"NA")),'Points System'!$A$4:$A$154,'Points System'!$B$4:$B$154)</f>
        <v>0</v>
      </c>
      <c r="F89" s="17"/>
      <c r="G89" s="29">
        <f>LOOKUP((IF(F89&gt;0,(RANK(F89,F$6:F$135,0)),"NA")),'Points System'!$A$4:$A$154,'Points System'!$B$4:$B$154)</f>
        <v>0</v>
      </c>
      <c r="H89" s="17"/>
      <c r="I89" s="29">
        <f>LOOKUP((IF(H89&gt;0,(RANK(H89,H$6:H$135,0)),"NA")),'Points System'!$A$4:$A$154,'Points System'!$B$4:$B$154)</f>
        <v>0</v>
      </c>
      <c r="J89" s="17"/>
      <c r="K89" s="29">
        <f>LOOKUP((IF(J89&gt;0,(RANK(J89,J$6:J$135,0)),"NA")),'Points System'!$A$4:$A$154,'Points System'!$B$4:$B$154)</f>
        <v>0</v>
      </c>
      <c r="L89" s="17">
        <v>160.01</v>
      </c>
      <c r="M89" s="29">
        <f>LOOKUP((IF(L89&gt;0,(RANK(L89,L$6:L$135,0)),"NA")),'Points System'!$A$4:$A$154,'Points System'!$B$4:$B$154)</f>
        <v>46</v>
      </c>
      <c r="N89" s="17"/>
      <c r="O89" s="29">
        <f>LOOKUP((IF(N89&gt;0,(RANK(N89,N$6:N$135,0)),"NA")),'Points System'!$A$4:$A$154,'Points System'!$B$4:$B$154)</f>
        <v>0</v>
      </c>
      <c r="P89" s="19"/>
      <c r="Q89" s="29">
        <f>LOOKUP((IF(P89&gt;0,(RANK(P89,P$6:P$135,0)),"NA")),'Points System'!$A$4:$A$154,'Points System'!$B$4:$B$154)</f>
        <v>0</v>
      </c>
      <c r="R89" s="19"/>
      <c r="S89" s="29">
        <f>LOOKUP((IF(R89&gt;0,(RANK(R89,R$6:R$135,0)),"NA")),'Points System'!$A$4:$A$154,'Points System'!$B$4:$B$154)</f>
        <v>0</v>
      </c>
      <c r="T89" s="17"/>
      <c r="U89" s="29">
        <f>LOOKUP((IF(T89&gt;0,(RANK(T89,T$6:T$135,0)),"NA")),'Points System'!$A$4:$A$154,'Points System'!$B$4:$B$154)</f>
        <v>0</v>
      </c>
      <c r="V89" s="17"/>
      <c r="W89" s="29">
        <f>LOOKUP((IF(V89&gt;0,(RANK(V89,V$6:V$135,0)),"NA")),'Points System'!$A$4:$A$154,'Points System'!$B$4:$B$154)</f>
        <v>0</v>
      </c>
      <c r="X89" s="9"/>
      <c r="Y89" s="10">
        <f>LOOKUP((IF(X89&gt;0,(RANK(X89,X$6:X$135,0)),"NA")),'Points System'!$A$4:$A$154,'Points System'!$B$4:$B$154)</f>
        <v>0</v>
      </c>
      <c r="Z89" s="9"/>
      <c r="AA89" s="10">
        <f>LOOKUP((IF(Z89&gt;0,(RANK(Z89,Z$6:Z$135,0)),"NA")),'Points System'!$A$4:$A$154,'Points System'!$B$4:$B$154)</f>
        <v>0</v>
      </c>
      <c r="AB89" s="78">
        <f>CC89</f>
        <v>160.01</v>
      </c>
      <c r="AC89" s="10">
        <f>SUM((LARGE((BA89:BL89),1))+(LARGE((BA89:BL89),2))+(LARGE((BA89:BL89),3)+(LARGE((BA89:BL89),4))))</f>
        <v>46</v>
      </c>
      <c r="AD89" s="12">
        <f>RANK(AC89,$AC$6:$AC$135,0)</f>
        <v>83</v>
      </c>
      <c r="AE89" s="11">
        <f>(AB89-(ROUNDDOWN(AB89,0)))*100</f>
        <v>0.99999999999909051</v>
      </c>
      <c r="AF89" s="76" t="str">
        <f>IF((COUNTIF(AT89:AY89,"&gt;0"))&gt;2,"Y","N")</f>
        <v>N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23">
        <f t="shared" si="113"/>
        <v>0</v>
      </c>
      <c r="AU89" s="23">
        <f t="shared" si="114"/>
        <v>0</v>
      </c>
      <c r="AV89" s="23">
        <f t="shared" si="115"/>
        <v>0</v>
      </c>
      <c r="AW89" s="23">
        <f t="shared" si="116"/>
        <v>0</v>
      </c>
      <c r="AX89" s="23">
        <f t="shared" si="117"/>
        <v>46</v>
      </c>
      <c r="AY89" s="23">
        <f t="shared" si="118"/>
        <v>0</v>
      </c>
      <c r="AZ89" s="7"/>
      <c r="BA89" s="82">
        <f t="shared" si="103"/>
        <v>0</v>
      </c>
      <c r="BB89" s="83">
        <f t="shared" si="77"/>
        <v>0</v>
      </c>
      <c r="BC89" s="82">
        <f t="shared" si="104"/>
        <v>0</v>
      </c>
      <c r="BD89" s="83">
        <f t="shared" si="78"/>
        <v>0</v>
      </c>
      <c r="BE89" s="82">
        <f t="shared" si="105"/>
        <v>0</v>
      </c>
      <c r="BF89" s="83">
        <f t="shared" si="79"/>
        <v>0</v>
      </c>
      <c r="BG89" s="82">
        <f t="shared" si="106"/>
        <v>0</v>
      </c>
      <c r="BH89" s="82">
        <f t="shared" si="80"/>
        <v>0</v>
      </c>
      <c r="BI89" s="83">
        <f t="shared" si="81"/>
        <v>46</v>
      </c>
      <c r="BJ89" s="82">
        <f t="shared" si="82"/>
        <v>0</v>
      </c>
      <c r="BK89" s="83">
        <f t="shared" si="83"/>
        <v>0</v>
      </c>
      <c r="BL89" s="7"/>
      <c r="BM89" s="82">
        <f t="shared" si="84"/>
        <v>0</v>
      </c>
      <c r="BN89" s="83">
        <f t="shared" si="85"/>
        <v>0</v>
      </c>
      <c r="BO89" s="82">
        <f t="shared" si="86"/>
        <v>0</v>
      </c>
      <c r="BP89" s="83">
        <f t="shared" si="87"/>
        <v>0</v>
      </c>
      <c r="BQ89" s="82">
        <f t="shared" si="88"/>
        <v>0</v>
      </c>
      <c r="BR89" s="83">
        <f t="shared" si="89"/>
        <v>0</v>
      </c>
      <c r="BS89" s="82">
        <f t="shared" si="90"/>
        <v>0</v>
      </c>
      <c r="BT89" s="82">
        <f t="shared" si="91"/>
        <v>0</v>
      </c>
      <c r="BU89" s="83">
        <f t="shared" si="92"/>
        <v>160.01</v>
      </c>
      <c r="BV89" s="82">
        <f t="shared" si="93"/>
        <v>0</v>
      </c>
      <c r="BW89" s="83">
        <f t="shared" si="94"/>
        <v>0</v>
      </c>
      <c r="BY89" s="7">
        <f t="shared" si="95"/>
        <v>160.01</v>
      </c>
      <c r="BZ89" s="7"/>
      <c r="CA89" s="7">
        <f t="shared" si="107"/>
        <v>0</v>
      </c>
      <c r="CB89" s="7"/>
      <c r="CC89" s="7">
        <f t="shared" si="96"/>
        <v>160.01</v>
      </c>
      <c r="CF89" s="7">
        <f t="shared" si="97"/>
        <v>1</v>
      </c>
      <c r="CG89" s="7">
        <f t="shared" si="98"/>
        <v>1</v>
      </c>
      <c r="CH89" s="7">
        <f t="shared" si="99"/>
        <v>1</v>
      </c>
      <c r="CI89" s="7">
        <f t="shared" si="100"/>
        <v>1</v>
      </c>
      <c r="CJ89" s="7">
        <f t="shared" si="101"/>
        <v>1</v>
      </c>
      <c r="CK89" s="7">
        <f t="shared" si="102"/>
        <v>1</v>
      </c>
      <c r="CL89" s="7">
        <f t="shared" si="108"/>
        <v>1</v>
      </c>
      <c r="CM89" s="7">
        <f t="shared" si="109"/>
        <v>1</v>
      </c>
      <c r="CN89" s="7">
        <f t="shared" si="110"/>
        <v>1</v>
      </c>
      <c r="CO89" s="7">
        <f t="shared" si="111"/>
        <v>1</v>
      </c>
      <c r="CP89" s="7">
        <f t="shared" si="112"/>
        <v>9</v>
      </c>
      <c r="CQ89" s="7"/>
      <c r="CS89" s="7">
        <f t="shared" si="51"/>
        <v>0</v>
      </c>
      <c r="CT89" s="7">
        <f t="shared" si="51"/>
        <v>0</v>
      </c>
      <c r="CU89" s="7">
        <f t="shared" si="51"/>
        <v>0</v>
      </c>
      <c r="CV89" s="7">
        <f t="shared" si="51"/>
        <v>0</v>
      </c>
      <c r="CW89" s="7">
        <f t="shared" si="51"/>
        <v>0</v>
      </c>
      <c r="CX89" s="7">
        <f t="shared" si="76"/>
        <v>0</v>
      </c>
      <c r="CY89" s="7">
        <f t="shared" si="76"/>
        <v>0</v>
      </c>
      <c r="CZ89" s="7">
        <f t="shared" si="76"/>
        <v>0</v>
      </c>
      <c r="DA89" s="7">
        <f t="shared" si="76"/>
        <v>0</v>
      </c>
      <c r="DB89" s="7">
        <f t="shared" si="76"/>
        <v>0</v>
      </c>
      <c r="DC89" s="7">
        <f t="shared" si="76"/>
        <v>160.01</v>
      </c>
    </row>
    <row r="90" spans="1:107">
      <c r="A90" s="6">
        <v>74</v>
      </c>
      <c r="B90" s="68" t="s">
        <v>559</v>
      </c>
      <c r="C90" s="15" t="s">
        <v>560</v>
      </c>
      <c r="D90" s="9"/>
      <c r="E90" s="29">
        <f>LOOKUP((IF(D90&gt;0,(RANK(D90,D$6:D$135,0)),"NA")),'Points System'!$A$4:$A$154,'Points System'!$B$4:$B$154)</f>
        <v>0</v>
      </c>
      <c r="F90" s="17"/>
      <c r="G90" s="29">
        <f>LOOKUP((IF(F90&gt;0,(RANK(F90,F$6:F$135,0)),"NA")),'Points System'!$A$4:$A$154,'Points System'!$B$4:$B$154)</f>
        <v>0</v>
      </c>
      <c r="H90" s="17"/>
      <c r="I90" s="29">
        <f>LOOKUP((IF(H90&gt;0,(RANK(H90,H$6:H$135,0)),"NA")),'Points System'!$A$4:$A$154,'Points System'!$B$4:$B$154)</f>
        <v>0</v>
      </c>
      <c r="J90" s="17"/>
      <c r="K90" s="29">
        <f>LOOKUP((IF(J90&gt;0,(RANK(J90,J$6:J$135,0)),"NA")),'Points System'!$A$4:$A$154,'Points System'!$B$4:$B$154)</f>
        <v>0</v>
      </c>
      <c r="L90" s="17"/>
      <c r="M90" s="29">
        <f>LOOKUP((IF(L90&gt;0,(RANK(L90,L$6:L$135,0)),"NA")),'Points System'!$A$4:$A$154,'Points System'!$B$4:$B$154)</f>
        <v>0</v>
      </c>
      <c r="N90" s="17"/>
      <c r="O90" s="29">
        <f>LOOKUP((IF(N90&gt;0,(RANK(N90,N$6:N$135,0)),"NA")),'Points System'!$A$4:$A$154,'Points System'!$B$4:$B$154)</f>
        <v>0</v>
      </c>
      <c r="P90" s="19"/>
      <c r="Q90" s="29">
        <f>LOOKUP((IF(P90&gt;0,(RANK(P90,P$6:P$135,0)),"NA")),'Points System'!$A$4:$A$154,'Points System'!$B$4:$B$154)</f>
        <v>0</v>
      </c>
      <c r="R90" s="19">
        <v>152.01</v>
      </c>
      <c r="S90" s="29">
        <f>LOOKUP((IF(R90&gt;0,(RANK(R90,R$6:R$135,0)),"NA")),'Points System'!$A$4:$A$154,'Points System'!$B$4:$B$154)</f>
        <v>46</v>
      </c>
      <c r="T90" s="17"/>
      <c r="U90" s="29">
        <f>LOOKUP((IF(T90&gt;0,(RANK(T90,T$6:T$135,0)),"NA")),'Points System'!$A$4:$A$154,'Points System'!$B$4:$B$154)</f>
        <v>0</v>
      </c>
      <c r="V90" s="17"/>
      <c r="W90" s="29">
        <f>LOOKUP((IF(V90&gt;0,(RANK(V90,V$6:V$135,0)),"NA")),'Points System'!$A$4:$A$154,'Points System'!$B$4:$B$154)</f>
        <v>0</v>
      </c>
      <c r="X90" s="9"/>
      <c r="Y90" s="10">
        <f>LOOKUP((IF(X90&gt;0,(RANK(X90,X$6:X$135,0)),"NA")),'Points System'!$A$4:$A$154,'Points System'!$B$4:$B$154)</f>
        <v>0</v>
      </c>
      <c r="Z90" s="9"/>
      <c r="AA90" s="10">
        <f>LOOKUP((IF(Z90&gt;0,(RANK(Z90,Z$6:Z$135,0)),"NA")),'Points System'!$A$4:$A$154,'Points System'!$B$4:$B$154)</f>
        <v>0</v>
      </c>
      <c r="AB90" s="78">
        <f>CC90</f>
        <v>152.01</v>
      </c>
      <c r="AC90" s="10">
        <f>SUM((LARGE((BA90:BL90),1))+(LARGE((BA90:BL90),2))+(LARGE((BA90:BL90),3)+(LARGE((BA90:BL90),4))))</f>
        <v>46</v>
      </c>
      <c r="AD90" s="12">
        <f>RANK(AC90,$AC$6:$AC$135,0)</f>
        <v>83</v>
      </c>
      <c r="AE90" s="11">
        <f>(AB90-(ROUNDDOWN(AB90,0)))*100</f>
        <v>0.99999999999909051</v>
      </c>
      <c r="AF90" s="76" t="str">
        <f>IF((COUNTIF(AT90:AY90,"&gt;0"))&gt;2,"Y","N")</f>
        <v>N</v>
      </c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23">
        <f t="shared" si="113"/>
        <v>46</v>
      </c>
      <c r="AU90" s="23">
        <f t="shared" si="114"/>
        <v>0</v>
      </c>
      <c r="AV90" s="23">
        <f t="shared" si="115"/>
        <v>0</v>
      </c>
      <c r="AW90" s="23">
        <f t="shared" si="116"/>
        <v>0</v>
      </c>
      <c r="AX90" s="23">
        <f t="shared" si="117"/>
        <v>0</v>
      </c>
      <c r="AY90" s="23">
        <f t="shared" si="118"/>
        <v>0</v>
      </c>
      <c r="AZ90" s="7"/>
      <c r="BA90" s="82">
        <f t="shared" si="103"/>
        <v>0</v>
      </c>
      <c r="BB90" s="83">
        <f t="shared" si="77"/>
        <v>46</v>
      </c>
      <c r="BC90" s="82">
        <f t="shared" si="104"/>
        <v>0</v>
      </c>
      <c r="BD90" s="83">
        <f t="shared" si="78"/>
        <v>0</v>
      </c>
      <c r="BE90" s="82">
        <f t="shared" si="105"/>
        <v>0</v>
      </c>
      <c r="BF90" s="83">
        <f t="shared" si="79"/>
        <v>0</v>
      </c>
      <c r="BG90" s="82">
        <f t="shared" si="106"/>
        <v>0</v>
      </c>
      <c r="BH90" s="82">
        <f t="shared" si="80"/>
        <v>0</v>
      </c>
      <c r="BI90" s="83">
        <f t="shared" si="81"/>
        <v>0</v>
      </c>
      <c r="BJ90" s="82">
        <f t="shared" si="82"/>
        <v>0</v>
      </c>
      <c r="BK90" s="83">
        <f t="shared" si="83"/>
        <v>0</v>
      </c>
      <c r="BL90" s="7"/>
      <c r="BM90" s="82">
        <f t="shared" si="84"/>
        <v>0</v>
      </c>
      <c r="BN90" s="83">
        <f t="shared" si="85"/>
        <v>152.01</v>
      </c>
      <c r="BO90" s="82">
        <f t="shared" si="86"/>
        <v>0</v>
      </c>
      <c r="BP90" s="83">
        <f t="shared" si="87"/>
        <v>0</v>
      </c>
      <c r="BQ90" s="82">
        <f t="shared" si="88"/>
        <v>0</v>
      </c>
      <c r="BR90" s="83">
        <f t="shared" si="89"/>
        <v>0</v>
      </c>
      <c r="BS90" s="82">
        <f t="shared" si="90"/>
        <v>0</v>
      </c>
      <c r="BT90" s="82">
        <f t="shared" si="91"/>
        <v>0</v>
      </c>
      <c r="BU90" s="83">
        <f t="shared" si="92"/>
        <v>0</v>
      </c>
      <c r="BV90" s="82">
        <f t="shared" si="93"/>
        <v>0</v>
      </c>
      <c r="BW90" s="83">
        <f t="shared" si="94"/>
        <v>0</v>
      </c>
      <c r="BY90" s="7">
        <f t="shared" si="95"/>
        <v>152.01</v>
      </c>
      <c r="BZ90" s="7"/>
      <c r="CA90" s="7">
        <f t="shared" si="107"/>
        <v>0</v>
      </c>
      <c r="CB90" s="7"/>
      <c r="CC90" s="7">
        <f t="shared" si="96"/>
        <v>152.01</v>
      </c>
      <c r="CF90" s="7">
        <f t="shared" si="97"/>
        <v>1</v>
      </c>
      <c r="CG90" s="7">
        <f t="shared" si="98"/>
        <v>1</v>
      </c>
      <c r="CH90" s="7">
        <f t="shared" si="99"/>
        <v>1</v>
      </c>
      <c r="CI90" s="7">
        <f t="shared" si="100"/>
        <v>1</v>
      </c>
      <c r="CJ90" s="7">
        <f t="shared" si="101"/>
        <v>1</v>
      </c>
      <c r="CK90" s="7">
        <f t="shared" si="102"/>
        <v>1</v>
      </c>
      <c r="CL90" s="7">
        <f t="shared" si="108"/>
        <v>1</v>
      </c>
      <c r="CM90" s="7">
        <f t="shared" si="109"/>
        <v>1</v>
      </c>
      <c r="CN90" s="7">
        <f t="shared" si="110"/>
        <v>1</v>
      </c>
      <c r="CO90" s="7">
        <f t="shared" si="111"/>
        <v>1</v>
      </c>
      <c r="CP90" s="7">
        <f t="shared" si="112"/>
        <v>2</v>
      </c>
      <c r="CQ90" s="7"/>
      <c r="CS90" s="7">
        <f t="shared" si="51"/>
        <v>0</v>
      </c>
      <c r="CT90" s="7">
        <f t="shared" si="51"/>
        <v>0</v>
      </c>
      <c r="CU90" s="7">
        <f t="shared" si="51"/>
        <v>0</v>
      </c>
      <c r="CV90" s="7">
        <f t="shared" si="51"/>
        <v>0</v>
      </c>
      <c r="CW90" s="7">
        <f t="shared" si="51"/>
        <v>0</v>
      </c>
      <c r="CX90" s="7">
        <f t="shared" si="76"/>
        <v>0</v>
      </c>
      <c r="CY90" s="7">
        <f t="shared" si="76"/>
        <v>0</v>
      </c>
      <c r="CZ90" s="7">
        <f t="shared" si="76"/>
        <v>0</v>
      </c>
      <c r="DA90" s="7">
        <f t="shared" si="76"/>
        <v>0</v>
      </c>
      <c r="DB90" s="7">
        <f t="shared" si="76"/>
        <v>0</v>
      </c>
      <c r="DC90" s="7">
        <f t="shared" si="76"/>
        <v>152.01</v>
      </c>
    </row>
    <row r="91" spans="1:107">
      <c r="A91" s="6">
        <v>75</v>
      </c>
      <c r="B91" s="68" t="s">
        <v>47</v>
      </c>
      <c r="C91" s="15" t="s">
        <v>423</v>
      </c>
      <c r="D91" s="9"/>
      <c r="E91" s="29">
        <f>LOOKUP((IF(D91&gt;0,(RANK(D91,D$6:D$135,0)),"NA")),'Points System'!$A$4:$A$154,'Points System'!$B$4:$B$154)</f>
        <v>0</v>
      </c>
      <c r="F91" s="17"/>
      <c r="G91" s="29">
        <f>LOOKUP((IF(F91&gt;0,(RANK(F91,F$6:F$135,0)),"NA")),'Points System'!$A$4:$A$154,'Points System'!$B$4:$B$154)</f>
        <v>0</v>
      </c>
      <c r="H91" s="17">
        <v>88</v>
      </c>
      <c r="I91" s="29">
        <f>LOOKUP((IF(H91&gt;0,(RANK(H91,H$6:H$135,0)),"NA")),'Points System'!$A$4:$A$154,'Points System'!$B$4:$B$154)</f>
        <v>46</v>
      </c>
      <c r="J91" s="17"/>
      <c r="K91" s="29">
        <f>LOOKUP((IF(J91&gt;0,(RANK(J91,J$6:J$135,0)),"NA")),'Points System'!$A$4:$A$154,'Points System'!$B$4:$B$154)</f>
        <v>0</v>
      </c>
      <c r="L91" s="17"/>
      <c r="M91" s="29">
        <f>LOOKUP((IF(L91&gt;0,(RANK(L91,L$6:L$135,0)),"NA")),'Points System'!$A$4:$A$154,'Points System'!$B$4:$B$154)</f>
        <v>0</v>
      </c>
      <c r="N91" s="17"/>
      <c r="O91" s="29">
        <f>LOOKUP((IF(N91&gt;0,(RANK(N91,N$6:N$135,0)),"NA")),'Points System'!$A$4:$A$154,'Points System'!$B$4:$B$154)</f>
        <v>0</v>
      </c>
      <c r="P91" s="19"/>
      <c r="Q91" s="29">
        <f>LOOKUP((IF(P91&gt;0,(RANK(P91,P$6:P$135,0)),"NA")),'Points System'!$A$4:$A$154,'Points System'!$B$4:$B$154)</f>
        <v>0</v>
      </c>
      <c r="R91" s="19"/>
      <c r="S91" s="29">
        <f>LOOKUP((IF(R91&gt;0,(RANK(R91,R$6:R$135,0)),"NA")),'Points System'!$A$4:$A$154,'Points System'!$B$4:$B$154)</f>
        <v>0</v>
      </c>
      <c r="T91" s="17"/>
      <c r="U91" s="29">
        <f>LOOKUP((IF(T91&gt;0,(RANK(T91,T$6:T$135,0)),"NA")),'Points System'!$A$4:$A$154,'Points System'!$B$4:$B$154)</f>
        <v>0</v>
      </c>
      <c r="V91" s="17"/>
      <c r="W91" s="29">
        <f>LOOKUP((IF(V91&gt;0,(RANK(V91,V$6:V$135,0)),"NA")),'Points System'!$A$4:$A$154,'Points System'!$B$4:$B$154)</f>
        <v>0</v>
      </c>
      <c r="X91" s="9"/>
      <c r="Y91" s="10">
        <f>LOOKUP((IF(X91&gt;0,(RANK(X91,X$6:X$135,0)),"NA")),'Points System'!$A$4:$A$154,'Points System'!$B$4:$B$154)</f>
        <v>0</v>
      </c>
      <c r="Z91" s="9"/>
      <c r="AA91" s="10">
        <f>LOOKUP((IF(Z91&gt;0,(RANK(Z91,Z$6:Z$135,0)),"NA")),'Points System'!$A$4:$A$154,'Points System'!$B$4:$B$154)</f>
        <v>0</v>
      </c>
      <c r="AB91" s="78">
        <f>CC91</f>
        <v>88</v>
      </c>
      <c r="AC91" s="10">
        <f>SUM((LARGE((BA91:BL91),1))+(LARGE((BA91:BL91),2))+(LARGE((BA91:BL91),3)+(LARGE((BA91:BL91),4))))</f>
        <v>46</v>
      </c>
      <c r="AD91" s="12">
        <f>RANK(AC91,$AC$6:$AC$135,0)</f>
        <v>83</v>
      </c>
      <c r="AE91" s="11">
        <f>(AB91-(ROUNDDOWN(AB91,0)))*100</f>
        <v>0</v>
      </c>
      <c r="AF91" s="76" t="str">
        <f>IF((COUNTIF(AT91:AY91,"&gt;0"))&gt;2,"Y","N")</f>
        <v>N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23">
        <f t="shared" si="113"/>
        <v>0</v>
      </c>
      <c r="AU91" s="23">
        <f t="shared" si="114"/>
        <v>46</v>
      </c>
      <c r="AV91" s="23">
        <f t="shared" si="115"/>
        <v>0</v>
      </c>
      <c r="AW91" s="23">
        <f t="shared" si="116"/>
        <v>0</v>
      </c>
      <c r="AX91" s="23">
        <f t="shared" si="117"/>
        <v>0</v>
      </c>
      <c r="AY91" s="23">
        <f t="shared" si="118"/>
        <v>0</v>
      </c>
      <c r="AZ91" s="7"/>
      <c r="BA91" s="82">
        <f t="shared" si="103"/>
        <v>0</v>
      </c>
      <c r="BB91" s="83">
        <f t="shared" si="77"/>
        <v>0</v>
      </c>
      <c r="BC91" s="82">
        <f t="shared" si="104"/>
        <v>46</v>
      </c>
      <c r="BD91" s="83">
        <f t="shared" si="78"/>
        <v>0</v>
      </c>
      <c r="BE91" s="82">
        <f t="shared" si="105"/>
        <v>0</v>
      </c>
      <c r="BF91" s="83">
        <f t="shared" si="79"/>
        <v>0</v>
      </c>
      <c r="BG91" s="82">
        <f t="shared" si="106"/>
        <v>0</v>
      </c>
      <c r="BH91" s="82">
        <f t="shared" si="80"/>
        <v>0</v>
      </c>
      <c r="BI91" s="83">
        <f t="shared" si="81"/>
        <v>0</v>
      </c>
      <c r="BJ91" s="82">
        <f t="shared" si="82"/>
        <v>0</v>
      </c>
      <c r="BK91" s="83">
        <f t="shared" si="83"/>
        <v>0</v>
      </c>
      <c r="BL91" s="7"/>
      <c r="BM91" s="82">
        <f t="shared" si="84"/>
        <v>0</v>
      </c>
      <c r="BN91" s="83">
        <f t="shared" si="85"/>
        <v>0</v>
      </c>
      <c r="BO91" s="82">
        <f t="shared" si="86"/>
        <v>88</v>
      </c>
      <c r="BP91" s="83">
        <f t="shared" si="87"/>
        <v>0</v>
      </c>
      <c r="BQ91" s="82">
        <f t="shared" si="88"/>
        <v>0</v>
      </c>
      <c r="BR91" s="83">
        <f t="shared" si="89"/>
        <v>0</v>
      </c>
      <c r="BS91" s="82">
        <f t="shared" si="90"/>
        <v>0</v>
      </c>
      <c r="BT91" s="82">
        <f t="shared" si="91"/>
        <v>0</v>
      </c>
      <c r="BU91" s="83">
        <f t="shared" si="92"/>
        <v>0</v>
      </c>
      <c r="BV91" s="82">
        <f t="shared" si="93"/>
        <v>0</v>
      </c>
      <c r="BW91" s="83">
        <f t="shared" si="94"/>
        <v>0</v>
      </c>
      <c r="BY91" s="7">
        <f t="shared" si="95"/>
        <v>88</v>
      </c>
      <c r="BZ91" s="7"/>
      <c r="CA91" s="7">
        <f t="shared" si="107"/>
        <v>0</v>
      </c>
      <c r="CB91" s="7"/>
      <c r="CC91" s="7">
        <f t="shared" si="96"/>
        <v>88</v>
      </c>
      <c r="CF91" s="7">
        <f t="shared" si="97"/>
        <v>1</v>
      </c>
      <c r="CG91" s="7">
        <f t="shared" si="98"/>
        <v>1</v>
      </c>
      <c r="CH91" s="7">
        <f t="shared" si="99"/>
        <v>1</v>
      </c>
      <c r="CI91" s="7">
        <f t="shared" si="100"/>
        <v>1</v>
      </c>
      <c r="CJ91" s="7">
        <f t="shared" si="101"/>
        <v>1</v>
      </c>
      <c r="CK91" s="7">
        <f t="shared" si="102"/>
        <v>1</v>
      </c>
      <c r="CL91" s="7">
        <f t="shared" si="108"/>
        <v>1</v>
      </c>
      <c r="CM91" s="7">
        <f t="shared" si="109"/>
        <v>1</v>
      </c>
      <c r="CN91" s="7">
        <f t="shared" si="110"/>
        <v>1</v>
      </c>
      <c r="CO91" s="7">
        <f t="shared" si="111"/>
        <v>1</v>
      </c>
      <c r="CP91" s="7">
        <f t="shared" si="112"/>
        <v>3</v>
      </c>
      <c r="CQ91" s="7"/>
      <c r="CS91" s="7">
        <f t="shared" si="51"/>
        <v>0</v>
      </c>
      <c r="CT91" s="7">
        <f t="shared" si="51"/>
        <v>0</v>
      </c>
      <c r="CU91" s="7">
        <f t="shared" si="51"/>
        <v>0</v>
      </c>
      <c r="CV91" s="7">
        <f t="shared" si="51"/>
        <v>0</v>
      </c>
      <c r="CW91" s="7">
        <f t="shared" si="51"/>
        <v>0</v>
      </c>
      <c r="CX91" s="7">
        <f t="shared" si="76"/>
        <v>0</v>
      </c>
      <c r="CY91" s="7">
        <f t="shared" si="76"/>
        <v>0</v>
      </c>
      <c r="CZ91" s="7">
        <f t="shared" si="76"/>
        <v>0</v>
      </c>
      <c r="DA91" s="7">
        <f t="shared" si="76"/>
        <v>0</v>
      </c>
      <c r="DB91" s="7">
        <f t="shared" si="76"/>
        <v>0</v>
      </c>
      <c r="DC91" s="7">
        <f t="shared" si="76"/>
        <v>88</v>
      </c>
    </row>
    <row r="92" spans="1:107">
      <c r="A92" s="6">
        <v>76</v>
      </c>
      <c r="B92" s="68" t="s">
        <v>98</v>
      </c>
      <c r="C92" s="15" t="s">
        <v>144</v>
      </c>
      <c r="D92" s="9"/>
      <c r="E92" s="29">
        <f>LOOKUP((IF(D92&gt;0,(RANK(D92,D$6:D$135,0)),"NA")),'Points System'!$A$4:$A$154,'Points System'!$B$4:$B$154)</f>
        <v>0</v>
      </c>
      <c r="F92" s="17">
        <v>133.02000000000001</v>
      </c>
      <c r="G92" s="29">
        <f>LOOKUP((IF(F92&gt;0,(RANK(F92,F$6:F$135,0)),"NA")),'Points System'!$A$4:$A$154,'Points System'!$B$4:$B$154)</f>
        <v>45</v>
      </c>
      <c r="H92" s="17"/>
      <c r="I92" s="29">
        <f>LOOKUP((IF(H92&gt;0,(RANK(H92,H$6:H$135,0)),"NA")),'Points System'!$A$4:$A$154,'Points System'!$B$4:$B$154)</f>
        <v>0</v>
      </c>
      <c r="J92" s="17"/>
      <c r="K92" s="29">
        <f>LOOKUP((IF(J92&gt;0,(RANK(J92,J$6:J$135,0)),"NA")),'Points System'!$A$4:$A$154,'Points System'!$B$4:$B$154)</f>
        <v>0</v>
      </c>
      <c r="L92" s="17"/>
      <c r="M92" s="29">
        <f>LOOKUP((IF(L92&gt;0,(RANK(L92,L$6:L$135,0)),"NA")),'Points System'!$A$4:$A$154,'Points System'!$B$4:$B$154)</f>
        <v>0</v>
      </c>
      <c r="N92" s="17"/>
      <c r="O92" s="29">
        <f>LOOKUP((IF(N92&gt;0,(RANK(N92,N$6:N$135,0)),"NA")),'Points System'!$A$4:$A$154,'Points System'!$B$4:$B$154)</f>
        <v>0</v>
      </c>
      <c r="P92" s="19"/>
      <c r="Q92" s="29">
        <f>LOOKUP((IF(P92&gt;0,(RANK(P92,P$6:P$135,0)),"NA")),'Points System'!$A$4:$A$154,'Points System'!$B$4:$B$154)</f>
        <v>0</v>
      </c>
      <c r="R92" s="19"/>
      <c r="S92" s="29">
        <f>LOOKUP((IF(R92&gt;0,(RANK(R92,R$6:R$135,0)),"NA")),'Points System'!$A$4:$A$154,'Points System'!$B$4:$B$154)</f>
        <v>0</v>
      </c>
      <c r="T92" s="17"/>
      <c r="U92" s="29">
        <f>LOOKUP((IF(T92&gt;0,(RANK(T92,T$6:T$135,0)),"NA")),'Points System'!$A$4:$A$154,'Points System'!$B$4:$B$154)</f>
        <v>0</v>
      </c>
      <c r="V92" s="17"/>
      <c r="W92" s="29">
        <f>LOOKUP((IF(V92&gt;0,(RANK(V92,V$6:V$135,0)),"NA")),'Points System'!$A$4:$A$154,'Points System'!$B$4:$B$154)</f>
        <v>0</v>
      </c>
      <c r="X92" s="9"/>
      <c r="Y92" s="10">
        <f>LOOKUP((IF(X92&gt;0,(RANK(X92,X$6:X$135,0)),"NA")),'Points System'!$A$4:$A$154,'Points System'!$B$4:$B$154)</f>
        <v>0</v>
      </c>
      <c r="Z92" s="9"/>
      <c r="AA92" s="10">
        <f>LOOKUP((IF(Z92&gt;0,(RANK(Z92,Z$6:Z$135,0)),"NA")),'Points System'!$A$4:$A$154,'Points System'!$B$4:$B$154)</f>
        <v>0</v>
      </c>
      <c r="AB92" s="78">
        <f>CC92</f>
        <v>133.02000000000001</v>
      </c>
      <c r="AC92" s="10">
        <f>SUM((LARGE((BA92:BL92),1))+(LARGE((BA92:BL92),2))+(LARGE((BA92:BL92),3)+(LARGE((BA92:BL92),4))))</f>
        <v>45</v>
      </c>
      <c r="AD92" s="12">
        <f>RANK(AC92,$AC$6:$AC$135,0)</f>
        <v>87</v>
      </c>
      <c r="AE92" s="11">
        <f>(AB92-(ROUNDDOWN(AB92,0)))*100</f>
        <v>2.0000000000010232</v>
      </c>
      <c r="AF92" s="76" t="str">
        <f>IF((COUNTIF(AT92:AY92,"&gt;0"))&gt;2,"Y","N")</f>
        <v>N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23">
        <f t="shared" si="113"/>
        <v>45</v>
      </c>
      <c r="AU92" s="23">
        <f t="shared" si="114"/>
        <v>0</v>
      </c>
      <c r="AV92" s="23">
        <f t="shared" si="115"/>
        <v>0</v>
      </c>
      <c r="AW92" s="23">
        <f t="shared" si="116"/>
        <v>0</v>
      </c>
      <c r="AX92" s="23">
        <f t="shared" si="117"/>
        <v>0</v>
      </c>
      <c r="AY92" s="23">
        <f t="shared" si="118"/>
        <v>0</v>
      </c>
      <c r="AZ92" s="7"/>
      <c r="BA92" s="82">
        <f t="shared" si="103"/>
        <v>45</v>
      </c>
      <c r="BB92" s="83">
        <f t="shared" si="77"/>
        <v>0</v>
      </c>
      <c r="BC92" s="82">
        <f t="shared" si="104"/>
        <v>0</v>
      </c>
      <c r="BD92" s="83">
        <f t="shared" si="78"/>
        <v>0</v>
      </c>
      <c r="BE92" s="82">
        <f t="shared" si="105"/>
        <v>0</v>
      </c>
      <c r="BF92" s="83">
        <f t="shared" si="79"/>
        <v>0</v>
      </c>
      <c r="BG92" s="82">
        <f t="shared" si="106"/>
        <v>0</v>
      </c>
      <c r="BH92" s="82">
        <f t="shared" si="80"/>
        <v>0</v>
      </c>
      <c r="BI92" s="83">
        <f t="shared" si="81"/>
        <v>0</v>
      </c>
      <c r="BJ92" s="82">
        <f t="shared" si="82"/>
        <v>0</v>
      </c>
      <c r="BK92" s="83">
        <f t="shared" si="83"/>
        <v>0</v>
      </c>
      <c r="BL92" s="7"/>
      <c r="BM92" s="82">
        <f t="shared" si="84"/>
        <v>133.02000000000001</v>
      </c>
      <c r="BN92" s="83">
        <f t="shared" si="85"/>
        <v>0</v>
      </c>
      <c r="BO92" s="82">
        <f t="shared" si="86"/>
        <v>0</v>
      </c>
      <c r="BP92" s="83">
        <f t="shared" si="87"/>
        <v>0</v>
      </c>
      <c r="BQ92" s="82">
        <f t="shared" si="88"/>
        <v>0</v>
      </c>
      <c r="BR92" s="83">
        <f t="shared" si="89"/>
        <v>0</v>
      </c>
      <c r="BS92" s="82">
        <f t="shared" si="90"/>
        <v>0</v>
      </c>
      <c r="BT92" s="82">
        <f t="shared" si="91"/>
        <v>0</v>
      </c>
      <c r="BU92" s="83">
        <f t="shared" si="92"/>
        <v>0</v>
      </c>
      <c r="BV92" s="82">
        <f t="shared" si="93"/>
        <v>0</v>
      </c>
      <c r="BW92" s="83">
        <f t="shared" si="94"/>
        <v>0</v>
      </c>
      <c r="BY92" s="7">
        <f t="shared" si="95"/>
        <v>133.02000000000001</v>
      </c>
      <c r="BZ92" s="7"/>
      <c r="CA92" s="7">
        <f t="shared" si="107"/>
        <v>0</v>
      </c>
      <c r="CB92" s="7"/>
      <c r="CC92" s="7">
        <f t="shared" si="96"/>
        <v>133.02000000000001</v>
      </c>
      <c r="CF92" s="7">
        <f t="shared" si="97"/>
        <v>2</v>
      </c>
      <c r="CG92" s="7">
        <f t="shared" si="98"/>
        <v>2</v>
      </c>
      <c r="CH92" s="7">
        <f t="shared" si="99"/>
        <v>2</v>
      </c>
      <c r="CI92" s="7">
        <f t="shared" si="100"/>
        <v>2</v>
      </c>
      <c r="CJ92" s="7">
        <f t="shared" si="101"/>
        <v>2</v>
      </c>
      <c r="CK92" s="7">
        <f t="shared" si="102"/>
        <v>2</v>
      </c>
      <c r="CL92" s="7">
        <f t="shared" si="108"/>
        <v>2</v>
      </c>
      <c r="CM92" s="7">
        <f t="shared" si="109"/>
        <v>2</v>
      </c>
      <c r="CN92" s="7">
        <f t="shared" si="110"/>
        <v>2</v>
      </c>
      <c r="CO92" s="7">
        <f t="shared" si="111"/>
        <v>2</v>
      </c>
      <c r="CP92" s="7">
        <f t="shared" si="112"/>
        <v>1</v>
      </c>
      <c r="CQ92" s="7"/>
      <c r="CS92" s="7">
        <f t="shared" si="51"/>
        <v>0</v>
      </c>
      <c r="CT92" s="7">
        <f t="shared" si="51"/>
        <v>0</v>
      </c>
      <c r="CU92" s="7">
        <f t="shared" si="51"/>
        <v>0</v>
      </c>
      <c r="CV92" s="7">
        <f t="shared" si="51"/>
        <v>0</v>
      </c>
      <c r="CW92" s="7">
        <f t="shared" si="51"/>
        <v>0</v>
      </c>
      <c r="CX92" s="7">
        <f t="shared" si="76"/>
        <v>0</v>
      </c>
      <c r="CY92" s="7">
        <f t="shared" si="76"/>
        <v>0</v>
      </c>
      <c r="CZ92" s="7">
        <f t="shared" si="76"/>
        <v>0</v>
      </c>
      <c r="DA92" s="7">
        <f t="shared" si="76"/>
        <v>0</v>
      </c>
      <c r="DB92" s="7">
        <f t="shared" si="76"/>
        <v>0</v>
      </c>
      <c r="DC92" s="7">
        <f t="shared" si="76"/>
        <v>133.02000000000001</v>
      </c>
    </row>
    <row r="93" spans="1:107">
      <c r="A93" s="6">
        <v>77</v>
      </c>
      <c r="B93" s="68" t="s">
        <v>234</v>
      </c>
      <c r="C93" s="15" t="s">
        <v>235</v>
      </c>
      <c r="D93" s="9"/>
      <c r="E93" s="29">
        <f>LOOKUP((IF(D93&gt;0,(RANK(D93,D$6:D$135,0)),"NA")),'Points System'!$A$4:$A$154,'Points System'!$B$4:$B$154)</f>
        <v>0</v>
      </c>
      <c r="F93" s="17"/>
      <c r="G93" s="29">
        <f>LOOKUP((IF(F93&gt;0,(RANK(F93,F$6:F$135,0)),"NA")),'Points System'!$A$4:$A$154,'Points System'!$B$4:$B$154)</f>
        <v>0</v>
      </c>
      <c r="H93" s="17"/>
      <c r="I93" s="29">
        <f>LOOKUP((IF(H93&gt;0,(RANK(H93,H$6:H$135,0)),"NA")),'Points System'!$A$4:$A$154,'Points System'!$B$4:$B$154)</f>
        <v>0</v>
      </c>
      <c r="J93" s="17"/>
      <c r="K93" s="29">
        <f>LOOKUP((IF(J93&gt;0,(RANK(J93,J$6:J$135,0)),"NA")),'Points System'!$A$4:$A$154,'Points System'!$B$4:$B$154)</f>
        <v>0</v>
      </c>
      <c r="L93" s="17"/>
      <c r="M93" s="29">
        <f>LOOKUP((IF(L93&gt;0,(RANK(L93,L$6:L$135,0)),"NA")),'Points System'!$A$4:$A$154,'Points System'!$B$4:$B$154)</f>
        <v>0</v>
      </c>
      <c r="N93" s="17"/>
      <c r="O93" s="29">
        <f>LOOKUP((IF(N93&gt;0,(RANK(N93,N$6:N$135,0)),"NA")),'Points System'!$A$4:$A$154,'Points System'!$B$4:$B$154)</f>
        <v>0</v>
      </c>
      <c r="P93" s="19"/>
      <c r="Q93" s="29">
        <f>LOOKUP((IF(P93&gt;0,(RANK(P93,P$6:P$135,0)),"NA")),'Points System'!$A$4:$A$154,'Points System'!$B$4:$B$154)</f>
        <v>0</v>
      </c>
      <c r="R93" s="19">
        <v>139.01</v>
      </c>
      <c r="S93" s="29">
        <f>LOOKUP((IF(R93&gt;0,(RANK(R93,R$6:R$135,0)),"NA")),'Points System'!$A$4:$A$154,'Points System'!$B$4:$B$154)</f>
        <v>44</v>
      </c>
      <c r="T93" s="17"/>
      <c r="U93" s="29">
        <f>LOOKUP((IF(T93&gt;0,(RANK(T93,T$6:T$135,0)),"NA")),'Points System'!$A$4:$A$154,'Points System'!$B$4:$B$154)</f>
        <v>0</v>
      </c>
      <c r="V93" s="17"/>
      <c r="W93" s="29">
        <f>LOOKUP((IF(V93&gt;0,(RANK(V93,V$6:V$135,0)),"NA")),'Points System'!$A$4:$A$154,'Points System'!$B$4:$B$154)</f>
        <v>0</v>
      </c>
      <c r="X93" s="9"/>
      <c r="Y93" s="10">
        <f>LOOKUP((IF(X93&gt;0,(RANK(X93,X$6:X$135,0)),"NA")),'Points System'!$A$4:$A$154,'Points System'!$B$4:$B$154)</f>
        <v>0</v>
      </c>
      <c r="Z93" s="9"/>
      <c r="AA93" s="10">
        <f>LOOKUP((IF(Z93&gt;0,(RANK(Z93,Z$6:Z$135,0)),"NA")),'Points System'!$A$4:$A$154,'Points System'!$B$4:$B$154)</f>
        <v>0</v>
      </c>
      <c r="AB93" s="78">
        <f>CC93</f>
        <v>139.01</v>
      </c>
      <c r="AC93" s="10">
        <f>SUM((LARGE((BA93:BL93),1))+(LARGE((BA93:BL93),2))+(LARGE((BA93:BL93),3)+(LARGE((BA93:BL93),4))))</f>
        <v>44</v>
      </c>
      <c r="AD93" s="12">
        <f>RANK(AC93,$AC$6:$AC$135,0)</f>
        <v>88</v>
      </c>
      <c r="AE93" s="11">
        <f>(AB93-(ROUNDDOWN(AB93,0)))*100</f>
        <v>0.99999999999909051</v>
      </c>
      <c r="AF93" s="76" t="str">
        <f>IF((COUNTIF(AT93:AY93,"&gt;0"))&gt;2,"Y","N")</f>
        <v>N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23">
        <f t="shared" si="113"/>
        <v>44</v>
      </c>
      <c r="AU93" s="23">
        <f t="shared" si="114"/>
        <v>0</v>
      </c>
      <c r="AV93" s="23">
        <f t="shared" si="115"/>
        <v>0</v>
      </c>
      <c r="AW93" s="23">
        <f t="shared" si="116"/>
        <v>0</v>
      </c>
      <c r="AX93" s="23">
        <f t="shared" si="117"/>
        <v>0</v>
      </c>
      <c r="AY93" s="23">
        <f t="shared" si="118"/>
        <v>0</v>
      </c>
      <c r="AZ93" s="7"/>
      <c r="BA93" s="82">
        <f t="shared" si="103"/>
        <v>0</v>
      </c>
      <c r="BB93" s="83">
        <f t="shared" si="77"/>
        <v>44</v>
      </c>
      <c r="BC93" s="82">
        <f t="shared" si="104"/>
        <v>0</v>
      </c>
      <c r="BD93" s="83">
        <f t="shared" si="78"/>
        <v>0</v>
      </c>
      <c r="BE93" s="82">
        <f t="shared" si="105"/>
        <v>0</v>
      </c>
      <c r="BF93" s="83">
        <f t="shared" si="79"/>
        <v>0</v>
      </c>
      <c r="BG93" s="82">
        <f t="shared" si="106"/>
        <v>0</v>
      </c>
      <c r="BH93" s="82">
        <f t="shared" si="80"/>
        <v>0</v>
      </c>
      <c r="BI93" s="83">
        <f t="shared" si="81"/>
        <v>0</v>
      </c>
      <c r="BJ93" s="82">
        <f t="shared" si="82"/>
        <v>0</v>
      </c>
      <c r="BK93" s="83">
        <f t="shared" si="83"/>
        <v>0</v>
      </c>
      <c r="BL93" s="7"/>
      <c r="BM93" s="82">
        <f t="shared" si="84"/>
        <v>0</v>
      </c>
      <c r="BN93" s="83">
        <f t="shared" si="85"/>
        <v>139.01</v>
      </c>
      <c r="BO93" s="82">
        <f t="shared" si="86"/>
        <v>0</v>
      </c>
      <c r="BP93" s="83">
        <f t="shared" si="87"/>
        <v>0</v>
      </c>
      <c r="BQ93" s="82">
        <f t="shared" si="88"/>
        <v>0</v>
      </c>
      <c r="BR93" s="83">
        <f t="shared" si="89"/>
        <v>0</v>
      </c>
      <c r="BS93" s="82">
        <f t="shared" si="90"/>
        <v>0</v>
      </c>
      <c r="BT93" s="82">
        <f t="shared" si="91"/>
        <v>0</v>
      </c>
      <c r="BU93" s="83">
        <f t="shared" si="92"/>
        <v>0</v>
      </c>
      <c r="BV93" s="82">
        <f t="shared" si="93"/>
        <v>0</v>
      </c>
      <c r="BW93" s="83">
        <f t="shared" si="94"/>
        <v>0</v>
      </c>
      <c r="BY93" s="7">
        <f t="shared" si="95"/>
        <v>139.01</v>
      </c>
      <c r="BZ93" s="7"/>
      <c r="CA93" s="7">
        <f t="shared" si="107"/>
        <v>0</v>
      </c>
      <c r="CB93" s="7"/>
      <c r="CC93" s="7">
        <f t="shared" si="96"/>
        <v>139.01</v>
      </c>
      <c r="CF93" s="7">
        <f t="shared" si="97"/>
        <v>1</v>
      </c>
      <c r="CG93" s="7">
        <f t="shared" si="98"/>
        <v>1</v>
      </c>
      <c r="CH93" s="7">
        <f t="shared" si="99"/>
        <v>1</v>
      </c>
      <c r="CI93" s="7">
        <f t="shared" si="100"/>
        <v>1</v>
      </c>
      <c r="CJ93" s="7">
        <f t="shared" si="101"/>
        <v>1</v>
      </c>
      <c r="CK93" s="7">
        <f t="shared" si="102"/>
        <v>1</v>
      </c>
      <c r="CL93" s="7">
        <f t="shared" si="108"/>
        <v>1</v>
      </c>
      <c r="CM93" s="7">
        <f t="shared" si="109"/>
        <v>1</v>
      </c>
      <c r="CN93" s="7">
        <f t="shared" si="110"/>
        <v>1</v>
      </c>
      <c r="CO93" s="7">
        <f t="shared" si="111"/>
        <v>1</v>
      </c>
      <c r="CP93" s="7">
        <f t="shared" si="112"/>
        <v>2</v>
      </c>
      <c r="CQ93" s="7"/>
      <c r="CS93" s="7">
        <f t="shared" si="51"/>
        <v>0</v>
      </c>
      <c r="CT93" s="7">
        <f t="shared" si="51"/>
        <v>0</v>
      </c>
      <c r="CU93" s="7">
        <f t="shared" si="51"/>
        <v>0</v>
      </c>
      <c r="CV93" s="7">
        <f t="shared" si="51"/>
        <v>0</v>
      </c>
      <c r="CW93" s="7">
        <f t="shared" si="51"/>
        <v>0</v>
      </c>
      <c r="CX93" s="7">
        <f t="shared" si="76"/>
        <v>0</v>
      </c>
      <c r="CY93" s="7">
        <f t="shared" si="76"/>
        <v>0</v>
      </c>
      <c r="CZ93" s="7">
        <f t="shared" si="76"/>
        <v>0</v>
      </c>
      <c r="DA93" s="7">
        <f t="shared" si="76"/>
        <v>0</v>
      </c>
      <c r="DB93" s="7">
        <f t="shared" si="76"/>
        <v>0</v>
      </c>
      <c r="DC93" s="7">
        <f t="shared" si="76"/>
        <v>139.01</v>
      </c>
    </row>
    <row r="94" spans="1:107">
      <c r="A94" s="6">
        <v>78</v>
      </c>
      <c r="B94" s="68" t="s">
        <v>84</v>
      </c>
      <c r="C94" s="15" t="s">
        <v>114</v>
      </c>
      <c r="D94" s="9"/>
      <c r="E94" s="29">
        <f>LOOKUP((IF(D94&gt;0,(RANK(D94,D$6:D$135,0)),"NA")),'Points System'!$A$4:$A$154,'Points System'!$B$4:$B$154)</f>
        <v>0</v>
      </c>
      <c r="F94" s="17">
        <v>124</v>
      </c>
      <c r="G94" s="29">
        <f>LOOKUP((IF(F94&gt;0,(RANK(F94,F$6:F$135,0)),"NA")),'Points System'!$A$4:$A$154,'Points System'!$B$4:$B$154)</f>
        <v>44</v>
      </c>
      <c r="H94" s="17"/>
      <c r="I94" s="29">
        <f>LOOKUP((IF(H94&gt;0,(RANK(H94,H$6:H$135,0)),"NA")),'Points System'!$A$4:$A$154,'Points System'!$B$4:$B$154)</f>
        <v>0</v>
      </c>
      <c r="J94" s="17"/>
      <c r="K94" s="29">
        <f>LOOKUP((IF(J94&gt;0,(RANK(J94,J$6:J$135,0)),"NA")),'Points System'!$A$4:$A$154,'Points System'!$B$4:$B$154)</f>
        <v>0</v>
      </c>
      <c r="L94" s="17"/>
      <c r="M94" s="29">
        <f>LOOKUP((IF(L94&gt;0,(RANK(L94,L$6:L$135,0)),"NA")),'Points System'!$A$4:$A$154,'Points System'!$B$4:$B$154)</f>
        <v>0</v>
      </c>
      <c r="N94" s="17"/>
      <c r="O94" s="29">
        <f>LOOKUP((IF(N94&gt;0,(RANK(N94,N$6:N$135,0)),"NA")),'Points System'!$A$4:$A$154,'Points System'!$B$4:$B$154)</f>
        <v>0</v>
      </c>
      <c r="P94" s="19"/>
      <c r="Q94" s="29">
        <f>LOOKUP((IF(P94&gt;0,(RANK(P94,P$6:P$135,0)),"NA")),'Points System'!$A$4:$A$154,'Points System'!$B$4:$B$154)</f>
        <v>0</v>
      </c>
      <c r="R94" s="19"/>
      <c r="S94" s="29">
        <f>LOOKUP((IF(R94&gt;0,(RANK(R94,R$6:R$135,0)),"NA")),'Points System'!$A$4:$A$154,'Points System'!$B$4:$B$154)</f>
        <v>0</v>
      </c>
      <c r="T94" s="17"/>
      <c r="U94" s="29">
        <f>LOOKUP((IF(T94&gt;0,(RANK(T94,T$6:T$135,0)),"NA")),'Points System'!$A$4:$A$154,'Points System'!$B$4:$B$154)</f>
        <v>0</v>
      </c>
      <c r="V94" s="17"/>
      <c r="W94" s="29">
        <f>LOOKUP((IF(V94&gt;0,(RANK(V94,V$6:V$135,0)),"NA")),'Points System'!$A$4:$A$154,'Points System'!$B$4:$B$154)</f>
        <v>0</v>
      </c>
      <c r="X94" s="9"/>
      <c r="Y94" s="10">
        <f>LOOKUP((IF(X94&gt;0,(RANK(X94,X$6:X$135,0)),"NA")),'Points System'!$A$4:$A$154,'Points System'!$B$4:$B$154)</f>
        <v>0</v>
      </c>
      <c r="Z94" s="9"/>
      <c r="AA94" s="10">
        <f>LOOKUP((IF(Z94&gt;0,(RANK(Z94,Z$6:Z$135,0)),"NA")),'Points System'!$A$4:$A$154,'Points System'!$B$4:$B$154)</f>
        <v>0</v>
      </c>
      <c r="AB94" s="78">
        <f>CC94</f>
        <v>124</v>
      </c>
      <c r="AC94" s="10">
        <f>SUM((LARGE((BA94:BL94),1))+(LARGE((BA94:BL94),2))+(LARGE((BA94:BL94),3)+(LARGE((BA94:BL94),4))))</f>
        <v>44</v>
      </c>
      <c r="AD94" s="12">
        <f>RANK(AC94,$AC$6:$AC$135,0)</f>
        <v>88</v>
      </c>
      <c r="AE94" s="11">
        <f>(AB94-(ROUNDDOWN(AB94,0)))*100</f>
        <v>0</v>
      </c>
      <c r="AF94" s="76" t="str">
        <f>IF((COUNTIF(AT94:AY94,"&gt;0"))&gt;2,"Y","N")</f>
        <v>N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23">
        <f t="shared" si="113"/>
        <v>44</v>
      </c>
      <c r="AU94" s="23">
        <f t="shared" si="114"/>
        <v>0</v>
      </c>
      <c r="AV94" s="23">
        <f t="shared" si="115"/>
        <v>0</v>
      </c>
      <c r="AW94" s="23">
        <f t="shared" si="116"/>
        <v>0</v>
      </c>
      <c r="AX94" s="23">
        <f t="shared" si="117"/>
        <v>0</v>
      </c>
      <c r="AY94" s="23">
        <f t="shared" si="118"/>
        <v>0</v>
      </c>
      <c r="AZ94" s="7"/>
      <c r="BA94" s="82">
        <f t="shared" si="103"/>
        <v>44</v>
      </c>
      <c r="BB94" s="83">
        <f t="shared" si="77"/>
        <v>0</v>
      </c>
      <c r="BC94" s="82">
        <f t="shared" si="104"/>
        <v>0</v>
      </c>
      <c r="BD94" s="83">
        <f t="shared" si="78"/>
        <v>0</v>
      </c>
      <c r="BE94" s="82">
        <f t="shared" si="105"/>
        <v>0</v>
      </c>
      <c r="BF94" s="83">
        <f t="shared" si="79"/>
        <v>0</v>
      </c>
      <c r="BG94" s="82">
        <f t="shared" si="106"/>
        <v>0</v>
      </c>
      <c r="BH94" s="82">
        <f t="shared" si="80"/>
        <v>0</v>
      </c>
      <c r="BI94" s="83">
        <f t="shared" si="81"/>
        <v>0</v>
      </c>
      <c r="BJ94" s="82">
        <f t="shared" si="82"/>
        <v>0</v>
      </c>
      <c r="BK94" s="83">
        <f t="shared" si="83"/>
        <v>0</v>
      </c>
      <c r="BL94" s="7"/>
      <c r="BM94" s="82">
        <f t="shared" si="84"/>
        <v>124</v>
      </c>
      <c r="BN94" s="83">
        <f t="shared" si="85"/>
        <v>0</v>
      </c>
      <c r="BO94" s="82">
        <f t="shared" si="86"/>
        <v>0</v>
      </c>
      <c r="BP94" s="83">
        <f t="shared" si="87"/>
        <v>0</v>
      </c>
      <c r="BQ94" s="82">
        <f t="shared" si="88"/>
        <v>0</v>
      </c>
      <c r="BR94" s="83">
        <f t="shared" si="89"/>
        <v>0</v>
      </c>
      <c r="BS94" s="82">
        <f t="shared" si="90"/>
        <v>0</v>
      </c>
      <c r="BT94" s="82">
        <f t="shared" si="91"/>
        <v>0</v>
      </c>
      <c r="BU94" s="83">
        <f t="shared" si="92"/>
        <v>0</v>
      </c>
      <c r="BV94" s="82">
        <f t="shared" si="93"/>
        <v>0</v>
      </c>
      <c r="BW94" s="83">
        <f t="shared" si="94"/>
        <v>0</v>
      </c>
      <c r="BY94" s="7">
        <f t="shared" si="95"/>
        <v>124</v>
      </c>
      <c r="BZ94" s="7"/>
      <c r="CA94" s="7">
        <f t="shared" si="107"/>
        <v>0</v>
      </c>
      <c r="CB94" s="7"/>
      <c r="CC94" s="7">
        <f t="shared" si="96"/>
        <v>124</v>
      </c>
      <c r="CF94" s="7">
        <f t="shared" si="97"/>
        <v>2</v>
      </c>
      <c r="CG94" s="7">
        <f t="shared" si="98"/>
        <v>2</v>
      </c>
      <c r="CH94" s="7">
        <f t="shared" si="99"/>
        <v>2</v>
      </c>
      <c r="CI94" s="7">
        <f t="shared" si="100"/>
        <v>2</v>
      </c>
      <c r="CJ94" s="7">
        <f t="shared" si="101"/>
        <v>2</v>
      </c>
      <c r="CK94" s="7">
        <f t="shared" si="102"/>
        <v>2</v>
      </c>
      <c r="CL94" s="7">
        <f t="shared" si="108"/>
        <v>2</v>
      </c>
      <c r="CM94" s="7">
        <f t="shared" si="109"/>
        <v>2</v>
      </c>
      <c r="CN94" s="7">
        <f t="shared" si="110"/>
        <v>2</v>
      </c>
      <c r="CO94" s="7">
        <f t="shared" si="111"/>
        <v>2</v>
      </c>
      <c r="CP94" s="7">
        <f t="shared" si="112"/>
        <v>1</v>
      </c>
      <c r="CQ94" s="7"/>
      <c r="CS94" s="7">
        <f t="shared" si="51"/>
        <v>0</v>
      </c>
      <c r="CT94" s="7">
        <f t="shared" si="51"/>
        <v>0</v>
      </c>
      <c r="CU94" s="7">
        <f t="shared" si="51"/>
        <v>0</v>
      </c>
      <c r="CV94" s="7">
        <f t="shared" si="51"/>
        <v>0</v>
      </c>
      <c r="CW94" s="7">
        <f t="shared" si="51"/>
        <v>0</v>
      </c>
      <c r="CX94" s="7">
        <f t="shared" si="76"/>
        <v>0</v>
      </c>
      <c r="CY94" s="7">
        <f t="shared" si="76"/>
        <v>0</v>
      </c>
      <c r="CZ94" s="7">
        <f t="shared" si="76"/>
        <v>0</v>
      </c>
      <c r="DA94" s="7">
        <f t="shared" si="76"/>
        <v>0</v>
      </c>
      <c r="DB94" s="7">
        <f t="shared" si="76"/>
        <v>0</v>
      </c>
      <c r="DC94" s="7">
        <f t="shared" si="76"/>
        <v>124</v>
      </c>
    </row>
    <row r="95" spans="1:107">
      <c r="A95" s="6">
        <v>79</v>
      </c>
      <c r="B95" s="68" t="s">
        <v>49</v>
      </c>
      <c r="C95" s="15" t="s">
        <v>143</v>
      </c>
      <c r="D95" s="9"/>
      <c r="E95" s="29">
        <f>LOOKUP((IF(D95&gt;0,(RANK(D95,D$6:D$135,0)),"NA")),'Points System'!$A$4:$A$154,'Points System'!$B$4:$B$154)</f>
        <v>0</v>
      </c>
      <c r="F95" s="17">
        <v>99</v>
      </c>
      <c r="G95" s="29">
        <f>LOOKUP((IF(F95&gt;0,(RANK(F95,F$6:F$135,0)),"NA")),'Points System'!$A$4:$A$154,'Points System'!$B$4:$B$154)</f>
        <v>41</v>
      </c>
      <c r="H95" s="17"/>
      <c r="I95" s="29">
        <f>LOOKUP((IF(H95&gt;0,(RANK(H95,H$6:H$135,0)),"NA")),'Points System'!$A$4:$A$154,'Points System'!$B$4:$B$154)</f>
        <v>0</v>
      </c>
      <c r="J95" s="17"/>
      <c r="K95" s="29">
        <f>LOOKUP((IF(J95&gt;0,(RANK(J95,J$6:J$135,0)),"NA")),'Points System'!$A$4:$A$154,'Points System'!$B$4:$B$154)</f>
        <v>0</v>
      </c>
      <c r="L95" s="17"/>
      <c r="M95" s="29">
        <f>LOOKUP((IF(L95&gt;0,(RANK(L95,L$6:L$135,0)),"NA")),'Points System'!$A$4:$A$154,'Points System'!$B$4:$B$154)</f>
        <v>0</v>
      </c>
      <c r="N95" s="17"/>
      <c r="O95" s="29">
        <f>LOOKUP((IF(N95&gt;0,(RANK(N95,N$6:N$135,0)),"NA")),'Points System'!$A$4:$A$154,'Points System'!$B$4:$B$154)</f>
        <v>0</v>
      </c>
      <c r="P95" s="19"/>
      <c r="Q95" s="29">
        <f>LOOKUP((IF(P95&gt;0,(RANK(P95,P$6:P$135,0)),"NA")),'Points System'!$A$4:$A$154,'Points System'!$B$4:$B$154)</f>
        <v>0</v>
      </c>
      <c r="R95" s="19"/>
      <c r="S95" s="29">
        <f>LOOKUP((IF(R95&gt;0,(RANK(R95,R$6:R$135,0)),"NA")),'Points System'!$A$4:$A$154,'Points System'!$B$4:$B$154)</f>
        <v>0</v>
      </c>
      <c r="T95" s="17"/>
      <c r="U95" s="29">
        <f>LOOKUP((IF(T95&gt;0,(RANK(T95,T$6:T$135,0)),"NA")),'Points System'!$A$4:$A$154,'Points System'!$B$4:$B$154)</f>
        <v>0</v>
      </c>
      <c r="V95" s="17"/>
      <c r="W95" s="29">
        <f>LOOKUP((IF(V95&gt;0,(RANK(V95,V$6:V$135,0)),"NA")),'Points System'!$A$4:$A$154,'Points System'!$B$4:$B$154)</f>
        <v>0</v>
      </c>
      <c r="X95" s="9"/>
      <c r="Y95" s="10">
        <f>LOOKUP((IF(X95&gt;0,(RANK(X95,X$6:X$135,0)),"NA")),'Points System'!$A$4:$A$154,'Points System'!$B$4:$B$154)</f>
        <v>0</v>
      </c>
      <c r="Z95" s="9"/>
      <c r="AA95" s="10">
        <f>LOOKUP((IF(Z95&gt;0,(RANK(Z95,Z$6:Z$135,0)),"NA")),'Points System'!$A$4:$A$154,'Points System'!$B$4:$B$154)</f>
        <v>0</v>
      </c>
      <c r="AB95" s="78">
        <f>CC95</f>
        <v>99</v>
      </c>
      <c r="AC95" s="10">
        <f>SUM((LARGE((BA95:BL95),1))+(LARGE((BA95:BL95),2))+(LARGE((BA95:BL95),3)+(LARGE((BA95:BL95),4))))</f>
        <v>41</v>
      </c>
      <c r="AD95" s="12">
        <f>RANK(AC95,$AC$6:$AC$135,0)</f>
        <v>90</v>
      </c>
      <c r="AE95" s="11">
        <f>(AB95-(ROUNDDOWN(AB95,0)))*100</f>
        <v>0</v>
      </c>
      <c r="AF95" s="76" t="str">
        <f>IF((COUNTIF(AT95:AY95,"&gt;0"))&gt;2,"Y","N")</f>
        <v>N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23">
        <f t="shared" si="113"/>
        <v>41</v>
      </c>
      <c r="AU95" s="23">
        <f t="shared" si="114"/>
        <v>0</v>
      </c>
      <c r="AV95" s="23">
        <f t="shared" si="115"/>
        <v>0</v>
      </c>
      <c r="AW95" s="23">
        <f t="shared" si="116"/>
        <v>0</v>
      </c>
      <c r="AX95" s="23">
        <f t="shared" si="117"/>
        <v>0</v>
      </c>
      <c r="AY95" s="23">
        <f t="shared" si="118"/>
        <v>0</v>
      </c>
      <c r="AZ95" s="7"/>
      <c r="BA95" s="82">
        <f t="shared" si="103"/>
        <v>41</v>
      </c>
      <c r="BB95" s="83">
        <f t="shared" si="77"/>
        <v>0</v>
      </c>
      <c r="BC95" s="82">
        <f t="shared" si="104"/>
        <v>0</v>
      </c>
      <c r="BD95" s="83">
        <f t="shared" si="78"/>
        <v>0</v>
      </c>
      <c r="BE95" s="82">
        <f t="shared" si="105"/>
        <v>0</v>
      </c>
      <c r="BF95" s="83">
        <f t="shared" si="79"/>
        <v>0</v>
      </c>
      <c r="BG95" s="82">
        <f t="shared" si="106"/>
        <v>0</v>
      </c>
      <c r="BH95" s="82">
        <f t="shared" si="80"/>
        <v>0</v>
      </c>
      <c r="BI95" s="83">
        <f t="shared" si="81"/>
        <v>0</v>
      </c>
      <c r="BJ95" s="82">
        <f t="shared" si="82"/>
        <v>0</v>
      </c>
      <c r="BK95" s="83">
        <f t="shared" si="83"/>
        <v>0</v>
      </c>
      <c r="BL95" s="7"/>
      <c r="BM95" s="82">
        <f t="shared" si="84"/>
        <v>99</v>
      </c>
      <c r="BN95" s="83">
        <f t="shared" si="85"/>
        <v>0</v>
      </c>
      <c r="BO95" s="82">
        <f t="shared" si="86"/>
        <v>0</v>
      </c>
      <c r="BP95" s="83">
        <f t="shared" si="87"/>
        <v>0</v>
      </c>
      <c r="BQ95" s="82">
        <f t="shared" si="88"/>
        <v>0</v>
      </c>
      <c r="BR95" s="83">
        <f t="shared" si="89"/>
        <v>0</v>
      </c>
      <c r="BS95" s="82">
        <f t="shared" si="90"/>
        <v>0</v>
      </c>
      <c r="BT95" s="82">
        <f t="shared" si="91"/>
        <v>0</v>
      </c>
      <c r="BU95" s="83">
        <f t="shared" si="92"/>
        <v>0</v>
      </c>
      <c r="BV95" s="82">
        <f t="shared" si="93"/>
        <v>0</v>
      </c>
      <c r="BW95" s="83">
        <f t="shared" si="94"/>
        <v>0</v>
      </c>
      <c r="BY95" s="7">
        <f t="shared" si="95"/>
        <v>99</v>
      </c>
      <c r="BZ95" s="7"/>
      <c r="CA95" s="7">
        <f t="shared" si="107"/>
        <v>0</v>
      </c>
      <c r="CB95" s="7"/>
      <c r="CC95" s="7">
        <f t="shared" si="96"/>
        <v>99</v>
      </c>
      <c r="CF95" s="7">
        <f t="shared" si="97"/>
        <v>2</v>
      </c>
      <c r="CG95" s="7">
        <f t="shared" si="98"/>
        <v>2</v>
      </c>
      <c r="CH95" s="7">
        <f t="shared" si="99"/>
        <v>2</v>
      </c>
      <c r="CI95" s="7">
        <f t="shared" si="100"/>
        <v>2</v>
      </c>
      <c r="CJ95" s="7">
        <f t="shared" si="101"/>
        <v>2</v>
      </c>
      <c r="CK95" s="7">
        <f t="shared" si="102"/>
        <v>2</v>
      </c>
      <c r="CL95" s="7">
        <f t="shared" si="108"/>
        <v>2</v>
      </c>
      <c r="CM95" s="7">
        <f t="shared" si="109"/>
        <v>2</v>
      </c>
      <c r="CN95" s="7">
        <f t="shared" si="110"/>
        <v>2</v>
      </c>
      <c r="CO95" s="7">
        <f t="shared" si="111"/>
        <v>2</v>
      </c>
      <c r="CP95" s="7">
        <f t="shared" si="112"/>
        <v>1</v>
      </c>
      <c r="CQ95" s="7"/>
      <c r="CS95" s="7">
        <f t="shared" ref="CS95:CZ125" si="119">INDEX($BM95:$BW95,CF95)</f>
        <v>0</v>
      </c>
      <c r="CT95" s="7">
        <f t="shared" si="119"/>
        <v>0</v>
      </c>
      <c r="CU95" s="7">
        <f t="shared" si="119"/>
        <v>0</v>
      </c>
      <c r="CV95" s="7">
        <f t="shared" si="119"/>
        <v>0</v>
      </c>
      <c r="CW95" s="7">
        <f t="shared" si="119"/>
        <v>0</v>
      </c>
      <c r="CX95" s="7">
        <f t="shared" si="76"/>
        <v>0</v>
      </c>
      <c r="CY95" s="7">
        <f t="shared" si="76"/>
        <v>0</v>
      </c>
      <c r="CZ95" s="7">
        <f t="shared" si="76"/>
        <v>0</v>
      </c>
      <c r="DA95" s="7">
        <f t="shared" si="76"/>
        <v>0</v>
      </c>
      <c r="DB95" s="7">
        <f t="shared" si="76"/>
        <v>0</v>
      </c>
      <c r="DC95" s="7">
        <f t="shared" si="76"/>
        <v>99</v>
      </c>
    </row>
    <row r="96" spans="1:107">
      <c r="A96" s="6">
        <v>80</v>
      </c>
      <c r="B96" s="68" t="s">
        <v>492</v>
      </c>
      <c r="C96" s="15" t="s">
        <v>134</v>
      </c>
      <c r="D96" s="9"/>
      <c r="E96" s="29">
        <f>LOOKUP((IF(D96&gt;0,(RANK(D96,D$6:D$135,0)),"NA")),'Points System'!$A$4:$A$154,'Points System'!$B$4:$B$154)</f>
        <v>0</v>
      </c>
      <c r="F96" s="17"/>
      <c r="G96" s="29">
        <f>LOOKUP((IF(F96&gt;0,(RANK(F96,F$6:F$135,0)),"NA")),'Points System'!$A$4:$A$154,'Points System'!$B$4:$B$154)</f>
        <v>0</v>
      </c>
      <c r="H96" s="17"/>
      <c r="I96" s="29">
        <f>LOOKUP((IF(H96&gt;0,(RANK(H96,H$6:H$135,0)),"NA")),'Points System'!$A$4:$A$154,'Points System'!$B$4:$B$154)</f>
        <v>0</v>
      </c>
      <c r="J96" s="17"/>
      <c r="K96" s="29">
        <f>LOOKUP((IF(J96&gt;0,(RANK(J96,J$6:J$135,0)),"NA")),'Points System'!$A$4:$A$154,'Points System'!$B$4:$B$154)</f>
        <v>0</v>
      </c>
      <c r="L96" s="17"/>
      <c r="M96" s="29">
        <f>LOOKUP((IF(L96&gt;0,(RANK(L96,L$6:L$135,0)),"NA")),'Points System'!$A$4:$A$154,'Points System'!$B$4:$B$154)</f>
        <v>0</v>
      </c>
      <c r="N96" s="17"/>
      <c r="O96" s="29">
        <f>LOOKUP((IF(N96&gt;0,(RANK(N96,N$6:N$135,0)),"NA")),'Points System'!$A$4:$A$154,'Points System'!$B$4:$B$154)</f>
        <v>0</v>
      </c>
      <c r="P96" s="19">
        <v>150</v>
      </c>
      <c r="Q96" s="29">
        <f>LOOKUP((IF(P96&gt;0,(RANK(P96,P$6:P$135,0)),"NA")),'Points System'!$A$4:$A$154,'Points System'!$B$4:$B$154)</f>
        <v>39</v>
      </c>
      <c r="R96" s="19"/>
      <c r="S96" s="29">
        <f>LOOKUP((IF(R96&gt;0,(RANK(R96,R$6:R$135,0)),"NA")),'Points System'!$A$4:$A$154,'Points System'!$B$4:$B$154)</f>
        <v>0</v>
      </c>
      <c r="T96" s="17"/>
      <c r="U96" s="29">
        <f>LOOKUP((IF(T96&gt;0,(RANK(T96,T$6:T$135,0)),"NA")),'Points System'!$A$4:$A$154,'Points System'!$B$4:$B$154)</f>
        <v>0</v>
      </c>
      <c r="V96" s="17"/>
      <c r="W96" s="29">
        <f>LOOKUP((IF(V96&gt;0,(RANK(V96,V$6:V$135,0)),"NA")),'Points System'!$A$4:$A$154,'Points System'!$B$4:$B$154)</f>
        <v>0</v>
      </c>
      <c r="X96" s="9"/>
      <c r="Y96" s="10">
        <f>LOOKUP((IF(X96&gt;0,(RANK(X96,X$6:X$135,0)),"NA")),'Points System'!$A$4:$A$154,'Points System'!$B$4:$B$154)</f>
        <v>0</v>
      </c>
      <c r="Z96" s="9"/>
      <c r="AA96" s="10">
        <f>LOOKUP((IF(Z96&gt;0,(RANK(Z96,Z$6:Z$135,0)),"NA")),'Points System'!$A$4:$A$154,'Points System'!$B$4:$B$154)</f>
        <v>0</v>
      </c>
      <c r="AB96" s="78">
        <f>CC96</f>
        <v>150</v>
      </c>
      <c r="AC96" s="10">
        <f>SUM((LARGE((BA96:BL96),1))+(LARGE((BA96:BL96),2))+(LARGE((BA96:BL96),3)+(LARGE((BA96:BL96),4))))</f>
        <v>39</v>
      </c>
      <c r="AD96" s="12">
        <f>RANK(AC96,$AC$6:$AC$135,0)</f>
        <v>91</v>
      </c>
      <c r="AE96" s="11">
        <f>(AB96-(ROUNDDOWN(AB96,0)))*100</f>
        <v>0</v>
      </c>
      <c r="AF96" s="76" t="str">
        <f>IF((COUNTIF(AT96:AY96,"&gt;0"))&gt;2,"Y","N")</f>
        <v>N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23">
        <f t="shared" si="113"/>
        <v>0</v>
      </c>
      <c r="AU96" s="23">
        <f t="shared" si="114"/>
        <v>39</v>
      </c>
      <c r="AV96" s="23">
        <f t="shared" si="115"/>
        <v>0</v>
      </c>
      <c r="AW96" s="23">
        <f t="shared" si="116"/>
        <v>0</v>
      </c>
      <c r="AX96" s="23">
        <f t="shared" si="117"/>
        <v>0</v>
      </c>
      <c r="AY96" s="23">
        <f t="shared" si="118"/>
        <v>0</v>
      </c>
      <c r="AZ96" s="7"/>
      <c r="BA96" s="82">
        <f t="shared" si="103"/>
        <v>0</v>
      </c>
      <c r="BB96" s="83">
        <f t="shared" si="77"/>
        <v>0</v>
      </c>
      <c r="BC96" s="82">
        <f t="shared" si="104"/>
        <v>0</v>
      </c>
      <c r="BD96" s="83">
        <f t="shared" si="78"/>
        <v>39</v>
      </c>
      <c r="BE96" s="82">
        <f t="shared" si="105"/>
        <v>0</v>
      </c>
      <c r="BF96" s="83">
        <f t="shared" si="79"/>
        <v>0</v>
      </c>
      <c r="BG96" s="82">
        <f t="shared" si="106"/>
        <v>0</v>
      </c>
      <c r="BH96" s="82">
        <f t="shared" si="80"/>
        <v>0</v>
      </c>
      <c r="BI96" s="83">
        <f t="shared" si="81"/>
        <v>0</v>
      </c>
      <c r="BJ96" s="82">
        <f t="shared" si="82"/>
        <v>0</v>
      </c>
      <c r="BK96" s="83">
        <f t="shared" si="83"/>
        <v>0</v>
      </c>
      <c r="BL96" s="7"/>
      <c r="BM96" s="82">
        <f t="shared" si="84"/>
        <v>0</v>
      </c>
      <c r="BN96" s="83">
        <f t="shared" si="85"/>
        <v>0</v>
      </c>
      <c r="BO96" s="82">
        <f t="shared" si="86"/>
        <v>0</v>
      </c>
      <c r="BP96" s="83">
        <f t="shared" si="87"/>
        <v>150</v>
      </c>
      <c r="BQ96" s="82">
        <f t="shared" si="88"/>
        <v>0</v>
      </c>
      <c r="BR96" s="83">
        <f t="shared" si="89"/>
        <v>0</v>
      </c>
      <c r="BS96" s="82">
        <f t="shared" si="90"/>
        <v>0</v>
      </c>
      <c r="BT96" s="82">
        <f t="shared" si="91"/>
        <v>0</v>
      </c>
      <c r="BU96" s="83">
        <f t="shared" si="92"/>
        <v>0</v>
      </c>
      <c r="BV96" s="82">
        <f t="shared" si="93"/>
        <v>0</v>
      </c>
      <c r="BW96" s="83">
        <f t="shared" si="94"/>
        <v>0</v>
      </c>
      <c r="BY96" s="7">
        <f t="shared" si="95"/>
        <v>150</v>
      </c>
      <c r="BZ96" s="7"/>
      <c r="CA96" s="7">
        <f t="shared" si="107"/>
        <v>0</v>
      </c>
      <c r="CB96" s="7"/>
      <c r="CC96" s="7">
        <f t="shared" si="96"/>
        <v>150</v>
      </c>
      <c r="CF96" s="7">
        <f t="shared" si="97"/>
        <v>1</v>
      </c>
      <c r="CG96" s="7">
        <f t="shared" si="98"/>
        <v>1</v>
      </c>
      <c r="CH96" s="7">
        <f t="shared" si="99"/>
        <v>1</v>
      </c>
      <c r="CI96" s="7">
        <f t="shared" si="100"/>
        <v>1</v>
      </c>
      <c r="CJ96" s="7">
        <f t="shared" si="101"/>
        <v>1</v>
      </c>
      <c r="CK96" s="7">
        <f t="shared" si="102"/>
        <v>1</v>
      </c>
      <c r="CL96" s="7">
        <f t="shared" si="108"/>
        <v>1</v>
      </c>
      <c r="CM96" s="7">
        <f t="shared" si="109"/>
        <v>1</v>
      </c>
      <c r="CN96" s="7">
        <f t="shared" si="110"/>
        <v>1</v>
      </c>
      <c r="CO96" s="7">
        <f t="shared" si="111"/>
        <v>1</v>
      </c>
      <c r="CP96" s="7">
        <f t="shared" si="112"/>
        <v>4</v>
      </c>
      <c r="CQ96" s="7"/>
      <c r="CS96" s="7">
        <f t="shared" si="119"/>
        <v>0</v>
      </c>
      <c r="CT96" s="7">
        <f t="shared" si="119"/>
        <v>0</v>
      </c>
      <c r="CU96" s="7">
        <f t="shared" si="119"/>
        <v>0</v>
      </c>
      <c r="CV96" s="7">
        <f t="shared" si="119"/>
        <v>0</v>
      </c>
      <c r="CW96" s="7">
        <f t="shared" si="119"/>
        <v>0</v>
      </c>
      <c r="CX96" s="7">
        <f t="shared" si="76"/>
        <v>0</v>
      </c>
      <c r="CY96" s="7">
        <f t="shared" si="76"/>
        <v>0</v>
      </c>
      <c r="CZ96" s="7">
        <f t="shared" si="76"/>
        <v>0</v>
      </c>
      <c r="DA96" s="7">
        <f t="shared" si="76"/>
        <v>0</v>
      </c>
      <c r="DB96" s="7">
        <f t="shared" si="76"/>
        <v>0</v>
      </c>
      <c r="DC96" s="7">
        <f t="shared" si="76"/>
        <v>150</v>
      </c>
    </row>
    <row r="97" spans="1:107">
      <c r="A97" s="6">
        <v>81</v>
      </c>
      <c r="B97" s="68" t="s">
        <v>89</v>
      </c>
      <c r="C97" s="15" t="s">
        <v>565</v>
      </c>
      <c r="D97" s="9"/>
      <c r="E97" s="29">
        <f>LOOKUP((IF(D97&gt;0,(RANK(D97,D$6:D$135,0)),"NA")),'Points System'!$A$4:$A$154,'Points System'!$B$4:$B$154)</f>
        <v>0</v>
      </c>
      <c r="F97" s="17"/>
      <c r="G97" s="29">
        <f>LOOKUP((IF(F97&gt;0,(RANK(F97,F$6:F$135,0)),"NA")),'Points System'!$A$4:$A$154,'Points System'!$B$4:$B$154)</f>
        <v>0</v>
      </c>
      <c r="H97" s="17"/>
      <c r="I97" s="29">
        <f>LOOKUP((IF(H97&gt;0,(RANK(H97,H$6:H$135,0)),"NA")),'Points System'!$A$4:$A$154,'Points System'!$B$4:$B$154)</f>
        <v>0</v>
      </c>
      <c r="J97" s="17"/>
      <c r="K97" s="29">
        <f>LOOKUP((IF(J97&gt;0,(RANK(J97,J$6:J$135,0)),"NA")),'Points System'!$A$4:$A$154,'Points System'!$B$4:$B$154)</f>
        <v>0</v>
      </c>
      <c r="L97" s="17"/>
      <c r="M97" s="29">
        <f>LOOKUP((IF(L97&gt;0,(RANK(L97,L$6:L$135,0)),"NA")),'Points System'!$A$4:$A$154,'Points System'!$B$4:$B$154)</f>
        <v>0</v>
      </c>
      <c r="N97" s="17"/>
      <c r="O97" s="29">
        <f>LOOKUP((IF(N97&gt;0,(RANK(N97,N$6:N$135,0)),"NA")),'Points System'!$A$4:$A$154,'Points System'!$B$4:$B$154)</f>
        <v>0</v>
      </c>
      <c r="P97" s="19"/>
      <c r="Q97" s="29">
        <f>LOOKUP((IF(P97&gt;0,(RANK(P97,P$6:P$135,0)),"NA")),'Points System'!$A$4:$A$154,'Points System'!$B$4:$B$154)</f>
        <v>0</v>
      </c>
      <c r="R97" s="19">
        <v>88</v>
      </c>
      <c r="S97" s="29">
        <f>LOOKUP((IF(R97&gt;0,(RANK(R97,R$6:R$135,0)),"NA")),'Points System'!$A$4:$A$154,'Points System'!$B$4:$B$154)</f>
        <v>38</v>
      </c>
      <c r="T97" s="17"/>
      <c r="U97" s="29">
        <f>LOOKUP((IF(T97&gt;0,(RANK(T97,T$6:T$135,0)),"NA")),'Points System'!$A$4:$A$154,'Points System'!$B$4:$B$154)</f>
        <v>0</v>
      </c>
      <c r="V97" s="17"/>
      <c r="W97" s="29">
        <f>LOOKUP((IF(V97&gt;0,(RANK(V97,V$6:V$135,0)),"NA")),'Points System'!$A$4:$A$154,'Points System'!$B$4:$B$154)</f>
        <v>0</v>
      </c>
      <c r="X97" s="9"/>
      <c r="Y97" s="10">
        <f>LOOKUP((IF(X97&gt;0,(RANK(X97,X$6:X$135,0)),"NA")),'Points System'!$A$4:$A$154,'Points System'!$B$4:$B$154)</f>
        <v>0</v>
      </c>
      <c r="Z97" s="9"/>
      <c r="AA97" s="10">
        <f>LOOKUP((IF(Z97&gt;0,(RANK(Z97,Z$6:Z$135,0)),"NA")),'Points System'!$A$4:$A$154,'Points System'!$B$4:$B$154)</f>
        <v>0</v>
      </c>
      <c r="AB97" s="78">
        <f>CC97</f>
        <v>88</v>
      </c>
      <c r="AC97" s="10">
        <f>SUM((LARGE((BA97:BL97),1))+(LARGE((BA97:BL97),2))+(LARGE((BA97:BL97),3)+(LARGE((BA97:BL97),4))))</f>
        <v>38</v>
      </c>
      <c r="AD97" s="12">
        <f>RANK(AC97,$AC$6:$AC$135,0)</f>
        <v>92</v>
      </c>
      <c r="AE97" s="11">
        <f>(AB97-(ROUNDDOWN(AB97,0)))*100</f>
        <v>0</v>
      </c>
      <c r="AF97" s="76" t="str">
        <f>IF((COUNTIF(AT97:AY97,"&gt;0"))&gt;2,"Y","N")</f>
        <v>N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23">
        <f t="shared" si="113"/>
        <v>38</v>
      </c>
      <c r="AU97" s="23">
        <f t="shared" si="114"/>
        <v>0</v>
      </c>
      <c r="AV97" s="23">
        <f t="shared" si="115"/>
        <v>0</v>
      </c>
      <c r="AW97" s="23">
        <f t="shared" si="116"/>
        <v>0</v>
      </c>
      <c r="AX97" s="23">
        <f t="shared" si="117"/>
        <v>0</v>
      </c>
      <c r="AY97" s="23">
        <f t="shared" si="118"/>
        <v>0</v>
      </c>
      <c r="AZ97" s="7"/>
      <c r="BA97" s="82">
        <f t="shared" si="103"/>
        <v>0</v>
      </c>
      <c r="BB97" s="83">
        <f t="shared" si="77"/>
        <v>38</v>
      </c>
      <c r="BC97" s="82">
        <f t="shared" si="104"/>
        <v>0</v>
      </c>
      <c r="BD97" s="83">
        <f t="shared" si="78"/>
        <v>0</v>
      </c>
      <c r="BE97" s="82">
        <f t="shared" si="105"/>
        <v>0</v>
      </c>
      <c r="BF97" s="83">
        <f t="shared" si="79"/>
        <v>0</v>
      </c>
      <c r="BG97" s="82">
        <f t="shared" si="106"/>
        <v>0</v>
      </c>
      <c r="BH97" s="82">
        <f t="shared" si="80"/>
        <v>0</v>
      </c>
      <c r="BI97" s="83">
        <f t="shared" si="81"/>
        <v>0</v>
      </c>
      <c r="BJ97" s="82">
        <f t="shared" si="82"/>
        <v>0</v>
      </c>
      <c r="BK97" s="83">
        <f t="shared" si="83"/>
        <v>0</v>
      </c>
      <c r="BL97" s="7"/>
      <c r="BM97" s="82">
        <f t="shared" si="84"/>
        <v>0</v>
      </c>
      <c r="BN97" s="83">
        <f t="shared" si="85"/>
        <v>88</v>
      </c>
      <c r="BO97" s="82">
        <f t="shared" si="86"/>
        <v>0</v>
      </c>
      <c r="BP97" s="83">
        <f t="shared" si="87"/>
        <v>0</v>
      </c>
      <c r="BQ97" s="82">
        <f t="shared" si="88"/>
        <v>0</v>
      </c>
      <c r="BR97" s="83">
        <f t="shared" si="89"/>
        <v>0</v>
      </c>
      <c r="BS97" s="82">
        <f t="shared" si="90"/>
        <v>0</v>
      </c>
      <c r="BT97" s="82">
        <f t="shared" si="91"/>
        <v>0</v>
      </c>
      <c r="BU97" s="83">
        <f t="shared" si="92"/>
        <v>0</v>
      </c>
      <c r="BV97" s="82">
        <f t="shared" si="93"/>
        <v>0</v>
      </c>
      <c r="BW97" s="83">
        <f t="shared" si="94"/>
        <v>0</v>
      </c>
      <c r="BY97" s="7">
        <f t="shared" si="95"/>
        <v>88</v>
      </c>
      <c r="BZ97" s="7"/>
      <c r="CA97" s="7">
        <f t="shared" si="107"/>
        <v>0</v>
      </c>
      <c r="CB97" s="7"/>
      <c r="CC97" s="7">
        <f t="shared" si="96"/>
        <v>88</v>
      </c>
      <c r="CF97" s="7">
        <f t="shared" si="97"/>
        <v>1</v>
      </c>
      <c r="CG97" s="7">
        <f t="shared" si="98"/>
        <v>1</v>
      </c>
      <c r="CH97" s="7">
        <f t="shared" si="99"/>
        <v>1</v>
      </c>
      <c r="CI97" s="7">
        <f t="shared" si="100"/>
        <v>1</v>
      </c>
      <c r="CJ97" s="7">
        <f t="shared" si="101"/>
        <v>1</v>
      </c>
      <c r="CK97" s="7">
        <f t="shared" si="102"/>
        <v>1</v>
      </c>
      <c r="CL97" s="7">
        <f t="shared" si="108"/>
        <v>1</v>
      </c>
      <c r="CM97" s="7">
        <f t="shared" si="109"/>
        <v>1</v>
      </c>
      <c r="CN97" s="7">
        <f t="shared" si="110"/>
        <v>1</v>
      </c>
      <c r="CO97" s="7">
        <f t="shared" si="111"/>
        <v>1</v>
      </c>
      <c r="CP97" s="7">
        <f t="shared" si="112"/>
        <v>2</v>
      </c>
      <c r="CQ97" s="7"/>
      <c r="CS97" s="7">
        <f t="shared" si="119"/>
        <v>0</v>
      </c>
      <c r="CT97" s="7">
        <f t="shared" si="119"/>
        <v>0</v>
      </c>
      <c r="CU97" s="7">
        <f t="shared" si="119"/>
        <v>0</v>
      </c>
      <c r="CV97" s="7">
        <f t="shared" si="119"/>
        <v>0</v>
      </c>
      <c r="CW97" s="7">
        <f t="shared" si="119"/>
        <v>0</v>
      </c>
      <c r="CX97" s="7">
        <f t="shared" si="76"/>
        <v>0</v>
      </c>
      <c r="CY97" s="7">
        <f t="shared" si="76"/>
        <v>0</v>
      </c>
      <c r="CZ97" s="7">
        <f t="shared" si="76"/>
        <v>0</v>
      </c>
      <c r="DA97" s="7">
        <f t="shared" si="76"/>
        <v>0</v>
      </c>
      <c r="DB97" s="7">
        <f t="shared" si="76"/>
        <v>0</v>
      </c>
      <c r="DC97" s="7">
        <f t="shared" si="76"/>
        <v>88</v>
      </c>
    </row>
    <row r="98" spans="1:107">
      <c r="A98" s="6">
        <v>82</v>
      </c>
      <c r="B98" s="68" t="s">
        <v>493</v>
      </c>
      <c r="C98" s="15" t="s">
        <v>494</v>
      </c>
      <c r="D98" s="9"/>
      <c r="E98" s="29">
        <f>LOOKUP((IF(D98&gt;0,(RANK(D98,D$6:D$135,0)),"NA")),'Points System'!$A$4:$A$154,'Points System'!$B$4:$B$154)</f>
        <v>0</v>
      </c>
      <c r="F98" s="17"/>
      <c r="G98" s="29">
        <f>LOOKUP((IF(F98&gt;0,(RANK(F98,F$6:F$135,0)),"NA")),'Points System'!$A$4:$A$154,'Points System'!$B$4:$B$154)</f>
        <v>0</v>
      </c>
      <c r="H98" s="17"/>
      <c r="I98" s="29">
        <f>LOOKUP((IF(H98&gt;0,(RANK(H98,H$6:H$135,0)),"NA")),'Points System'!$A$4:$A$154,'Points System'!$B$4:$B$154)</f>
        <v>0</v>
      </c>
      <c r="J98" s="17"/>
      <c r="K98" s="29">
        <f>LOOKUP((IF(J98&gt;0,(RANK(J98,J$6:J$135,0)),"NA")),'Points System'!$A$4:$A$154,'Points System'!$B$4:$B$154)</f>
        <v>0</v>
      </c>
      <c r="L98" s="17"/>
      <c r="M98" s="29">
        <f>LOOKUP((IF(L98&gt;0,(RANK(L98,L$6:L$135,0)),"NA")),'Points System'!$A$4:$A$154,'Points System'!$B$4:$B$154)</f>
        <v>0</v>
      </c>
      <c r="N98" s="17"/>
      <c r="O98" s="29">
        <f>LOOKUP((IF(N98&gt;0,(RANK(N98,N$6:N$135,0)),"NA")),'Points System'!$A$4:$A$154,'Points System'!$B$4:$B$154)</f>
        <v>0</v>
      </c>
      <c r="P98" s="19">
        <v>139</v>
      </c>
      <c r="Q98" s="29">
        <f>LOOKUP((IF(P98&gt;0,(RANK(P98,P$6:P$135,0)),"NA")),'Points System'!$A$4:$A$154,'Points System'!$B$4:$B$154)</f>
        <v>37</v>
      </c>
      <c r="R98" s="19"/>
      <c r="S98" s="29">
        <f>LOOKUP((IF(R98&gt;0,(RANK(R98,R$6:R$135,0)),"NA")),'Points System'!$A$4:$A$154,'Points System'!$B$4:$B$154)</f>
        <v>0</v>
      </c>
      <c r="T98" s="17"/>
      <c r="U98" s="29">
        <f>LOOKUP((IF(T98&gt;0,(RANK(T98,T$6:T$135,0)),"NA")),'Points System'!$A$4:$A$154,'Points System'!$B$4:$B$154)</f>
        <v>0</v>
      </c>
      <c r="V98" s="17"/>
      <c r="W98" s="29">
        <f>LOOKUP((IF(V98&gt;0,(RANK(V98,V$6:V$135,0)),"NA")),'Points System'!$A$4:$A$154,'Points System'!$B$4:$B$154)</f>
        <v>0</v>
      </c>
      <c r="X98" s="9"/>
      <c r="Y98" s="10">
        <f>LOOKUP((IF(X98&gt;0,(RANK(X98,X$6:X$135,0)),"NA")),'Points System'!$A$4:$A$154,'Points System'!$B$4:$B$154)</f>
        <v>0</v>
      </c>
      <c r="Z98" s="9"/>
      <c r="AA98" s="10">
        <f>LOOKUP((IF(Z98&gt;0,(RANK(Z98,Z$6:Z$135,0)),"NA")),'Points System'!$A$4:$A$154,'Points System'!$B$4:$B$154)</f>
        <v>0</v>
      </c>
      <c r="AB98" s="78">
        <f>CC98</f>
        <v>139</v>
      </c>
      <c r="AC98" s="10">
        <f>SUM((LARGE((BA98:BL98),1))+(LARGE((BA98:BL98),2))+(LARGE((BA98:BL98),3)+(LARGE((BA98:BL98),4))))</f>
        <v>37</v>
      </c>
      <c r="AD98" s="12">
        <f>RANK(AC98,$AC$6:$AC$135,0)</f>
        <v>93</v>
      </c>
      <c r="AE98" s="11">
        <f>(AB98-(ROUNDDOWN(AB98,0)))*100</f>
        <v>0</v>
      </c>
      <c r="AF98" s="76" t="str">
        <f>IF((COUNTIF(AT98:AY98,"&gt;0"))&gt;2,"Y","N")</f>
        <v>N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23">
        <f t="shared" si="113"/>
        <v>0</v>
      </c>
      <c r="AU98" s="23">
        <f t="shared" si="114"/>
        <v>37</v>
      </c>
      <c r="AV98" s="23">
        <f t="shared" si="115"/>
        <v>0</v>
      </c>
      <c r="AW98" s="23">
        <f t="shared" si="116"/>
        <v>0</v>
      </c>
      <c r="AX98" s="23">
        <f t="shared" si="117"/>
        <v>0</v>
      </c>
      <c r="AY98" s="23">
        <f t="shared" si="118"/>
        <v>0</v>
      </c>
      <c r="AZ98" s="7"/>
      <c r="BA98" s="82">
        <f t="shared" si="103"/>
        <v>0</v>
      </c>
      <c r="BB98" s="83">
        <f t="shared" si="77"/>
        <v>0</v>
      </c>
      <c r="BC98" s="82">
        <f t="shared" si="104"/>
        <v>0</v>
      </c>
      <c r="BD98" s="83">
        <f t="shared" si="78"/>
        <v>37</v>
      </c>
      <c r="BE98" s="82">
        <f t="shared" si="105"/>
        <v>0</v>
      </c>
      <c r="BF98" s="83">
        <f t="shared" si="79"/>
        <v>0</v>
      </c>
      <c r="BG98" s="82">
        <f t="shared" si="106"/>
        <v>0</v>
      </c>
      <c r="BH98" s="82">
        <f t="shared" si="80"/>
        <v>0</v>
      </c>
      <c r="BI98" s="83">
        <f t="shared" si="81"/>
        <v>0</v>
      </c>
      <c r="BJ98" s="82">
        <f t="shared" si="82"/>
        <v>0</v>
      </c>
      <c r="BK98" s="83">
        <f t="shared" si="83"/>
        <v>0</v>
      </c>
      <c r="BL98" s="7"/>
      <c r="BM98" s="82">
        <f t="shared" si="84"/>
        <v>0</v>
      </c>
      <c r="BN98" s="83">
        <f t="shared" si="85"/>
        <v>0</v>
      </c>
      <c r="BO98" s="82">
        <f t="shared" si="86"/>
        <v>0</v>
      </c>
      <c r="BP98" s="83">
        <f t="shared" si="87"/>
        <v>139</v>
      </c>
      <c r="BQ98" s="82">
        <f t="shared" si="88"/>
        <v>0</v>
      </c>
      <c r="BR98" s="83">
        <f t="shared" si="89"/>
        <v>0</v>
      </c>
      <c r="BS98" s="82">
        <f t="shared" si="90"/>
        <v>0</v>
      </c>
      <c r="BT98" s="82">
        <f t="shared" si="91"/>
        <v>0</v>
      </c>
      <c r="BU98" s="83">
        <f t="shared" si="92"/>
        <v>0</v>
      </c>
      <c r="BV98" s="82">
        <f t="shared" si="93"/>
        <v>0</v>
      </c>
      <c r="BW98" s="83">
        <f t="shared" si="94"/>
        <v>0</v>
      </c>
      <c r="BY98" s="7">
        <f t="shared" si="95"/>
        <v>139</v>
      </c>
      <c r="BZ98" s="7"/>
      <c r="CA98" s="7">
        <f t="shared" si="107"/>
        <v>0</v>
      </c>
      <c r="CB98" s="7"/>
      <c r="CC98" s="7">
        <f t="shared" si="96"/>
        <v>139</v>
      </c>
      <c r="CF98" s="7">
        <f t="shared" si="97"/>
        <v>1</v>
      </c>
      <c r="CG98" s="7">
        <f t="shared" si="98"/>
        <v>1</v>
      </c>
      <c r="CH98" s="7">
        <f t="shared" si="99"/>
        <v>1</v>
      </c>
      <c r="CI98" s="7">
        <f t="shared" si="100"/>
        <v>1</v>
      </c>
      <c r="CJ98" s="7">
        <f t="shared" si="101"/>
        <v>1</v>
      </c>
      <c r="CK98" s="7">
        <f t="shared" si="102"/>
        <v>1</v>
      </c>
      <c r="CL98" s="7">
        <f t="shared" si="108"/>
        <v>1</v>
      </c>
      <c r="CM98" s="7">
        <f t="shared" si="109"/>
        <v>1</v>
      </c>
      <c r="CN98" s="7">
        <f t="shared" si="110"/>
        <v>1</v>
      </c>
      <c r="CO98" s="7">
        <f t="shared" si="111"/>
        <v>1</v>
      </c>
      <c r="CP98" s="7">
        <f t="shared" si="112"/>
        <v>4</v>
      </c>
      <c r="CQ98" s="7"/>
      <c r="CS98" s="7">
        <f t="shared" si="119"/>
        <v>0</v>
      </c>
      <c r="CT98" s="7">
        <f t="shared" si="119"/>
        <v>0</v>
      </c>
      <c r="CU98" s="7">
        <f t="shared" si="119"/>
        <v>0</v>
      </c>
      <c r="CV98" s="7">
        <f t="shared" si="119"/>
        <v>0</v>
      </c>
      <c r="CW98" s="7">
        <f t="shared" si="119"/>
        <v>0</v>
      </c>
      <c r="CX98" s="7">
        <f t="shared" si="76"/>
        <v>0</v>
      </c>
      <c r="CY98" s="7">
        <f t="shared" si="76"/>
        <v>0</v>
      </c>
      <c r="CZ98" s="7">
        <f t="shared" si="76"/>
        <v>0</v>
      </c>
      <c r="DA98" s="7">
        <f t="shared" si="76"/>
        <v>0</v>
      </c>
      <c r="DB98" s="7">
        <f t="shared" si="76"/>
        <v>0</v>
      </c>
      <c r="DC98" s="7">
        <f t="shared" si="76"/>
        <v>139</v>
      </c>
    </row>
    <row r="99" spans="1:107">
      <c r="A99" s="6">
        <v>83</v>
      </c>
      <c r="B99" s="68" t="s">
        <v>227</v>
      </c>
      <c r="C99" s="15" t="s">
        <v>78</v>
      </c>
      <c r="D99" s="9"/>
      <c r="E99" s="29">
        <f>LOOKUP((IF(D99&gt;0,(RANK(D99,D$6:D$135,0)),"NA")),'Points System'!$A$4:$A$154,'Points System'!$B$4:$B$154)</f>
        <v>0</v>
      </c>
      <c r="F99" s="17">
        <v>73</v>
      </c>
      <c r="G99" s="29">
        <f>LOOKUP((IF(F99&gt;0,(RANK(F99,F$6:F$135,0)),"NA")),'Points System'!$A$4:$A$154,'Points System'!$B$4:$B$154)</f>
        <v>35</v>
      </c>
      <c r="H99" s="17"/>
      <c r="I99" s="29">
        <f>LOOKUP((IF(H99&gt;0,(RANK(H99,H$6:H$135,0)),"NA")),'Points System'!$A$4:$A$154,'Points System'!$B$4:$B$154)</f>
        <v>0</v>
      </c>
      <c r="J99" s="17"/>
      <c r="K99" s="29">
        <f>LOOKUP((IF(J99&gt;0,(RANK(J99,J$6:J$135,0)),"NA")),'Points System'!$A$4:$A$154,'Points System'!$B$4:$B$154)</f>
        <v>0</v>
      </c>
      <c r="L99" s="17"/>
      <c r="M99" s="29">
        <f>LOOKUP((IF(L99&gt;0,(RANK(L99,L$6:L$135,0)),"NA")),'Points System'!$A$4:$A$154,'Points System'!$B$4:$B$154)</f>
        <v>0</v>
      </c>
      <c r="N99" s="17"/>
      <c r="O99" s="29">
        <f>LOOKUP((IF(N99&gt;0,(RANK(N99,N$6:N$135,0)),"NA")),'Points System'!$A$4:$A$154,'Points System'!$B$4:$B$154)</f>
        <v>0</v>
      </c>
      <c r="P99" s="19"/>
      <c r="Q99" s="29">
        <f>LOOKUP((IF(P99&gt;0,(RANK(P99,P$6:P$135,0)),"NA")),'Points System'!$A$4:$A$154,'Points System'!$B$4:$B$154)</f>
        <v>0</v>
      </c>
      <c r="R99" s="19"/>
      <c r="S99" s="29">
        <f>LOOKUP((IF(R99&gt;0,(RANK(R99,R$6:R$135,0)),"NA")),'Points System'!$A$4:$A$154,'Points System'!$B$4:$B$154)</f>
        <v>0</v>
      </c>
      <c r="T99" s="17"/>
      <c r="U99" s="29">
        <f>LOOKUP((IF(T99&gt;0,(RANK(T99,T$6:T$135,0)),"NA")),'Points System'!$A$4:$A$154,'Points System'!$B$4:$B$154)</f>
        <v>0</v>
      </c>
      <c r="V99" s="17"/>
      <c r="W99" s="29">
        <f>LOOKUP((IF(V99&gt;0,(RANK(V99,V$6:V$135,0)),"NA")),'Points System'!$A$4:$A$154,'Points System'!$B$4:$B$154)</f>
        <v>0</v>
      </c>
      <c r="X99" s="9"/>
      <c r="Y99" s="10">
        <f>LOOKUP((IF(X99&gt;0,(RANK(X99,X$6:X$135,0)),"NA")),'Points System'!$A$4:$A$154,'Points System'!$B$4:$B$154)</f>
        <v>0</v>
      </c>
      <c r="Z99" s="9"/>
      <c r="AA99" s="10">
        <f>LOOKUP((IF(Z99&gt;0,(RANK(Z99,Z$6:Z$135,0)),"NA")),'Points System'!$A$4:$A$154,'Points System'!$B$4:$B$154)</f>
        <v>0</v>
      </c>
      <c r="AB99" s="78">
        <f>CC99</f>
        <v>73</v>
      </c>
      <c r="AC99" s="10">
        <f>SUM((LARGE((BA99:BL99),1))+(LARGE((BA99:BL99),2))+(LARGE((BA99:BL99),3)+(LARGE((BA99:BL99),4))))</f>
        <v>35</v>
      </c>
      <c r="AD99" s="12">
        <f>RANK(AC99,$AC$6:$AC$135,0)</f>
        <v>94</v>
      </c>
      <c r="AE99" s="11">
        <f>(AB99-(ROUNDDOWN(AB99,0)))*100</f>
        <v>0</v>
      </c>
      <c r="AF99" s="76" t="str">
        <f>IF((COUNTIF(AT99:AY99,"&gt;0"))&gt;2,"Y","N")</f>
        <v>N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23">
        <f t="shared" si="113"/>
        <v>35</v>
      </c>
      <c r="AU99" s="23">
        <f t="shared" si="114"/>
        <v>0</v>
      </c>
      <c r="AV99" s="23">
        <f t="shared" si="115"/>
        <v>0</v>
      </c>
      <c r="AW99" s="23">
        <f t="shared" si="116"/>
        <v>0</v>
      </c>
      <c r="AX99" s="23">
        <f t="shared" si="117"/>
        <v>0</v>
      </c>
      <c r="AY99" s="23">
        <f t="shared" si="118"/>
        <v>0</v>
      </c>
      <c r="AZ99" s="7"/>
      <c r="BA99" s="82">
        <f t="shared" si="103"/>
        <v>35</v>
      </c>
      <c r="BB99" s="83">
        <f t="shared" si="77"/>
        <v>0</v>
      </c>
      <c r="BC99" s="82">
        <f t="shared" si="104"/>
        <v>0</v>
      </c>
      <c r="BD99" s="83">
        <f t="shared" si="78"/>
        <v>0</v>
      </c>
      <c r="BE99" s="82">
        <f t="shared" si="105"/>
        <v>0</v>
      </c>
      <c r="BF99" s="83">
        <f t="shared" si="79"/>
        <v>0</v>
      </c>
      <c r="BG99" s="82">
        <f t="shared" si="106"/>
        <v>0</v>
      </c>
      <c r="BH99" s="82">
        <f t="shared" si="80"/>
        <v>0</v>
      </c>
      <c r="BI99" s="83">
        <f t="shared" si="81"/>
        <v>0</v>
      </c>
      <c r="BJ99" s="82">
        <f t="shared" si="82"/>
        <v>0</v>
      </c>
      <c r="BK99" s="83">
        <f t="shared" si="83"/>
        <v>0</v>
      </c>
      <c r="BL99" s="7"/>
      <c r="BM99" s="82">
        <f t="shared" si="84"/>
        <v>73</v>
      </c>
      <c r="BN99" s="83">
        <f t="shared" si="85"/>
        <v>0</v>
      </c>
      <c r="BO99" s="82">
        <f t="shared" si="86"/>
        <v>0</v>
      </c>
      <c r="BP99" s="83">
        <f t="shared" si="87"/>
        <v>0</v>
      </c>
      <c r="BQ99" s="82">
        <f t="shared" si="88"/>
        <v>0</v>
      </c>
      <c r="BR99" s="83">
        <f t="shared" si="89"/>
        <v>0</v>
      </c>
      <c r="BS99" s="82">
        <f t="shared" si="90"/>
        <v>0</v>
      </c>
      <c r="BT99" s="82">
        <f t="shared" si="91"/>
        <v>0</v>
      </c>
      <c r="BU99" s="83">
        <f t="shared" si="92"/>
        <v>0</v>
      </c>
      <c r="BV99" s="82">
        <f t="shared" si="93"/>
        <v>0</v>
      </c>
      <c r="BW99" s="83">
        <f t="shared" si="94"/>
        <v>0</v>
      </c>
      <c r="BY99" s="7">
        <f t="shared" si="95"/>
        <v>73</v>
      </c>
      <c r="BZ99" s="7"/>
      <c r="CA99" s="7">
        <f t="shared" si="107"/>
        <v>0</v>
      </c>
      <c r="CB99" s="7"/>
      <c r="CC99" s="7">
        <f t="shared" si="96"/>
        <v>73</v>
      </c>
      <c r="CF99" s="7">
        <f t="shared" si="97"/>
        <v>2</v>
      </c>
      <c r="CG99" s="7">
        <f t="shared" si="98"/>
        <v>2</v>
      </c>
      <c r="CH99" s="7">
        <f t="shared" si="99"/>
        <v>2</v>
      </c>
      <c r="CI99" s="7">
        <f t="shared" si="100"/>
        <v>2</v>
      </c>
      <c r="CJ99" s="7">
        <f t="shared" si="101"/>
        <v>2</v>
      </c>
      <c r="CK99" s="7">
        <f t="shared" si="102"/>
        <v>2</v>
      </c>
      <c r="CL99" s="7">
        <f t="shared" si="108"/>
        <v>2</v>
      </c>
      <c r="CM99" s="7">
        <f t="shared" si="109"/>
        <v>2</v>
      </c>
      <c r="CN99" s="7">
        <f t="shared" si="110"/>
        <v>2</v>
      </c>
      <c r="CO99" s="7">
        <f t="shared" si="111"/>
        <v>2</v>
      </c>
      <c r="CP99" s="7">
        <f t="shared" si="112"/>
        <v>1</v>
      </c>
      <c r="CQ99" s="7"/>
      <c r="CS99" s="7">
        <f t="shared" si="119"/>
        <v>0</v>
      </c>
      <c r="CT99" s="7">
        <f t="shared" si="119"/>
        <v>0</v>
      </c>
      <c r="CU99" s="7">
        <f t="shared" si="119"/>
        <v>0</v>
      </c>
      <c r="CV99" s="7">
        <f t="shared" si="119"/>
        <v>0</v>
      </c>
      <c r="CW99" s="7">
        <f t="shared" si="119"/>
        <v>0</v>
      </c>
      <c r="CX99" s="7">
        <f t="shared" si="76"/>
        <v>0</v>
      </c>
      <c r="CY99" s="7">
        <f t="shared" si="76"/>
        <v>0</v>
      </c>
      <c r="CZ99" s="7">
        <f t="shared" si="76"/>
        <v>0</v>
      </c>
      <c r="DA99" s="7">
        <f t="shared" si="76"/>
        <v>0</v>
      </c>
      <c r="DB99" s="7">
        <f t="shared" si="76"/>
        <v>0</v>
      </c>
      <c r="DC99" s="7">
        <f t="shared" si="76"/>
        <v>73</v>
      </c>
    </row>
    <row r="100" spans="1:107">
      <c r="A100" s="6">
        <v>84</v>
      </c>
      <c r="B100" s="68" t="s">
        <v>490</v>
      </c>
      <c r="C100" s="15" t="s">
        <v>491</v>
      </c>
      <c r="D100" s="9"/>
      <c r="E100" s="29">
        <f>LOOKUP((IF(D100&gt;0,(RANK(D100,D$6:D$135,0)),"NA")),'Points System'!$A$4:$A$154,'Points System'!$B$4:$B$154)</f>
        <v>0</v>
      </c>
      <c r="F100" s="17"/>
      <c r="G100" s="29">
        <f>LOOKUP((IF(F100&gt;0,(RANK(F100,F$6:F$135,0)),"NA")),'Points System'!$A$4:$A$154,'Points System'!$B$4:$B$154)</f>
        <v>0</v>
      </c>
      <c r="H100" s="17"/>
      <c r="I100" s="29">
        <f>LOOKUP((IF(H100&gt;0,(RANK(H100,H$6:H$135,0)),"NA")),'Points System'!$A$4:$A$154,'Points System'!$B$4:$B$154)</f>
        <v>0</v>
      </c>
      <c r="J100" s="17"/>
      <c r="K100" s="29">
        <f>LOOKUP((IF(J100&gt;0,(RANK(J100,J$6:J$135,0)),"NA")),'Points System'!$A$4:$A$154,'Points System'!$B$4:$B$154)</f>
        <v>0</v>
      </c>
      <c r="L100" s="17"/>
      <c r="M100" s="29">
        <f>LOOKUP((IF(L100&gt;0,(RANK(L100,L$6:L$135,0)),"NA")),'Points System'!$A$4:$A$154,'Points System'!$B$4:$B$154)</f>
        <v>0</v>
      </c>
      <c r="N100" s="17"/>
      <c r="O100" s="29">
        <f>LOOKUP((IF(N100&gt;0,(RANK(N100,N$6:N$135,0)),"NA")),'Points System'!$A$4:$A$154,'Points System'!$B$4:$B$154)</f>
        <v>0</v>
      </c>
      <c r="P100" s="19">
        <v>70</v>
      </c>
      <c r="Q100" s="29">
        <f>LOOKUP((IF(P100&gt;0,(RANK(P100,P$6:P$135,0)),"NA")),'Points System'!$A$4:$A$154,'Points System'!$B$4:$B$154)</f>
        <v>35</v>
      </c>
      <c r="R100" s="19"/>
      <c r="S100" s="29">
        <f>LOOKUP((IF(R100&gt;0,(RANK(R100,R$6:R$135,0)),"NA")),'Points System'!$A$4:$A$154,'Points System'!$B$4:$B$154)</f>
        <v>0</v>
      </c>
      <c r="T100" s="17"/>
      <c r="U100" s="29">
        <f>LOOKUP((IF(T100&gt;0,(RANK(T100,T$6:T$135,0)),"NA")),'Points System'!$A$4:$A$154,'Points System'!$B$4:$B$154)</f>
        <v>0</v>
      </c>
      <c r="V100" s="17"/>
      <c r="W100" s="29">
        <f>LOOKUP((IF(V100&gt;0,(RANK(V100,V$6:V$135,0)),"NA")),'Points System'!$A$4:$A$154,'Points System'!$B$4:$B$154)</f>
        <v>0</v>
      </c>
      <c r="X100" s="9"/>
      <c r="Y100" s="10">
        <f>LOOKUP((IF(X100&gt;0,(RANK(X100,X$6:X$135,0)),"NA")),'Points System'!$A$4:$A$154,'Points System'!$B$4:$B$154)</f>
        <v>0</v>
      </c>
      <c r="Z100" s="9"/>
      <c r="AA100" s="10">
        <f>LOOKUP((IF(Z100&gt;0,(RANK(Z100,Z$6:Z$135,0)),"NA")),'Points System'!$A$4:$A$154,'Points System'!$B$4:$B$154)</f>
        <v>0</v>
      </c>
      <c r="AB100" s="78">
        <f>CC100</f>
        <v>70</v>
      </c>
      <c r="AC100" s="10">
        <f>SUM((LARGE((BA100:BL100),1))+(LARGE((BA100:BL100),2))+(LARGE((BA100:BL100),3)+(LARGE((BA100:BL100),4))))</f>
        <v>35</v>
      </c>
      <c r="AD100" s="12">
        <f>RANK(AC100,$AC$6:$AC$135,0)</f>
        <v>94</v>
      </c>
      <c r="AE100" s="11">
        <f>(AB100-(ROUNDDOWN(AB100,0)))*100</f>
        <v>0</v>
      </c>
      <c r="AF100" s="76" t="str">
        <f>IF((COUNTIF(AT100:AY100,"&gt;0"))&gt;2,"Y","N")</f>
        <v>N</v>
      </c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3">
        <f t="shared" si="113"/>
        <v>0</v>
      </c>
      <c r="AU100" s="23">
        <f t="shared" si="114"/>
        <v>35</v>
      </c>
      <c r="AV100" s="23">
        <f t="shared" si="115"/>
        <v>0</v>
      </c>
      <c r="AW100" s="23">
        <f t="shared" si="116"/>
        <v>0</v>
      </c>
      <c r="AX100" s="23">
        <f t="shared" si="117"/>
        <v>0</v>
      </c>
      <c r="AY100" s="23">
        <f t="shared" si="118"/>
        <v>0</v>
      </c>
      <c r="AZ100" s="7"/>
      <c r="BA100" s="82">
        <f t="shared" si="103"/>
        <v>0</v>
      </c>
      <c r="BB100" s="83">
        <f t="shared" si="77"/>
        <v>0</v>
      </c>
      <c r="BC100" s="82">
        <f t="shared" si="104"/>
        <v>0</v>
      </c>
      <c r="BD100" s="83">
        <f t="shared" si="78"/>
        <v>35</v>
      </c>
      <c r="BE100" s="82">
        <f t="shared" si="105"/>
        <v>0</v>
      </c>
      <c r="BF100" s="83">
        <f t="shared" si="79"/>
        <v>0</v>
      </c>
      <c r="BG100" s="82">
        <f t="shared" si="106"/>
        <v>0</v>
      </c>
      <c r="BH100" s="82">
        <f t="shared" si="80"/>
        <v>0</v>
      </c>
      <c r="BI100" s="83">
        <f t="shared" si="81"/>
        <v>0</v>
      </c>
      <c r="BJ100" s="82">
        <f t="shared" si="82"/>
        <v>0</v>
      </c>
      <c r="BK100" s="83">
        <f t="shared" si="83"/>
        <v>0</v>
      </c>
      <c r="BL100" s="7"/>
      <c r="BM100" s="82">
        <f t="shared" si="84"/>
        <v>0</v>
      </c>
      <c r="BN100" s="83">
        <f t="shared" si="85"/>
        <v>0</v>
      </c>
      <c r="BO100" s="82">
        <f t="shared" si="86"/>
        <v>0</v>
      </c>
      <c r="BP100" s="83">
        <f t="shared" si="87"/>
        <v>70</v>
      </c>
      <c r="BQ100" s="82">
        <f t="shared" si="88"/>
        <v>0</v>
      </c>
      <c r="BR100" s="83">
        <f t="shared" si="89"/>
        <v>0</v>
      </c>
      <c r="BS100" s="82">
        <f t="shared" si="90"/>
        <v>0</v>
      </c>
      <c r="BT100" s="82">
        <f t="shared" si="91"/>
        <v>0</v>
      </c>
      <c r="BU100" s="83">
        <f t="shared" si="92"/>
        <v>0</v>
      </c>
      <c r="BV100" s="82">
        <f t="shared" si="93"/>
        <v>0</v>
      </c>
      <c r="BW100" s="83">
        <f t="shared" si="94"/>
        <v>0</v>
      </c>
      <c r="BY100" s="7">
        <f t="shared" si="95"/>
        <v>70</v>
      </c>
      <c r="BZ100" s="7"/>
      <c r="CA100" s="7">
        <f t="shared" si="107"/>
        <v>0</v>
      </c>
      <c r="CB100" s="7"/>
      <c r="CC100" s="7">
        <f t="shared" si="96"/>
        <v>70</v>
      </c>
      <c r="CF100" s="7">
        <f t="shared" si="97"/>
        <v>1</v>
      </c>
      <c r="CG100" s="7">
        <f t="shared" si="98"/>
        <v>1</v>
      </c>
      <c r="CH100" s="7">
        <f t="shared" si="99"/>
        <v>1</v>
      </c>
      <c r="CI100" s="7">
        <f t="shared" si="100"/>
        <v>1</v>
      </c>
      <c r="CJ100" s="7">
        <f t="shared" si="101"/>
        <v>1</v>
      </c>
      <c r="CK100" s="7">
        <f t="shared" si="102"/>
        <v>1</v>
      </c>
      <c r="CL100" s="7">
        <f t="shared" si="108"/>
        <v>1</v>
      </c>
      <c r="CM100" s="7">
        <f t="shared" si="109"/>
        <v>1</v>
      </c>
      <c r="CN100" s="7">
        <f t="shared" si="110"/>
        <v>1</v>
      </c>
      <c r="CO100" s="7">
        <f t="shared" si="111"/>
        <v>1</v>
      </c>
      <c r="CP100" s="7">
        <f t="shared" si="112"/>
        <v>4</v>
      </c>
      <c r="CQ100" s="7"/>
      <c r="CS100" s="7">
        <f t="shared" si="119"/>
        <v>0</v>
      </c>
      <c r="CT100" s="7">
        <f t="shared" si="119"/>
        <v>0</v>
      </c>
      <c r="CU100" s="7">
        <f t="shared" si="119"/>
        <v>0</v>
      </c>
      <c r="CV100" s="7">
        <f t="shared" si="119"/>
        <v>0</v>
      </c>
      <c r="CW100" s="7">
        <f t="shared" si="119"/>
        <v>0</v>
      </c>
      <c r="CX100" s="7">
        <f t="shared" si="76"/>
        <v>0</v>
      </c>
      <c r="CY100" s="7">
        <f t="shared" si="76"/>
        <v>0</v>
      </c>
      <c r="CZ100" s="7">
        <f t="shared" si="76"/>
        <v>0</v>
      </c>
      <c r="DA100" s="7">
        <f t="shared" ref="DA100:DC125" si="120">INDEX($BM100:$BW100,CN100)</f>
        <v>0</v>
      </c>
      <c r="DB100" s="7">
        <f t="shared" si="120"/>
        <v>0</v>
      </c>
      <c r="DC100" s="7">
        <f t="shared" si="120"/>
        <v>70</v>
      </c>
    </row>
    <row r="101" spans="1:107">
      <c r="A101" s="6">
        <v>85</v>
      </c>
      <c r="B101" s="68" t="s">
        <v>408</v>
      </c>
      <c r="C101" s="15" t="s">
        <v>409</v>
      </c>
      <c r="D101" s="9"/>
      <c r="E101" s="29">
        <f>LOOKUP((IF(D101&gt;0,(RANK(D101,D$6:D$135,0)),"NA")),'Points System'!$A$4:$A$154,'Points System'!$B$4:$B$154)</f>
        <v>0</v>
      </c>
      <c r="F101" s="17">
        <v>66.010000000000005</v>
      </c>
      <c r="G101" s="29">
        <f>LOOKUP((IF(F101&gt;0,(RANK(F101,F$6:F$135,0)),"NA")),'Points System'!$A$4:$A$154,'Points System'!$B$4:$B$154)</f>
        <v>34</v>
      </c>
      <c r="H101" s="17"/>
      <c r="I101" s="29">
        <f>LOOKUP((IF(H101&gt;0,(RANK(H101,H$6:H$135,0)),"NA")),'Points System'!$A$4:$A$154,'Points System'!$B$4:$B$154)</f>
        <v>0</v>
      </c>
      <c r="J101" s="17"/>
      <c r="K101" s="29">
        <f>LOOKUP((IF(J101&gt;0,(RANK(J101,J$6:J$135,0)),"NA")),'Points System'!$A$4:$A$154,'Points System'!$B$4:$B$154)</f>
        <v>0</v>
      </c>
      <c r="L101" s="17"/>
      <c r="M101" s="29">
        <f>LOOKUP((IF(L101&gt;0,(RANK(L101,L$6:L$135,0)),"NA")),'Points System'!$A$4:$A$154,'Points System'!$B$4:$B$154)</f>
        <v>0</v>
      </c>
      <c r="N101" s="17"/>
      <c r="O101" s="29">
        <f>LOOKUP((IF(N101&gt;0,(RANK(N101,N$6:N$135,0)),"NA")),'Points System'!$A$4:$A$154,'Points System'!$B$4:$B$154)</f>
        <v>0</v>
      </c>
      <c r="P101" s="19"/>
      <c r="Q101" s="29">
        <f>LOOKUP((IF(P101&gt;0,(RANK(P101,P$6:P$135,0)),"NA")),'Points System'!$A$4:$A$154,'Points System'!$B$4:$B$154)</f>
        <v>0</v>
      </c>
      <c r="R101" s="19"/>
      <c r="S101" s="29">
        <f>LOOKUP((IF(R101&gt;0,(RANK(R101,R$6:R$135,0)),"NA")),'Points System'!$A$4:$A$154,'Points System'!$B$4:$B$154)</f>
        <v>0</v>
      </c>
      <c r="T101" s="17"/>
      <c r="U101" s="29">
        <f>LOOKUP((IF(T101&gt;0,(RANK(T101,T$6:T$135,0)),"NA")),'Points System'!$A$4:$A$154,'Points System'!$B$4:$B$154)</f>
        <v>0</v>
      </c>
      <c r="V101" s="17"/>
      <c r="W101" s="29">
        <f>LOOKUP((IF(V101&gt;0,(RANK(V101,V$6:V$135,0)),"NA")),'Points System'!$A$4:$A$154,'Points System'!$B$4:$B$154)</f>
        <v>0</v>
      </c>
      <c r="X101" s="9"/>
      <c r="Y101" s="10">
        <f>LOOKUP((IF(X101&gt;0,(RANK(X101,X$6:X$135,0)),"NA")),'Points System'!$A$4:$A$154,'Points System'!$B$4:$B$154)</f>
        <v>0</v>
      </c>
      <c r="Z101" s="9"/>
      <c r="AA101" s="10">
        <f>LOOKUP((IF(Z101&gt;0,(RANK(Z101,Z$6:Z$135,0)),"NA")),'Points System'!$A$4:$A$154,'Points System'!$B$4:$B$154)</f>
        <v>0</v>
      </c>
      <c r="AB101" s="78">
        <f>CC101</f>
        <v>66.010000000000005</v>
      </c>
      <c r="AC101" s="10">
        <f>SUM((LARGE((BA101:BL101),1))+(LARGE((BA101:BL101),2))+(LARGE((BA101:BL101),3)+(LARGE((BA101:BL101),4))))</f>
        <v>34</v>
      </c>
      <c r="AD101" s="12">
        <f>RANK(AC101,$AC$6:$AC$135,0)</f>
        <v>96</v>
      </c>
      <c r="AE101" s="11">
        <f>(AB101-(ROUNDDOWN(AB101,0)))*100</f>
        <v>1.0000000000005116</v>
      </c>
      <c r="AF101" s="76" t="str">
        <f>IF((COUNTIF(AT101:AY101,"&gt;0"))&gt;2,"Y","N")</f>
        <v>N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23">
        <f t="shared" si="113"/>
        <v>34</v>
      </c>
      <c r="AU101" s="23">
        <f t="shared" si="114"/>
        <v>0</v>
      </c>
      <c r="AV101" s="23">
        <f t="shared" si="115"/>
        <v>0</v>
      </c>
      <c r="AW101" s="23">
        <f t="shared" si="116"/>
        <v>0</v>
      </c>
      <c r="AX101" s="23">
        <f t="shared" si="117"/>
        <v>0</v>
      </c>
      <c r="AY101" s="23">
        <f t="shared" si="118"/>
        <v>0</v>
      </c>
      <c r="AZ101" s="7"/>
      <c r="BA101" s="82">
        <f t="shared" si="103"/>
        <v>34</v>
      </c>
      <c r="BB101" s="83">
        <f t="shared" si="77"/>
        <v>0</v>
      </c>
      <c r="BC101" s="82">
        <f t="shared" si="104"/>
        <v>0</v>
      </c>
      <c r="BD101" s="83">
        <f t="shared" si="78"/>
        <v>0</v>
      </c>
      <c r="BE101" s="82">
        <f t="shared" si="105"/>
        <v>0</v>
      </c>
      <c r="BF101" s="83">
        <f t="shared" si="79"/>
        <v>0</v>
      </c>
      <c r="BG101" s="82">
        <f t="shared" si="106"/>
        <v>0</v>
      </c>
      <c r="BH101" s="82">
        <f t="shared" si="80"/>
        <v>0</v>
      </c>
      <c r="BI101" s="83">
        <f t="shared" si="81"/>
        <v>0</v>
      </c>
      <c r="BJ101" s="82">
        <f t="shared" si="82"/>
        <v>0</v>
      </c>
      <c r="BK101" s="83">
        <f t="shared" si="83"/>
        <v>0</v>
      </c>
      <c r="BL101" s="7"/>
      <c r="BM101" s="82">
        <f t="shared" si="84"/>
        <v>66.010000000000005</v>
      </c>
      <c r="BN101" s="83">
        <f t="shared" si="85"/>
        <v>0</v>
      </c>
      <c r="BO101" s="82">
        <f t="shared" si="86"/>
        <v>0</v>
      </c>
      <c r="BP101" s="83">
        <f t="shared" si="87"/>
        <v>0</v>
      </c>
      <c r="BQ101" s="82">
        <f t="shared" si="88"/>
        <v>0</v>
      </c>
      <c r="BR101" s="83">
        <f t="shared" si="89"/>
        <v>0</v>
      </c>
      <c r="BS101" s="82">
        <f t="shared" si="90"/>
        <v>0</v>
      </c>
      <c r="BT101" s="82">
        <f t="shared" si="91"/>
        <v>0</v>
      </c>
      <c r="BU101" s="83">
        <f t="shared" si="92"/>
        <v>0</v>
      </c>
      <c r="BV101" s="82">
        <f t="shared" si="93"/>
        <v>0</v>
      </c>
      <c r="BW101" s="83">
        <f t="shared" si="94"/>
        <v>0</v>
      </c>
      <c r="BY101" s="7">
        <f t="shared" si="95"/>
        <v>66.010000000000005</v>
      </c>
      <c r="BZ101" s="7"/>
      <c r="CA101" s="7">
        <f t="shared" si="107"/>
        <v>0</v>
      </c>
      <c r="CB101" s="7"/>
      <c r="CC101" s="7">
        <f t="shared" si="96"/>
        <v>66.010000000000005</v>
      </c>
      <c r="CF101" s="7">
        <f t="shared" si="97"/>
        <v>2</v>
      </c>
      <c r="CG101" s="7">
        <f t="shared" si="98"/>
        <v>2</v>
      </c>
      <c r="CH101" s="7">
        <f t="shared" si="99"/>
        <v>2</v>
      </c>
      <c r="CI101" s="7">
        <f t="shared" si="100"/>
        <v>2</v>
      </c>
      <c r="CJ101" s="7">
        <f t="shared" si="101"/>
        <v>2</v>
      </c>
      <c r="CK101" s="7">
        <f t="shared" si="102"/>
        <v>2</v>
      </c>
      <c r="CL101" s="7">
        <f t="shared" si="108"/>
        <v>2</v>
      </c>
      <c r="CM101" s="7">
        <f t="shared" si="109"/>
        <v>2</v>
      </c>
      <c r="CN101" s="7">
        <f t="shared" si="110"/>
        <v>2</v>
      </c>
      <c r="CO101" s="7">
        <f t="shared" si="111"/>
        <v>2</v>
      </c>
      <c r="CP101" s="7">
        <f t="shared" si="112"/>
        <v>1</v>
      </c>
      <c r="CQ101" s="7"/>
      <c r="CS101" s="7">
        <f t="shared" si="119"/>
        <v>0</v>
      </c>
      <c r="CT101" s="7">
        <f t="shared" si="119"/>
        <v>0</v>
      </c>
      <c r="CU101" s="7">
        <f t="shared" si="119"/>
        <v>0</v>
      </c>
      <c r="CV101" s="7">
        <f t="shared" si="119"/>
        <v>0</v>
      </c>
      <c r="CW101" s="7">
        <f t="shared" si="119"/>
        <v>0</v>
      </c>
      <c r="CX101" s="7">
        <f t="shared" si="119"/>
        <v>0</v>
      </c>
      <c r="CY101" s="7">
        <f t="shared" si="119"/>
        <v>0</v>
      </c>
      <c r="CZ101" s="7">
        <f t="shared" si="119"/>
        <v>0</v>
      </c>
      <c r="DA101" s="7">
        <f t="shared" si="120"/>
        <v>0</v>
      </c>
      <c r="DB101" s="7">
        <f t="shared" si="120"/>
        <v>0</v>
      </c>
      <c r="DC101" s="7">
        <f t="shared" si="120"/>
        <v>66.010000000000005</v>
      </c>
    </row>
    <row r="102" spans="1:107">
      <c r="A102" s="6">
        <v>86</v>
      </c>
      <c r="B102" s="68" t="s">
        <v>410</v>
      </c>
      <c r="C102" s="15" t="s">
        <v>411</v>
      </c>
      <c r="D102" s="9"/>
      <c r="E102" s="29">
        <f>LOOKUP((IF(D102&gt;0,(RANK(D102,D$6:D$135,0)),"NA")),'Points System'!$A$4:$A$154,'Points System'!$B$4:$B$154)</f>
        <v>0</v>
      </c>
      <c r="F102" s="17">
        <v>37</v>
      </c>
      <c r="G102" s="29">
        <f>LOOKUP((IF(F102&gt;0,(RANK(F102,F$6:F$135,0)),"NA")),'Points System'!$A$4:$A$154,'Points System'!$B$4:$B$154)</f>
        <v>32</v>
      </c>
      <c r="H102" s="17"/>
      <c r="I102" s="29">
        <f>LOOKUP((IF(H102&gt;0,(RANK(H102,H$6:H$135,0)),"NA")),'Points System'!$A$4:$A$154,'Points System'!$B$4:$B$154)</f>
        <v>0</v>
      </c>
      <c r="J102" s="17"/>
      <c r="K102" s="29">
        <f>LOOKUP((IF(J102&gt;0,(RANK(J102,J$6:J$135,0)),"NA")),'Points System'!$A$4:$A$154,'Points System'!$B$4:$B$154)</f>
        <v>0</v>
      </c>
      <c r="L102" s="17"/>
      <c r="M102" s="29">
        <f>LOOKUP((IF(L102&gt;0,(RANK(L102,L$6:L$135,0)),"NA")),'Points System'!$A$4:$A$154,'Points System'!$B$4:$B$154)</f>
        <v>0</v>
      </c>
      <c r="N102" s="17"/>
      <c r="O102" s="29">
        <f>LOOKUP((IF(N102&gt;0,(RANK(N102,N$6:N$135,0)),"NA")),'Points System'!$A$4:$A$154,'Points System'!$B$4:$B$154)</f>
        <v>0</v>
      </c>
      <c r="P102" s="19"/>
      <c r="Q102" s="29">
        <f>LOOKUP((IF(P102&gt;0,(RANK(P102,P$6:P$135,0)),"NA")),'Points System'!$A$4:$A$154,'Points System'!$B$4:$B$154)</f>
        <v>0</v>
      </c>
      <c r="R102" s="19"/>
      <c r="S102" s="29">
        <f>LOOKUP((IF(R102&gt;0,(RANK(R102,R$6:R$135,0)),"NA")),'Points System'!$A$4:$A$154,'Points System'!$B$4:$B$154)</f>
        <v>0</v>
      </c>
      <c r="T102" s="17"/>
      <c r="U102" s="29">
        <f>LOOKUP((IF(T102&gt;0,(RANK(T102,T$6:T$135,0)),"NA")),'Points System'!$A$4:$A$154,'Points System'!$B$4:$B$154)</f>
        <v>0</v>
      </c>
      <c r="V102" s="17"/>
      <c r="W102" s="29">
        <f>LOOKUP((IF(V102&gt;0,(RANK(V102,V$6:V$135,0)),"NA")),'Points System'!$A$4:$A$154,'Points System'!$B$4:$B$154)</f>
        <v>0</v>
      </c>
      <c r="X102" s="9"/>
      <c r="Y102" s="10">
        <f>LOOKUP((IF(X102&gt;0,(RANK(X102,X$6:X$135,0)),"NA")),'Points System'!$A$4:$A$154,'Points System'!$B$4:$B$154)</f>
        <v>0</v>
      </c>
      <c r="Z102" s="9"/>
      <c r="AA102" s="10">
        <f>LOOKUP((IF(Z102&gt;0,(RANK(Z102,Z$6:Z$135,0)),"NA")),'Points System'!$A$4:$A$154,'Points System'!$B$4:$B$154)</f>
        <v>0</v>
      </c>
      <c r="AB102" s="78">
        <f>CC102</f>
        <v>37</v>
      </c>
      <c r="AC102" s="10">
        <f>SUM((LARGE((BA102:BL102),1))+(LARGE((BA102:BL102),2))+(LARGE((BA102:BL102),3)+(LARGE((BA102:BL102),4))))</f>
        <v>32</v>
      </c>
      <c r="AD102" s="12">
        <f>RANK(AC102,$AC$6:$AC$135,0)</f>
        <v>97</v>
      </c>
      <c r="AE102" s="11">
        <f>(AB102-(ROUNDDOWN(AB102,0)))*100</f>
        <v>0</v>
      </c>
      <c r="AF102" s="76" t="str">
        <f>IF((COUNTIF(AT102:AY102,"&gt;0"))&gt;2,"Y","N")</f>
        <v>N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23">
        <f t="shared" si="113"/>
        <v>32</v>
      </c>
      <c r="AU102" s="23">
        <f t="shared" si="114"/>
        <v>0</v>
      </c>
      <c r="AV102" s="23">
        <f t="shared" si="115"/>
        <v>0</v>
      </c>
      <c r="AW102" s="23">
        <f t="shared" si="116"/>
        <v>0</v>
      </c>
      <c r="AX102" s="23">
        <f t="shared" si="117"/>
        <v>0</v>
      </c>
      <c r="AY102" s="23">
        <f t="shared" si="118"/>
        <v>0</v>
      </c>
      <c r="AZ102" s="7"/>
      <c r="BA102" s="82">
        <f t="shared" si="103"/>
        <v>32</v>
      </c>
      <c r="BB102" s="83">
        <f t="shared" si="77"/>
        <v>0</v>
      </c>
      <c r="BC102" s="82">
        <f t="shared" si="104"/>
        <v>0</v>
      </c>
      <c r="BD102" s="83">
        <f t="shared" si="78"/>
        <v>0</v>
      </c>
      <c r="BE102" s="82">
        <f t="shared" si="105"/>
        <v>0</v>
      </c>
      <c r="BF102" s="83">
        <f t="shared" si="79"/>
        <v>0</v>
      </c>
      <c r="BG102" s="82">
        <f t="shared" si="106"/>
        <v>0</v>
      </c>
      <c r="BH102" s="82">
        <f t="shared" ref="BH102:BH125" si="121">E102</f>
        <v>0</v>
      </c>
      <c r="BI102" s="83">
        <f t="shared" ref="BI102:BI125" si="122">M102</f>
        <v>0</v>
      </c>
      <c r="BJ102" s="82">
        <f t="shared" ref="BJ102:BJ125" si="123">O102</f>
        <v>0</v>
      </c>
      <c r="BK102" s="83">
        <f t="shared" ref="BK102:BK125" si="124">Y102</f>
        <v>0</v>
      </c>
      <c r="BL102" s="7"/>
      <c r="BM102" s="82">
        <f t="shared" ref="BM102:BM125" si="125">F102</f>
        <v>37</v>
      </c>
      <c r="BN102" s="83">
        <f t="shared" ref="BN102:BN125" si="126">R102</f>
        <v>0</v>
      </c>
      <c r="BO102" s="82">
        <f t="shared" ref="BO102:BO125" si="127">H102</f>
        <v>0</v>
      </c>
      <c r="BP102" s="83">
        <f t="shared" ref="BP102:BP125" si="128">P102</f>
        <v>0</v>
      </c>
      <c r="BQ102" s="82">
        <f t="shared" ref="BQ102:BQ125" si="129">J102</f>
        <v>0</v>
      </c>
      <c r="BR102" s="83">
        <f t="shared" ref="BR102:BR125" si="130">V102</f>
        <v>0</v>
      </c>
      <c r="BS102" s="82">
        <f t="shared" ref="BS102:BS125" si="131">Z102</f>
        <v>0</v>
      </c>
      <c r="BT102" s="82">
        <f t="shared" ref="BT102:BT125" si="132">D102</f>
        <v>0</v>
      </c>
      <c r="BU102" s="83">
        <f t="shared" ref="BU102:BU125" si="133">L102</f>
        <v>0</v>
      </c>
      <c r="BV102" s="82">
        <f t="shared" ref="BV102:BV125" si="134">N102</f>
        <v>0</v>
      </c>
      <c r="BW102" s="83">
        <f t="shared" ref="BW102:BW125" si="135">X102</f>
        <v>0</v>
      </c>
      <c r="BY102" s="7">
        <f t="shared" ref="BY102:BY125" si="136">SUM(BM102:BW102)</f>
        <v>37</v>
      </c>
      <c r="BZ102" s="7"/>
      <c r="CA102" s="7">
        <f t="shared" si="107"/>
        <v>0</v>
      </c>
      <c r="CB102" s="7"/>
      <c r="CC102" s="7">
        <f t="shared" si="96"/>
        <v>37</v>
      </c>
      <c r="CF102" s="7">
        <f t="shared" ref="CF102:CF125" si="137">MATCH((SMALL(BA102:BK102,1)),BA102:BK102,0)</f>
        <v>2</v>
      </c>
      <c r="CG102" s="7">
        <f t="shared" ref="CG102:CG125" si="138">MATCH((SMALL(BA102:BK102,2)),BA102:BK102,0)</f>
        <v>2</v>
      </c>
      <c r="CH102" s="7">
        <f t="shared" ref="CH102:CH125" si="139">MATCH((SMALL(BA102:BK102,3)),BA102:BK102,0)</f>
        <v>2</v>
      </c>
      <c r="CI102" s="7">
        <f t="shared" ref="CI102:CI125" si="140">MATCH((SMALL(BA102:BK102,4)),BA102:BK102,0)</f>
        <v>2</v>
      </c>
      <c r="CJ102" s="7">
        <f t="shared" ref="CJ102:CJ125" si="141">MATCH((SMALL(BA102:BK102,5)),BA102:BK102,0)</f>
        <v>2</v>
      </c>
      <c r="CK102" s="7">
        <f t="shared" ref="CK102:CK125" si="142">MATCH((SMALL(BA102:BK102,6)),BA102:BK102,0)</f>
        <v>2</v>
      </c>
      <c r="CL102" s="7">
        <f t="shared" si="108"/>
        <v>2</v>
      </c>
      <c r="CM102" s="7">
        <f t="shared" si="109"/>
        <v>2</v>
      </c>
      <c r="CN102" s="7">
        <f t="shared" si="110"/>
        <v>2</v>
      </c>
      <c r="CO102" s="7">
        <f t="shared" si="111"/>
        <v>2</v>
      </c>
      <c r="CP102" s="7">
        <f t="shared" si="112"/>
        <v>1</v>
      </c>
      <c r="CQ102" s="7"/>
      <c r="CS102" s="7">
        <f t="shared" si="119"/>
        <v>0</v>
      </c>
      <c r="CT102" s="7">
        <f t="shared" si="119"/>
        <v>0</v>
      </c>
      <c r="CU102" s="7">
        <f t="shared" si="119"/>
        <v>0</v>
      </c>
      <c r="CV102" s="7">
        <f t="shared" si="119"/>
        <v>0</v>
      </c>
      <c r="CW102" s="7">
        <f t="shared" si="119"/>
        <v>0</v>
      </c>
      <c r="CX102" s="7">
        <f t="shared" si="119"/>
        <v>0</v>
      </c>
      <c r="CY102" s="7">
        <f t="shared" si="119"/>
        <v>0</v>
      </c>
      <c r="CZ102" s="7">
        <f t="shared" si="119"/>
        <v>0</v>
      </c>
      <c r="DA102" s="7">
        <f t="shared" si="120"/>
        <v>0</v>
      </c>
      <c r="DB102" s="7">
        <f t="shared" si="120"/>
        <v>0</v>
      </c>
      <c r="DC102" s="7">
        <f t="shared" si="120"/>
        <v>37</v>
      </c>
    </row>
    <row r="103" spans="1:107">
      <c r="A103" s="6">
        <v>90</v>
      </c>
      <c r="B103" s="68" t="s">
        <v>79</v>
      </c>
      <c r="C103" s="15" t="s">
        <v>88</v>
      </c>
      <c r="D103" s="9"/>
      <c r="E103" s="29">
        <f>LOOKUP((IF(D103&gt;0,(RANK(D103,D$6:D$135,0)),"NA")),'Points System'!$A$4:$A$154,'Points System'!$B$4:$B$154)</f>
        <v>0</v>
      </c>
      <c r="F103" s="17"/>
      <c r="G103" s="29">
        <f>LOOKUP((IF(F103&gt;0,(RANK(F103,F$6:F$135,0)),"NA")),'Points System'!$A$4:$A$154,'Points System'!$B$4:$B$154)</f>
        <v>0</v>
      </c>
      <c r="H103" s="17"/>
      <c r="I103" s="29">
        <f>LOOKUP((IF(H103&gt;0,(RANK(H103,H$6:H$135,0)),"NA")),'Points System'!$A$4:$A$154,'Points System'!$B$4:$B$154)</f>
        <v>0</v>
      </c>
      <c r="J103" s="17"/>
      <c r="K103" s="29">
        <f>LOOKUP((IF(J103&gt;0,(RANK(J103,J$6:J$135,0)),"NA")),'Points System'!$A$4:$A$154,'Points System'!$B$4:$B$154)</f>
        <v>0</v>
      </c>
      <c r="L103" s="17"/>
      <c r="M103" s="29">
        <f>LOOKUP((IF(L103&gt;0,(RANK(L103,L$6:L$135,0)),"NA")),'Points System'!$A$4:$A$154,'Points System'!$B$4:$B$154)</f>
        <v>0</v>
      </c>
      <c r="N103" s="17"/>
      <c r="O103" s="29">
        <f>LOOKUP((IF(N103&gt;0,(RANK(N103,N$6:N$135,0)),"NA")),'Points System'!$A$4:$A$154,'Points System'!$B$4:$B$154)</f>
        <v>0</v>
      </c>
      <c r="P103" s="19"/>
      <c r="Q103" s="29">
        <f>LOOKUP((IF(P103&gt;0,(RANK(P103,P$6:P$135,0)),"NA")),'Points System'!$A$4:$A$154,'Points System'!$B$4:$B$154)</f>
        <v>0</v>
      </c>
      <c r="R103" s="19"/>
      <c r="S103" s="29">
        <f>LOOKUP((IF(R103&gt;0,(RANK(R103,R$6:R$135,0)),"NA")),'Points System'!$A$4:$A$154,'Points System'!$B$4:$B$154)</f>
        <v>0</v>
      </c>
      <c r="T103" s="17"/>
      <c r="U103" s="29">
        <f>LOOKUP((IF(T103&gt;0,(RANK(T103,T$6:T$135,0)),"NA")),'Points System'!$A$4:$A$154,'Points System'!$B$4:$B$154)</f>
        <v>0</v>
      </c>
      <c r="V103" s="17"/>
      <c r="W103" s="29">
        <f>LOOKUP((IF(V103&gt;0,(RANK(V103,V$6:V$135,0)),"NA")),'Points System'!$A$4:$A$154,'Points System'!$B$4:$B$154)</f>
        <v>0</v>
      </c>
      <c r="X103" s="9"/>
      <c r="Y103" s="10">
        <f>LOOKUP((IF(X103&gt;0,(RANK(X103,X$6:X$135,0)),"NA")),'Points System'!$A$4:$A$154,'Points System'!$B$4:$B$154)</f>
        <v>0</v>
      </c>
      <c r="Z103" s="9"/>
      <c r="AA103" s="10">
        <f>LOOKUP((IF(Z103&gt;0,(RANK(Z103,Z$6:Z$135,0)),"NA")),'Points System'!$A$4:$A$154,'Points System'!$B$4:$B$154)</f>
        <v>0</v>
      </c>
      <c r="AB103" s="78">
        <f>CC103</f>
        <v>0</v>
      </c>
      <c r="AC103" s="10">
        <f>SUM((LARGE((BA103:BL103),1))+(LARGE((BA103:BL103),2))+(LARGE((BA103:BL103),3)+(LARGE((BA103:BL103),4))))</f>
        <v>0</v>
      </c>
      <c r="AD103" s="12">
        <f>RANK(AC103,$AC$6:$AC$135,0)</f>
        <v>98</v>
      </c>
      <c r="AE103" s="11">
        <f>(AB103-(ROUNDDOWN(AB103,0)))*100</f>
        <v>0</v>
      </c>
      <c r="AF103" s="76" t="str">
        <f>IF((COUNTIF(AT103:AY103,"&gt;0"))&gt;2,"Y","N")</f>
        <v>N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23">
        <f t="shared" si="113"/>
        <v>0</v>
      </c>
      <c r="AU103" s="23">
        <f t="shared" si="114"/>
        <v>0</v>
      </c>
      <c r="AV103" s="23">
        <f t="shared" si="115"/>
        <v>0</v>
      </c>
      <c r="AW103" s="23">
        <f t="shared" si="116"/>
        <v>0</v>
      </c>
      <c r="AX103" s="23">
        <f t="shared" si="117"/>
        <v>0</v>
      </c>
      <c r="AY103" s="23">
        <f t="shared" si="118"/>
        <v>0</v>
      </c>
      <c r="AZ103" s="7"/>
      <c r="BA103" s="82">
        <f t="shared" si="103"/>
        <v>0</v>
      </c>
      <c r="BB103" s="83">
        <f t="shared" si="77"/>
        <v>0</v>
      </c>
      <c r="BC103" s="82">
        <f t="shared" si="104"/>
        <v>0</v>
      </c>
      <c r="BD103" s="83">
        <f t="shared" si="78"/>
        <v>0</v>
      </c>
      <c r="BE103" s="82">
        <f t="shared" si="105"/>
        <v>0</v>
      </c>
      <c r="BF103" s="83">
        <f t="shared" si="79"/>
        <v>0</v>
      </c>
      <c r="BG103" s="82">
        <f t="shared" si="106"/>
        <v>0</v>
      </c>
      <c r="BH103" s="82">
        <f t="shared" si="121"/>
        <v>0</v>
      </c>
      <c r="BI103" s="83">
        <f t="shared" si="122"/>
        <v>0</v>
      </c>
      <c r="BJ103" s="82">
        <f t="shared" si="123"/>
        <v>0</v>
      </c>
      <c r="BK103" s="83">
        <f t="shared" si="124"/>
        <v>0</v>
      </c>
      <c r="BL103" s="7"/>
      <c r="BM103" s="82">
        <f t="shared" si="125"/>
        <v>0</v>
      </c>
      <c r="BN103" s="83">
        <f t="shared" si="126"/>
        <v>0</v>
      </c>
      <c r="BO103" s="82">
        <f t="shared" si="127"/>
        <v>0</v>
      </c>
      <c r="BP103" s="83">
        <f t="shared" si="128"/>
        <v>0</v>
      </c>
      <c r="BQ103" s="82">
        <f t="shared" si="129"/>
        <v>0</v>
      </c>
      <c r="BR103" s="83">
        <f t="shared" si="130"/>
        <v>0</v>
      </c>
      <c r="BS103" s="82">
        <f t="shared" si="131"/>
        <v>0</v>
      </c>
      <c r="BT103" s="82">
        <f t="shared" si="132"/>
        <v>0</v>
      </c>
      <c r="BU103" s="83">
        <f t="shared" si="133"/>
        <v>0</v>
      </c>
      <c r="BV103" s="82">
        <f t="shared" si="134"/>
        <v>0</v>
      </c>
      <c r="BW103" s="83">
        <f t="shared" si="135"/>
        <v>0</v>
      </c>
      <c r="BY103" s="7">
        <f t="shared" si="136"/>
        <v>0</v>
      </c>
      <c r="BZ103" s="7"/>
      <c r="CA103" s="7">
        <f t="shared" si="107"/>
        <v>0</v>
      </c>
      <c r="CB103" s="7"/>
      <c r="CC103" s="7">
        <f t="shared" si="96"/>
        <v>0</v>
      </c>
      <c r="CF103" s="7">
        <f t="shared" si="137"/>
        <v>1</v>
      </c>
      <c r="CG103" s="7">
        <f t="shared" si="138"/>
        <v>1</v>
      </c>
      <c r="CH103" s="7">
        <f t="shared" si="139"/>
        <v>1</v>
      </c>
      <c r="CI103" s="7">
        <f t="shared" si="140"/>
        <v>1</v>
      </c>
      <c r="CJ103" s="7">
        <f t="shared" si="141"/>
        <v>1</v>
      </c>
      <c r="CK103" s="7">
        <f t="shared" si="142"/>
        <v>1</v>
      </c>
      <c r="CL103" s="7">
        <f t="shared" ref="CL103:CL125" si="143">MATCH((SMALL(BA103:BK103,7)),BA103:BK103,0)</f>
        <v>1</v>
      </c>
      <c r="CM103" s="7">
        <f t="shared" ref="CM103:CM125" si="144">MATCH((SMALL(BA103:BK103,8)),BA103:BK103,0)</f>
        <v>1</v>
      </c>
      <c r="CN103" s="7">
        <f t="shared" si="110"/>
        <v>1</v>
      </c>
      <c r="CO103" s="7">
        <f t="shared" si="111"/>
        <v>1</v>
      </c>
      <c r="CP103" s="7">
        <f t="shared" si="112"/>
        <v>1</v>
      </c>
      <c r="CQ103" s="7"/>
      <c r="CS103" s="7">
        <f t="shared" si="119"/>
        <v>0</v>
      </c>
      <c r="CT103" s="7">
        <f t="shared" si="119"/>
        <v>0</v>
      </c>
      <c r="CU103" s="7">
        <f t="shared" si="119"/>
        <v>0</v>
      </c>
      <c r="CV103" s="7">
        <f t="shared" si="119"/>
        <v>0</v>
      </c>
      <c r="CW103" s="7">
        <f t="shared" si="119"/>
        <v>0</v>
      </c>
      <c r="CX103" s="7">
        <f t="shared" si="119"/>
        <v>0</v>
      </c>
      <c r="CY103" s="7">
        <f t="shared" si="119"/>
        <v>0</v>
      </c>
      <c r="CZ103" s="7">
        <f t="shared" si="119"/>
        <v>0</v>
      </c>
      <c r="DA103" s="7">
        <f t="shared" si="120"/>
        <v>0</v>
      </c>
      <c r="DB103" s="7">
        <f t="shared" si="120"/>
        <v>0</v>
      </c>
      <c r="DC103" s="7">
        <f t="shared" si="120"/>
        <v>0</v>
      </c>
    </row>
    <row r="104" spans="1:107">
      <c r="A104" s="6">
        <v>91</v>
      </c>
      <c r="B104" s="68" t="s">
        <v>255</v>
      </c>
      <c r="C104" s="15" t="s">
        <v>110</v>
      </c>
      <c r="D104" s="9"/>
      <c r="E104" s="29">
        <f>LOOKUP((IF(D104&gt;0,(RANK(D104,D$6:D$135,0)),"NA")),'Points System'!$A$4:$A$154,'Points System'!$B$4:$B$154)</f>
        <v>0</v>
      </c>
      <c r="F104" s="17"/>
      <c r="G104" s="29">
        <f>LOOKUP((IF(F104&gt;0,(RANK(F104,F$6:F$135,0)),"NA")),'Points System'!$A$4:$A$154,'Points System'!$B$4:$B$154)</f>
        <v>0</v>
      </c>
      <c r="H104" s="17"/>
      <c r="I104" s="29">
        <f>LOOKUP((IF(H104&gt;0,(RANK(H104,H$6:H$135,0)),"NA")),'Points System'!$A$4:$A$154,'Points System'!$B$4:$B$154)</f>
        <v>0</v>
      </c>
      <c r="J104" s="17"/>
      <c r="K104" s="29">
        <f>LOOKUP((IF(J104&gt;0,(RANK(J104,J$6:J$135,0)),"NA")),'Points System'!$A$4:$A$154,'Points System'!$B$4:$B$154)</f>
        <v>0</v>
      </c>
      <c r="L104" s="17"/>
      <c r="M104" s="29">
        <f>LOOKUP((IF(L104&gt;0,(RANK(L104,L$6:L$135,0)),"NA")),'Points System'!$A$4:$A$154,'Points System'!$B$4:$B$154)</f>
        <v>0</v>
      </c>
      <c r="N104" s="17"/>
      <c r="O104" s="29">
        <f>LOOKUP((IF(N104&gt;0,(RANK(N104,N$6:N$135,0)),"NA")),'Points System'!$A$4:$A$154,'Points System'!$B$4:$B$154)</f>
        <v>0</v>
      </c>
      <c r="P104" s="19"/>
      <c r="Q104" s="29">
        <f>LOOKUP((IF(P104&gt;0,(RANK(P104,P$6:P$135,0)),"NA")),'Points System'!$A$4:$A$154,'Points System'!$B$4:$B$154)</f>
        <v>0</v>
      </c>
      <c r="R104" s="19"/>
      <c r="S104" s="29">
        <f>LOOKUP((IF(R104&gt;0,(RANK(R104,R$6:R$135,0)),"NA")),'Points System'!$A$4:$A$154,'Points System'!$B$4:$B$154)</f>
        <v>0</v>
      </c>
      <c r="T104" s="17"/>
      <c r="U104" s="29">
        <f>LOOKUP((IF(T104&gt;0,(RANK(T104,T$6:T$135,0)),"NA")),'Points System'!$A$4:$A$154,'Points System'!$B$4:$B$154)</f>
        <v>0</v>
      </c>
      <c r="V104" s="17"/>
      <c r="W104" s="29">
        <f>LOOKUP((IF(V104&gt;0,(RANK(V104,V$6:V$135,0)),"NA")),'Points System'!$A$4:$A$154,'Points System'!$B$4:$B$154)</f>
        <v>0</v>
      </c>
      <c r="X104" s="9"/>
      <c r="Y104" s="10">
        <f>LOOKUP((IF(X104&gt;0,(RANK(X104,X$6:X$135,0)),"NA")),'Points System'!$A$4:$A$154,'Points System'!$B$4:$B$154)</f>
        <v>0</v>
      </c>
      <c r="Z104" s="9"/>
      <c r="AA104" s="10">
        <f>LOOKUP((IF(Z104&gt;0,(RANK(Z104,Z$6:Z$135,0)),"NA")),'Points System'!$A$4:$A$154,'Points System'!$B$4:$B$154)</f>
        <v>0</v>
      </c>
      <c r="AB104" s="78">
        <f>CC104</f>
        <v>0</v>
      </c>
      <c r="AC104" s="10">
        <f>SUM((LARGE((BA104:BL104),1))+(LARGE((BA104:BL104),2))+(LARGE((BA104:BL104),3)+(LARGE((BA104:BL104),4))))</f>
        <v>0</v>
      </c>
      <c r="AD104" s="12">
        <f>RANK(AC104,$AC$6:$AC$135,0)</f>
        <v>98</v>
      </c>
      <c r="AE104" s="11">
        <f>(AB104-(ROUNDDOWN(AB104,0)))*100</f>
        <v>0</v>
      </c>
      <c r="AF104" s="76" t="str">
        <f>IF((COUNTIF(AT104:AY104,"&gt;0"))&gt;2,"Y","N")</f>
        <v>N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23">
        <f t="shared" si="113"/>
        <v>0</v>
      </c>
      <c r="AU104" s="23">
        <f t="shared" si="114"/>
        <v>0</v>
      </c>
      <c r="AV104" s="23">
        <f t="shared" si="115"/>
        <v>0</v>
      </c>
      <c r="AW104" s="23">
        <f t="shared" si="116"/>
        <v>0</v>
      </c>
      <c r="AX104" s="23">
        <f t="shared" si="117"/>
        <v>0</v>
      </c>
      <c r="AY104" s="23">
        <f t="shared" si="118"/>
        <v>0</v>
      </c>
      <c r="AZ104" s="7"/>
      <c r="BA104" s="82">
        <f t="shared" si="103"/>
        <v>0</v>
      </c>
      <c r="BB104" s="83">
        <f t="shared" si="77"/>
        <v>0</v>
      </c>
      <c r="BC104" s="82">
        <f t="shared" si="104"/>
        <v>0</v>
      </c>
      <c r="BD104" s="83">
        <f t="shared" si="78"/>
        <v>0</v>
      </c>
      <c r="BE104" s="82">
        <f t="shared" si="105"/>
        <v>0</v>
      </c>
      <c r="BF104" s="83">
        <f t="shared" si="79"/>
        <v>0</v>
      </c>
      <c r="BG104" s="82">
        <f t="shared" si="106"/>
        <v>0</v>
      </c>
      <c r="BH104" s="82">
        <f t="shared" si="121"/>
        <v>0</v>
      </c>
      <c r="BI104" s="83">
        <f t="shared" si="122"/>
        <v>0</v>
      </c>
      <c r="BJ104" s="82">
        <f t="shared" si="123"/>
        <v>0</v>
      </c>
      <c r="BK104" s="83">
        <f t="shared" si="124"/>
        <v>0</v>
      </c>
      <c r="BL104" s="7"/>
      <c r="BM104" s="82">
        <f t="shared" si="125"/>
        <v>0</v>
      </c>
      <c r="BN104" s="83">
        <f t="shared" si="126"/>
        <v>0</v>
      </c>
      <c r="BO104" s="82">
        <f t="shared" si="127"/>
        <v>0</v>
      </c>
      <c r="BP104" s="83">
        <f t="shared" si="128"/>
        <v>0</v>
      </c>
      <c r="BQ104" s="82">
        <f t="shared" si="129"/>
        <v>0</v>
      </c>
      <c r="BR104" s="83">
        <f t="shared" si="130"/>
        <v>0</v>
      </c>
      <c r="BS104" s="82">
        <f t="shared" si="131"/>
        <v>0</v>
      </c>
      <c r="BT104" s="82">
        <f t="shared" si="132"/>
        <v>0</v>
      </c>
      <c r="BU104" s="83">
        <f t="shared" si="133"/>
        <v>0</v>
      </c>
      <c r="BV104" s="82">
        <f t="shared" si="134"/>
        <v>0</v>
      </c>
      <c r="BW104" s="83">
        <f t="shared" si="135"/>
        <v>0</v>
      </c>
      <c r="BY104" s="7">
        <f t="shared" si="136"/>
        <v>0</v>
      </c>
      <c r="BZ104" s="7"/>
      <c r="CA104" s="7">
        <f t="shared" si="107"/>
        <v>0</v>
      </c>
      <c r="CB104" s="7"/>
      <c r="CC104" s="7">
        <f t="shared" si="96"/>
        <v>0</v>
      </c>
      <c r="CF104" s="7">
        <f t="shared" si="137"/>
        <v>1</v>
      </c>
      <c r="CG104" s="7">
        <f t="shared" si="138"/>
        <v>1</v>
      </c>
      <c r="CH104" s="7">
        <f t="shared" si="139"/>
        <v>1</v>
      </c>
      <c r="CI104" s="7">
        <f t="shared" si="140"/>
        <v>1</v>
      </c>
      <c r="CJ104" s="7">
        <f t="shared" si="141"/>
        <v>1</v>
      </c>
      <c r="CK104" s="7">
        <f t="shared" si="142"/>
        <v>1</v>
      </c>
      <c r="CL104" s="7">
        <f t="shared" si="143"/>
        <v>1</v>
      </c>
      <c r="CM104" s="7">
        <f t="shared" si="144"/>
        <v>1</v>
      </c>
      <c r="CN104" s="7">
        <f t="shared" si="110"/>
        <v>1</v>
      </c>
      <c r="CO104" s="7">
        <f t="shared" si="111"/>
        <v>1</v>
      </c>
      <c r="CP104" s="7">
        <f t="shared" si="112"/>
        <v>1</v>
      </c>
      <c r="CQ104" s="7"/>
      <c r="CS104" s="7">
        <f t="shared" si="119"/>
        <v>0</v>
      </c>
      <c r="CT104" s="7">
        <f t="shared" si="119"/>
        <v>0</v>
      </c>
      <c r="CU104" s="7">
        <f t="shared" si="119"/>
        <v>0</v>
      </c>
      <c r="CV104" s="7">
        <f t="shared" si="119"/>
        <v>0</v>
      </c>
      <c r="CW104" s="7">
        <f t="shared" si="119"/>
        <v>0</v>
      </c>
      <c r="CX104" s="7">
        <f t="shared" si="119"/>
        <v>0</v>
      </c>
      <c r="CY104" s="7">
        <f t="shared" si="119"/>
        <v>0</v>
      </c>
      <c r="CZ104" s="7">
        <f t="shared" si="119"/>
        <v>0</v>
      </c>
      <c r="DA104" s="7">
        <f t="shared" si="120"/>
        <v>0</v>
      </c>
      <c r="DB104" s="7">
        <f t="shared" si="120"/>
        <v>0</v>
      </c>
      <c r="DC104" s="7">
        <f t="shared" si="120"/>
        <v>0</v>
      </c>
    </row>
    <row r="105" spans="1:107">
      <c r="A105" s="6">
        <v>92</v>
      </c>
      <c r="B105" s="68" t="s">
        <v>71</v>
      </c>
      <c r="C105" s="15" t="s">
        <v>165</v>
      </c>
      <c r="D105" s="9"/>
      <c r="E105" s="29">
        <f>LOOKUP((IF(D105&gt;0,(RANK(D105,D$6:D$135,0)),"NA")),'Points System'!$A$4:$A$154,'Points System'!$B$4:$B$154)</f>
        <v>0</v>
      </c>
      <c r="F105" s="17"/>
      <c r="G105" s="29">
        <f>LOOKUP((IF(F105&gt;0,(RANK(F105,F$6:F$135,0)),"NA")),'Points System'!$A$4:$A$154,'Points System'!$B$4:$B$154)</f>
        <v>0</v>
      </c>
      <c r="H105" s="17"/>
      <c r="I105" s="29">
        <f>LOOKUP((IF(H105&gt;0,(RANK(H105,H$6:H$135,0)),"NA")),'Points System'!$A$4:$A$154,'Points System'!$B$4:$B$154)</f>
        <v>0</v>
      </c>
      <c r="J105" s="17"/>
      <c r="K105" s="29">
        <f>LOOKUP((IF(J105&gt;0,(RANK(J105,J$6:J$135,0)),"NA")),'Points System'!$A$4:$A$154,'Points System'!$B$4:$B$154)</f>
        <v>0</v>
      </c>
      <c r="L105" s="17"/>
      <c r="M105" s="29">
        <f>LOOKUP((IF(L105&gt;0,(RANK(L105,L$6:L$135,0)),"NA")),'Points System'!$A$4:$A$154,'Points System'!$B$4:$B$154)</f>
        <v>0</v>
      </c>
      <c r="N105" s="17"/>
      <c r="O105" s="29">
        <f>LOOKUP((IF(N105&gt;0,(RANK(N105,N$6:N$135,0)),"NA")),'Points System'!$A$4:$A$154,'Points System'!$B$4:$B$154)</f>
        <v>0</v>
      </c>
      <c r="P105" s="19"/>
      <c r="Q105" s="29">
        <f>LOOKUP((IF(P105&gt;0,(RANK(P105,P$6:P$135,0)),"NA")),'Points System'!$A$4:$A$154,'Points System'!$B$4:$B$154)</f>
        <v>0</v>
      </c>
      <c r="R105" s="19"/>
      <c r="S105" s="29">
        <f>LOOKUP((IF(R105&gt;0,(RANK(R105,R$6:R$135,0)),"NA")),'Points System'!$A$4:$A$154,'Points System'!$B$4:$B$154)</f>
        <v>0</v>
      </c>
      <c r="T105" s="17"/>
      <c r="U105" s="29">
        <f>LOOKUP((IF(T105&gt;0,(RANK(T105,T$6:T$135,0)),"NA")),'Points System'!$A$4:$A$154,'Points System'!$B$4:$B$154)</f>
        <v>0</v>
      </c>
      <c r="V105" s="17"/>
      <c r="W105" s="29">
        <f>LOOKUP((IF(V105&gt;0,(RANK(V105,V$6:V$135,0)),"NA")),'Points System'!$A$4:$A$154,'Points System'!$B$4:$B$154)</f>
        <v>0</v>
      </c>
      <c r="X105" s="9"/>
      <c r="Y105" s="10">
        <f>LOOKUP((IF(X105&gt;0,(RANK(X105,X$6:X$135,0)),"NA")),'Points System'!$A$4:$A$154,'Points System'!$B$4:$B$154)</f>
        <v>0</v>
      </c>
      <c r="Z105" s="9"/>
      <c r="AA105" s="10">
        <f>LOOKUP((IF(Z105&gt;0,(RANK(Z105,Z$6:Z$135,0)),"NA")),'Points System'!$A$4:$A$154,'Points System'!$B$4:$B$154)</f>
        <v>0</v>
      </c>
      <c r="AB105" s="78">
        <f>CC105</f>
        <v>0</v>
      </c>
      <c r="AC105" s="10">
        <f>SUM((LARGE((BA105:BL105),1))+(LARGE((BA105:BL105),2))+(LARGE((BA105:BL105),3)+(LARGE((BA105:BL105),4))))</f>
        <v>0</v>
      </c>
      <c r="AD105" s="12">
        <f>RANK(AC105,$AC$6:$AC$135,0)</f>
        <v>98</v>
      </c>
      <c r="AE105" s="11">
        <f>(AB105-(ROUNDDOWN(AB105,0)))*100</f>
        <v>0</v>
      </c>
      <c r="AF105" s="76" t="str">
        <f>IF((COUNTIF(AT105:AY105,"&gt;0"))&gt;2,"Y","N")</f>
        <v>N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23">
        <f t="shared" si="113"/>
        <v>0</v>
      </c>
      <c r="AU105" s="23">
        <f t="shared" si="114"/>
        <v>0</v>
      </c>
      <c r="AV105" s="23">
        <f t="shared" si="115"/>
        <v>0</v>
      </c>
      <c r="AW105" s="23">
        <f t="shared" si="116"/>
        <v>0</v>
      </c>
      <c r="AX105" s="23">
        <f t="shared" si="117"/>
        <v>0</v>
      </c>
      <c r="AY105" s="23">
        <f t="shared" si="118"/>
        <v>0</v>
      </c>
      <c r="AZ105" s="7"/>
      <c r="BA105" s="82">
        <f t="shared" si="103"/>
        <v>0</v>
      </c>
      <c r="BB105" s="83">
        <f t="shared" si="77"/>
        <v>0</v>
      </c>
      <c r="BC105" s="82">
        <f t="shared" si="104"/>
        <v>0</v>
      </c>
      <c r="BD105" s="83">
        <f t="shared" si="78"/>
        <v>0</v>
      </c>
      <c r="BE105" s="82">
        <f t="shared" si="105"/>
        <v>0</v>
      </c>
      <c r="BF105" s="83">
        <f t="shared" si="79"/>
        <v>0</v>
      </c>
      <c r="BG105" s="82">
        <f t="shared" si="106"/>
        <v>0</v>
      </c>
      <c r="BH105" s="82">
        <f t="shared" si="121"/>
        <v>0</v>
      </c>
      <c r="BI105" s="83">
        <f t="shared" si="122"/>
        <v>0</v>
      </c>
      <c r="BJ105" s="82">
        <f t="shared" si="123"/>
        <v>0</v>
      </c>
      <c r="BK105" s="83">
        <f t="shared" si="124"/>
        <v>0</v>
      </c>
      <c r="BL105" s="7"/>
      <c r="BM105" s="82">
        <f t="shared" si="125"/>
        <v>0</v>
      </c>
      <c r="BN105" s="83">
        <f t="shared" si="126"/>
        <v>0</v>
      </c>
      <c r="BO105" s="82">
        <f t="shared" si="127"/>
        <v>0</v>
      </c>
      <c r="BP105" s="83">
        <f t="shared" si="128"/>
        <v>0</v>
      </c>
      <c r="BQ105" s="82">
        <f t="shared" si="129"/>
        <v>0</v>
      </c>
      <c r="BR105" s="83">
        <f t="shared" si="130"/>
        <v>0</v>
      </c>
      <c r="BS105" s="82">
        <f t="shared" si="131"/>
        <v>0</v>
      </c>
      <c r="BT105" s="82">
        <f t="shared" si="132"/>
        <v>0</v>
      </c>
      <c r="BU105" s="83">
        <f t="shared" si="133"/>
        <v>0</v>
      </c>
      <c r="BV105" s="82">
        <f t="shared" si="134"/>
        <v>0</v>
      </c>
      <c r="BW105" s="83">
        <f t="shared" si="135"/>
        <v>0</v>
      </c>
      <c r="BY105" s="7">
        <f t="shared" si="136"/>
        <v>0</v>
      </c>
      <c r="BZ105" s="7"/>
      <c r="CA105" s="7">
        <f t="shared" si="107"/>
        <v>0</v>
      </c>
      <c r="CB105" s="7"/>
      <c r="CC105" s="7">
        <f t="shared" si="96"/>
        <v>0</v>
      </c>
      <c r="CF105" s="7">
        <f t="shared" si="137"/>
        <v>1</v>
      </c>
      <c r="CG105" s="7">
        <f t="shared" si="138"/>
        <v>1</v>
      </c>
      <c r="CH105" s="7">
        <f t="shared" si="139"/>
        <v>1</v>
      </c>
      <c r="CI105" s="7">
        <f t="shared" si="140"/>
        <v>1</v>
      </c>
      <c r="CJ105" s="7">
        <f t="shared" si="141"/>
        <v>1</v>
      </c>
      <c r="CK105" s="7">
        <f t="shared" si="142"/>
        <v>1</v>
      </c>
      <c r="CL105" s="7">
        <f t="shared" si="143"/>
        <v>1</v>
      </c>
      <c r="CM105" s="7">
        <f t="shared" si="144"/>
        <v>1</v>
      </c>
      <c r="CN105" s="7">
        <f t="shared" si="110"/>
        <v>1</v>
      </c>
      <c r="CO105" s="7">
        <f t="shared" si="111"/>
        <v>1</v>
      </c>
      <c r="CP105" s="7">
        <f t="shared" si="112"/>
        <v>1</v>
      </c>
      <c r="CQ105" s="7"/>
      <c r="CS105" s="7">
        <f t="shared" si="119"/>
        <v>0</v>
      </c>
      <c r="CT105" s="7">
        <f t="shared" si="119"/>
        <v>0</v>
      </c>
      <c r="CU105" s="7">
        <f t="shared" si="119"/>
        <v>0</v>
      </c>
      <c r="CV105" s="7">
        <f t="shared" si="119"/>
        <v>0</v>
      </c>
      <c r="CW105" s="7">
        <f t="shared" si="119"/>
        <v>0</v>
      </c>
      <c r="CX105" s="7">
        <f t="shared" si="119"/>
        <v>0</v>
      </c>
      <c r="CY105" s="7">
        <f t="shared" si="119"/>
        <v>0</v>
      </c>
      <c r="CZ105" s="7">
        <f t="shared" si="119"/>
        <v>0</v>
      </c>
      <c r="DA105" s="7">
        <f t="shared" si="120"/>
        <v>0</v>
      </c>
      <c r="DB105" s="7">
        <f t="shared" si="120"/>
        <v>0</v>
      </c>
      <c r="DC105" s="7">
        <f t="shared" si="120"/>
        <v>0</v>
      </c>
    </row>
    <row r="106" spans="1:107">
      <c r="A106" s="6">
        <v>93</v>
      </c>
      <c r="B106" s="68" t="s">
        <v>71</v>
      </c>
      <c r="C106" s="15" t="s">
        <v>256</v>
      </c>
      <c r="D106" s="9"/>
      <c r="E106" s="29">
        <f>LOOKUP((IF(D106&gt;0,(RANK(D106,D$6:D$135,0)),"NA")),'Points System'!$A$4:$A$154,'Points System'!$B$4:$B$154)</f>
        <v>0</v>
      </c>
      <c r="F106" s="17"/>
      <c r="G106" s="29">
        <f>LOOKUP((IF(F106&gt;0,(RANK(F106,F$6:F$135,0)),"NA")),'Points System'!$A$4:$A$154,'Points System'!$B$4:$B$154)</f>
        <v>0</v>
      </c>
      <c r="H106" s="17"/>
      <c r="I106" s="29">
        <f>LOOKUP((IF(H106&gt;0,(RANK(H106,H$6:H$135,0)),"NA")),'Points System'!$A$4:$A$154,'Points System'!$B$4:$B$154)</f>
        <v>0</v>
      </c>
      <c r="J106" s="17"/>
      <c r="K106" s="29">
        <f>LOOKUP((IF(J106&gt;0,(RANK(J106,J$6:J$135,0)),"NA")),'Points System'!$A$4:$A$154,'Points System'!$B$4:$B$154)</f>
        <v>0</v>
      </c>
      <c r="L106" s="17"/>
      <c r="M106" s="29">
        <f>LOOKUP((IF(L106&gt;0,(RANK(L106,L$6:L$135,0)),"NA")),'Points System'!$A$4:$A$154,'Points System'!$B$4:$B$154)</f>
        <v>0</v>
      </c>
      <c r="N106" s="17"/>
      <c r="O106" s="29">
        <f>LOOKUP((IF(N106&gt;0,(RANK(N106,N$6:N$135,0)),"NA")),'Points System'!$A$4:$A$154,'Points System'!$B$4:$B$154)</f>
        <v>0</v>
      </c>
      <c r="P106" s="19"/>
      <c r="Q106" s="29">
        <f>LOOKUP((IF(P106&gt;0,(RANK(P106,P$6:P$135,0)),"NA")),'Points System'!$A$4:$A$154,'Points System'!$B$4:$B$154)</f>
        <v>0</v>
      </c>
      <c r="R106" s="19"/>
      <c r="S106" s="29">
        <f>LOOKUP((IF(R106&gt;0,(RANK(R106,R$6:R$135,0)),"NA")),'Points System'!$A$4:$A$154,'Points System'!$B$4:$B$154)</f>
        <v>0</v>
      </c>
      <c r="T106" s="17"/>
      <c r="U106" s="29">
        <f>LOOKUP((IF(T106&gt;0,(RANK(T106,T$6:T$135,0)),"NA")),'Points System'!$A$4:$A$154,'Points System'!$B$4:$B$154)</f>
        <v>0</v>
      </c>
      <c r="V106" s="17"/>
      <c r="W106" s="29">
        <f>LOOKUP((IF(V106&gt;0,(RANK(V106,V$6:V$135,0)),"NA")),'Points System'!$A$4:$A$154,'Points System'!$B$4:$B$154)</f>
        <v>0</v>
      </c>
      <c r="X106" s="9"/>
      <c r="Y106" s="10">
        <f>LOOKUP((IF(X106&gt;0,(RANK(X106,X$6:X$135,0)),"NA")),'Points System'!$A$4:$A$154,'Points System'!$B$4:$B$154)</f>
        <v>0</v>
      </c>
      <c r="Z106" s="9"/>
      <c r="AA106" s="10">
        <f>LOOKUP((IF(Z106&gt;0,(RANK(Z106,Z$6:Z$135,0)),"NA")),'Points System'!$A$4:$A$154,'Points System'!$B$4:$B$154)</f>
        <v>0</v>
      </c>
      <c r="AB106" s="78">
        <f>CC106</f>
        <v>0</v>
      </c>
      <c r="AC106" s="10">
        <f>SUM((LARGE((BA106:BL106),1))+(LARGE((BA106:BL106),2))+(LARGE((BA106:BL106),3)+(LARGE((BA106:BL106),4))))</f>
        <v>0</v>
      </c>
      <c r="AD106" s="12">
        <f>RANK(AC106,$AC$6:$AC$135,0)</f>
        <v>98</v>
      </c>
      <c r="AE106" s="11">
        <f>(AB106-(ROUNDDOWN(AB106,0)))*100</f>
        <v>0</v>
      </c>
      <c r="AF106" s="76" t="str">
        <f>IF((COUNTIF(AT106:AY106,"&gt;0"))&gt;2,"Y","N")</f>
        <v>N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23">
        <f t="shared" si="113"/>
        <v>0</v>
      </c>
      <c r="AU106" s="23">
        <f t="shared" si="114"/>
        <v>0</v>
      </c>
      <c r="AV106" s="23">
        <f t="shared" si="115"/>
        <v>0</v>
      </c>
      <c r="AW106" s="23">
        <f t="shared" si="116"/>
        <v>0</v>
      </c>
      <c r="AX106" s="23">
        <f t="shared" si="117"/>
        <v>0</v>
      </c>
      <c r="AY106" s="23">
        <f t="shared" si="118"/>
        <v>0</v>
      </c>
      <c r="AZ106" s="7"/>
      <c r="BA106" s="82">
        <f t="shared" si="103"/>
        <v>0</v>
      </c>
      <c r="BB106" s="83">
        <f t="shared" si="77"/>
        <v>0</v>
      </c>
      <c r="BC106" s="82">
        <f t="shared" si="104"/>
        <v>0</v>
      </c>
      <c r="BD106" s="83">
        <f t="shared" si="78"/>
        <v>0</v>
      </c>
      <c r="BE106" s="82">
        <f t="shared" si="105"/>
        <v>0</v>
      </c>
      <c r="BF106" s="83">
        <f t="shared" si="79"/>
        <v>0</v>
      </c>
      <c r="BG106" s="82">
        <f t="shared" si="106"/>
        <v>0</v>
      </c>
      <c r="BH106" s="82">
        <f t="shared" si="121"/>
        <v>0</v>
      </c>
      <c r="BI106" s="83">
        <f t="shared" si="122"/>
        <v>0</v>
      </c>
      <c r="BJ106" s="82">
        <f t="shared" si="123"/>
        <v>0</v>
      </c>
      <c r="BK106" s="83">
        <f t="shared" si="124"/>
        <v>0</v>
      </c>
      <c r="BL106" s="7"/>
      <c r="BM106" s="82">
        <f t="shared" si="125"/>
        <v>0</v>
      </c>
      <c r="BN106" s="83">
        <f t="shared" si="126"/>
        <v>0</v>
      </c>
      <c r="BO106" s="82">
        <f t="shared" si="127"/>
        <v>0</v>
      </c>
      <c r="BP106" s="83">
        <f t="shared" si="128"/>
        <v>0</v>
      </c>
      <c r="BQ106" s="82">
        <f t="shared" si="129"/>
        <v>0</v>
      </c>
      <c r="BR106" s="83">
        <f t="shared" si="130"/>
        <v>0</v>
      </c>
      <c r="BS106" s="82">
        <f t="shared" si="131"/>
        <v>0</v>
      </c>
      <c r="BT106" s="82">
        <f t="shared" si="132"/>
        <v>0</v>
      </c>
      <c r="BU106" s="83">
        <f t="shared" si="133"/>
        <v>0</v>
      </c>
      <c r="BV106" s="82">
        <f t="shared" si="134"/>
        <v>0</v>
      </c>
      <c r="BW106" s="83">
        <f t="shared" si="135"/>
        <v>0</v>
      </c>
      <c r="BY106" s="7">
        <f t="shared" si="136"/>
        <v>0</v>
      </c>
      <c r="BZ106" s="7"/>
      <c r="CA106" s="7">
        <f t="shared" si="107"/>
        <v>0</v>
      </c>
      <c r="CB106" s="7"/>
      <c r="CC106" s="7">
        <f t="shared" si="96"/>
        <v>0</v>
      </c>
      <c r="CF106" s="7">
        <f t="shared" si="137"/>
        <v>1</v>
      </c>
      <c r="CG106" s="7">
        <f t="shared" si="138"/>
        <v>1</v>
      </c>
      <c r="CH106" s="7">
        <f t="shared" si="139"/>
        <v>1</v>
      </c>
      <c r="CI106" s="7">
        <f t="shared" si="140"/>
        <v>1</v>
      </c>
      <c r="CJ106" s="7">
        <f t="shared" si="141"/>
        <v>1</v>
      </c>
      <c r="CK106" s="7">
        <f t="shared" si="142"/>
        <v>1</v>
      </c>
      <c r="CL106" s="7">
        <f t="shared" si="143"/>
        <v>1</v>
      </c>
      <c r="CM106" s="7">
        <f t="shared" si="144"/>
        <v>1</v>
      </c>
      <c r="CN106" s="7">
        <f t="shared" si="110"/>
        <v>1</v>
      </c>
      <c r="CO106" s="7">
        <f t="shared" si="111"/>
        <v>1</v>
      </c>
      <c r="CP106" s="7">
        <f t="shared" si="112"/>
        <v>1</v>
      </c>
      <c r="CQ106" s="7"/>
      <c r="CS106" s="7">
        <f t="shared" si="119"/>
        <v>0</v>
      </c>
      <c r="CT106" s="7">
        <f t="shared" si="119"/>
        <v>0</v>
      </c>
      <c r="CU106" s="7">
        <f t="shared" si="119"/>
        <v>0</v>
      </c>
      <c r="CV106" s="7">
        <f t="shared" si="119"/>
        <v>0</v>
      </c>
      <c r="CW106" s="7">
        <f t="shared" si="119"/>
        <v>0</v>
      </c>
      <c r="CX106" s="7">
        <f t="shared" si="119"/>
        <v>0</v>
      </c>
      <c r="CY106" s="7">
        <f t="shared" si="119"/>
        <v>0</v>
      </c>
      <c r="CZ106" s="7">
        <f t="shared" si="119"/>
        <v>0</v>
      </c>
      <c r="DA106" s="7">
        <f t="shared" si="120"/>
        <v>0</v>
      </c>
      <c r="DB106" s="7">
        <f t="shared" si="120"/>
        <v>0</v>
      </c>
      <c r="DC106" s="7">
        <f t="shared" si="120"/>
        <v>0</v>
      </c>
    </row>
    <row r="107" spans="1:107">
      <c r="A107" s="6">
        <v>94</v>
      </c>
      <c r="B107" s="68" t="s">
        <v>71</v>
      </c>
      <c r="C107" s="15" t="s">
        <v>72</v>
      </c>
      <c r="D107" s="9"/>
      <c r="E107" s="29">
        <f>LOOKUP((IF(D107&gt;0,(RANK(D107,D$6:D$135,0)),"NA")),'Points System'!$A$4:$A$154,'Points System'!$B$4:$B$154)</f>
        <v>0</v>
      </c>
      <c r="F107" s="17"/>
      <c r="G107" s="29">
        <f>LOOKUP((IF(F107&gt;0,(RANK(F107,F$6:F$135,0)),"NA")),'Points System'!$A$4:$A$154,'Points System'!$B$4:$B$154)</f>
        <v>0</v>
      </c>
      <c r="H107" s="17"/>
      <c r="I107" s="29">
        <f>LOOKUP((IF(H107&gt;0,(RANK(H107,H$6:H$135,0)),"NA")),'Points System'!$A$4:$A$154,'Points System'!$B$4:$B$154)</f>
        <v>0</v>
      </c>
      <c r="J107" s="17"/>
      <c r="K107" s="29">
        <f>LOOKUP((IF(J107&gt;0,(RANK(J107,J$6:J$135,0)),"NA")),'Points System'!$A$4:$A$154,'Points System'!$B$4:$B$154)</f>
        <v>0</v>
      </c>
      <c r="L107" s="17"/>
      <c r="M107" s="29">
        <f>LOOKUP((IF(L107&gt;0,(RANK(L107,L$6:L$135,0)),"NA")),'Points System'!$A$4:$A$154,'Points System'!$B$4:$B$154)</f>
        <v>0</v>
      </c>
      <c r="N107" s="17"/>
      <c r="O107" s="29">
        <f>LOOKUP((IF(N107&gt;0,(RANK(N107,N$6:N$135,0)),"NA")),'Points System'!$A$4:$A$154,'Points System'!$B$4:$B$154)</f>
        <v>0</v>
      </c>
      <c r="P107" s="19"/>
      <c r="Q107" s="29">
        <f>LOOKUP((IF(P107&gt;0,(RANK(P107,P$6:P$135,0)),"NA")),'Points System'!$A$4:$A$154,'Points System'!$B$4:$B$154)</f>
        <v>0</v>
      </c>
      <c r="R107" s="19"/>
      <c r="S107" s="29">
        <f>LOOKUP((IF(R107&gt;0,(RANK(R107,R$6:R$135,0)),"NA")),'Points System'!$A$4:$A$154,'Points System'!$B$4:$B$154)</f>
        <v>0</v>
      </c>
      <c r="T107" s="17"/>
      <c r="U107" s="29">
        <f>LOOKUP((IF(T107&gt;0,(RANK(T107,T$6:T$135,0)),"NA")),'Points System'!$A$4:$A$154,'Points System'!$B$4:$B$154)</f>
        <v>0</v>
      </c>
      <c r="V107" s="17"/>
      <c r="W107" s="29">
        <f>LOOKUP((IF(V107&gt;0,(RANK(V107,V$6:V$135,0)),"NA")),'Points System'!$A$4:$A$154,'Points System'!$B$4:$B$154)</f>
        <v>0</v>
      </c>
      <c r="X107" s="9"/>
      <c r="Y107" s="10">
        <f>LOOKUP((IF(X107&gt;0,(RANK(X107,X$6:X$135,0)),"NA")),'Points System'!$A$4:$A$154,'Points System'!$B$4:$B$154)</f>
        <v>0</v>
      </c>
      <c r="Z107" s="9"/>
      <c r="AA107" s="10">
        <f>LOOKUP((IF(Z107&gt;0,(RANK(Z107,Z$6:Z$135,0)),"NA")),'Points System'!$A$4:$A$154,'Points System'!$B$4:$B$154)</f>
        <v>0</v>
      </c>
      <c r="AB107" s="78">
        <f>CC107</f>
        <v>0</v>
      </c>
      <c r="AC107" s="10">
        <f>SUM((LARGE((BA107:BL107),1))+(LARGE((BA107:BL107),2))+(LARGE((BA107:BL107),3)+(LARGE((BA107:BL107),4))))</f>
        <v>0</v>
      </c>
      <c r="AD107" s="12">
        <f>RANK(AC107,$AC$6:$AC$135,0)</f>
        <v>98</v>
      </c>
      <c r="AE107" s="11">
        <f>(AB107-(ROUNDDOWN(AB107,0)))*100</f>
        <v>0</v>
      </c>
      <c r="AF107" s="76" t="str">
        <f>IF((COUNTIF(AT107:AY107,"&gt;0"))&gt;2,"Y","N")</f>
        <v>N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23">
        <f t="shared" si="113"/>
        <v>0</v>
      </c>
      <c r="AU107" s="23">
        <f t="shared" si="114"/>
        <v>0</v>
      </c>
      <c r="AV107" s="23">
        <f t="shared" si="115"/>
        <v>0</v>
      </c>
      <c r="AW107" s="23">
        <f t="shared" si="116"/>
        <v>0</v>
      </c>
      <c r="AX107" s="23">
        <f t="shared" si="117"/>
        <v>0</v>
      </c>
      <c r="AY107" s="23">
        <f t="shared" si="118"/>
        <v>0</v>
      </c>
      <c r="AZ107" s="7"/>
      <c r="BA107" s="82">
        <f t="shared" si="103"/>
        <v>0</v>
      </c>
      <c r="BB107" s="83">
        <f t="shared" si="77"/>
        <v>0</v>
      </c>
      <c r="BC107" s="82">
        <f t="shared" si="104"/>
        <v>0</v>
      </c>
      <c r="BD107" s="83">
        <f t="shared" si="78"/>
        <v>0</v>
      </c>
      <c r="BE107" s="82">
        <f t="shared" si="105"/>
        <v>0</v>
      </c>
      <c r="BF107" s="83">
        <f t="shared" si="79"/>
        <v>0</v>
      </c>
      <c r="BG107" s="82">
        <f t="shared" si="106"/>
        <v>0</v>
      </c>
      <c r="BH107" s="82">
        <f t="shared" si="121"/>
        <v>0</v>
      </c>
      <c r="BI107" s="83">
        <f t="shared" si="122"/>
        <v>0</v>
      </c>
      <c r="BJ107" s="82">
        <f t="shared" si="123"/>
        <v>0</v>
      </c>
      <c r="BK107" s="83">
        <f t="shared" si="124"/>
        <v>0</v>
      </c>
      <c r="BL107" s="7"/>
      <c r="BM107" s="82">
        <f t="shared" si="125"/>
        <v>0</v>
      </c>
      <c r="BN107" s="83">
        <f t="shared" si="126"/>
        <v>0</v>
      </c>
      <c r="BO107" s="82">
        <f t="shared" si="127"/>
        <v>0</v>
      </c>
      <c r="BP107" s="83">
        <f t="shared" si="128"/>
        <v>0</v>
      </c>
      <c r="BQ107" s="82">
        <f t="shared" si="129"/>
        <v>0</v>
      </c>
      <c r="BR107" s="83">
        <f t="shared" si="130"/>
        <v>0</v>
      </c>
      <c r="BS107" s="82">
        <f t="shared" si="131"/>
        <v>0</v>
      </c>
      <c r="BT107" s="82">
        <f t="shared" si="132"/>
        <v>0</v>
      </c>
      <c r="BU107" s="83">
        <f t="shared" si="133"/>
        <v>0</v>
      </c>
      <c r="BV107" s="82">
        <f t="shared" si="134"/>
        <v>0</v>
      </c>
      <c r="BW107" s="83">
        <f t="shared" si="135"/>
        <v>0</v>
      </c>
      <c r="BY107" s="7">
        <f t="shared" si="136"/>
        <v>0</v>
      </c>
      <c r="BZ107" s="7"/>
      <c r="CA107" s="7">
        <f t="shared" si="107"/>
        <v>0</v>
      </c>
      <c r="CB107" s="7"/>
      <c r="CC107" s="7">
        <f t="shared" si="96"/>
        <v>0</v>
      </c>
      <c r="CF107" s="7">
        <f t="shared" si="137"/>
        <v>1</v>
      </c>
      <c r="CG107" s="7">
        <f t="shared" si="138"/>
        <v>1</v>
      </c>
      <c r="CH107" s="7">
        <f t="shared" si="139"/>
        <v>1</v>
      </c>
      <c r="CI107" s="7">
        <f t="shared" si="140"/>
        <v>1</v>
      </c>
      <c r="CJ107" s="7">
        <f t="shared" si="141"/>
        <v>1</v>
      </c>
      <c r="CK107" s="7">
        <f t="shared" si="142"/>
        <v>1</v>
      </c>
      <c r="CL107" s="7">
        <f t="shared" si="143"/>
        <v>1</v>
      </c>
      <c r="CM107" s="7">
        <f t="shared" si="144"/>
        <v>1</v>
      </c>
      <c r="CN107" s="7">
        <f t="shared" si="110"/>
        <v>1</v>
      </c>
      <c r="CO107" s="7">
        <f t="shared" si="111"/>
        <v>1</v>
      </c>
      <c r="CP107" s="7">
        <f t="shared" si="112"/>
        <v>1</v>
      </c>
      <c r="CQ107" s="7"/>
      <c r="CS107" s="7">
        <f t="shared" si="119"/>
        <v>0</v>
      </c>
      <c r="CT107" s="7">
        <f t="shared" si="119"/>
        <v>0</v>
      </c>
      <c r="CU107" s="7">
        <f t="shared" si="119"/>
        <v>0</v>
      </c>
      <c r="CV107" s="7">
        <f t="shared" si="119"/>
        <v>0</v>
      </c>
      <c r="CW107" s="7">
        <f t="shared" si="119"/>
        <v>0</v>
      </c>
      <c r="CX107" s="7">
        <f t="shared" si="119"/>
        <v>0</v>
      </c>
      <c r="CY107" s="7">
        <f t="shared" si="119"/>
        <v>0</v>
      </c>
      <c r="CZ107" s="7">
        <f t="shared" si="119"/>
        <v>0</v>
      </c>
      <c r="DA107" s="7">
        <f t="shared" si="120"/>
        <v>0</v>
      </c>
      <c r="DB107" s="7">
        <f t="shared" si="120"/>
        <v>0</v>
      </c>
      <c r="DC107" s="7">
        <f t="shared" si="120"/>
        <v>0</v>
      </c>
    </row>
    <row r="108" spans="1:107">
      <c r="A108" s="6">
        <v>95</v>
      </c>
      <c r="B108" s="68" t="s">
        <v>297</v>
      </c>
      <c r="C108" s="15" t="s">
        <v>298</v>
      </c>
      <c r="D108" s="9"/>
      <c r="E108" s="29">
        <f>LOOKUP((IF(D108&gt;0,(RANK(D108,D$6:D$135,0)),"NA")),'Points System'!$A$4:$A$154,'Points System'!$B$4:$B$154)</f>
        <v>0</v>
      </c>
      <c r="F108" s="17"/>
      <c r="G108" s="29">
        <f>LOOKUP((IF(F108&gt;0,(RANK(F108,F$6:F$135,0)),"NA")),'Points System'!$A$4:$A$154,'Points System'!$B$4:$B$154)</f>
        <v>0</v>
      </c>
      <c r="H108" s="17"/>
      <c r="I108" s="29">
        <f>LOOKUP((IF(H108&gt;0,(RANK(H108,H$6:H$135,0)),"NA")),'Points System'!$A$4:$A$154,'Points System'!$B$4:$B$154)</f>
        <v>0</v>
      </c>
      <c r="J108" s="17"/>
      <c r="K108" s="29">
        <f>LOOKUP((IF(J108&gt;0,(RANK(J108,J$6:J$135,0)),"NA")),'Points System'!$A$4:$A$154,'Points System'!$B$4:$B$154)</f>
        <v>0</v>
      </c>
      <c r="L108" s="17"/>
      <c r="M108" s="29">
        <f>LOOKUP((IF(L108&gt;0,(RANK(L108,L$6:L$135,0)),"NA")),'Points System'!$A$4:$A$154,'Points System'!$B$4:$B$154)</f>
        <v>0</v>
      </c>
      <c r="N108" s="17"/>
      <c r="O108" s="29">
        <f>LOOKUP((IF(N108&gt;0,(RANK(N108,N$6:N$135,0)),"NA")),'Points System'!$A$4:$A$154,'Points System'!$B$4:$B$154)</f>
        <v>0</v>
      </c>
      <c r="P108" s="19"/>
      <c r="Q108" s="29">
        <f>LOOKUP((IF(P108&gt;0,(RANK(P108,P$6:P$135,0)),"NA")),'Points System'!$A$4:$A$154,'Points System'!$B$4:$B$154)</f>
        <v>0</v>
      </c>
      <c r="R108" s="19"/>
      <c r="S108" s="29">
        <f>LOOKUP((IF(R108&gt;0,(RANK(R108,R$6:R$135,0)),"NA")),'Points System'!$A$4:$A$154,'Points System'!$B$4:$B$154)</f>
        <v>0</v>
      </c>
      <c r="T108" s="17"/>
      <c r="U108" s="29">
        <f>LOOKUP((IF(T108&gt;0,(RANK(T108,T$6:T$135,0)),"NA")),'Points System'!$A$4:$A$154,'Points System'!$B$4:$B$154)</f>
        <v>0</v>
      </c>
      <c r="V108" s="17"/>
      <c r="W108" s="29">
        <f>LOOKUP((IF(V108&gt;0,(RANK(V108,V$6:V$135,0)),"NA")),'Points System'!$A$4:$A$154,'Points System'!$B$4:$B$154)</f>
        <v>0</v>
      </c>
      <c r="X108" s="9"/>
      <c r="Y108" s="10">
        <f>LOOKUP((IF(X108&gt;0,(RANK(X108,X$6:X$135,0)),"NA")),'Points System'!$A$4:$A$154,'Points System'!$B$4:$B$154)</f>
        <v>0</v>
      </c>
      <c r="Z108" s="9"/>
      <c r="AA108" s="10">
        <f>LOOKUP((IF(Z108&gt;0,(RANK(Z108,Z$6:Z$135,0)),"NA")),'Points System'!$A$4:$A$154,'Points System'!$B$4:$B$154)</f>
        <v>0</v>
      </c>
      <c r="AB108" s="78">
        <f>CC108</f>
        <v>0</v>
      </c>
      <c r="AC108" s="10">
        <f>SUM((LARGE((BA108:BL108),1))+(LARGE((BA108:BL108),2))+(LARGE((BA108:BL108),3)+(LARGE((BA108:BL108),4))))</f>
        <v>0</v>
      </c>
      <c r="AD108" s="12">
        <f>RANK(AC108,$AC$6:$AC$135,0)</f>
        <v>98</v>
      </c>
      <c r="AE108" s="11">
        <f>(AB108-(ROUNDDOWN(AB108,0)))*100</f>
        <v>0</v>
      </c>
      <c r="AF108" s="76" t="str">
        <f>IF((COUNTIF(AT108:AY108,"&gt;0"))&gt;2,"Y","N")</f>
        <v>N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23">
        <f t="shared" si="113"/>
        <v>0</v>
      </c>
      <c r="AU108" s="23">
        <f t="shared" si="114"/>
        <v>0</v>
      </c>
      <c r="AV108" s="23">
        <f t="shared" si="115"/>
        <v>0</v>
      </c>
      <c r="AW108" s="23">
        <f t="shared" si="116"/>
        <v>0</v>
      </c>
      <c r="AX108" s="23">
        <f t="shared" si="117"/>
        <v>0</v>
      </c>
      <c r="AY108" s="23">
        <f t="shared" si="118"/>
        <v>0</v>
      </c>
      <c r="AZ108" s="7"/>
      <c r="BA108" s="82">
        <f t="shared" si="103"/>
        <v>0</v>
      </c>
      <c r="BB108" s="83">
        <f t="shared" si="77"/>
        <v>0</v>
      </c>
      <c r="BC108" s="82">
        <f t="shared" si="104"/>
        <v>0</v>
      </c>
      <c r="BD108" s="83">
        <f t="shared" si="78"/>
        <v>0</v>
      </c>
      <c r="BE108" s="82">
        <f t="shared" si="105"/>
        <v>0</v>
      </c>
      <c r="BF108" s="83">
        <f t="shared" si="79"/>
        <v>0</v>
      </c>
      <c r="BG108" s="82">
        <f t="shared" si="106"/>
        <v>0</v>
      </c>
      <c r="BH108" s="82">
        <f t="shared" si="121"/>
        <v>0</v>
      </c>
      <c r="BI108" s="83">
        <f t="shared" si="122"/>
        <v>0</v>
      </c>
      <c r="BJ108" s="82">
        <f t="shared" si="123"/>
        <v>0</v>
      </c>
      <c r="BK108" s="83">
        <f t="shared" si="124"/>
        <v>0</v>
      </c>
      <c r="BL108" s="7"/>
      <c r="BM108" s="82">
        <f t="shared" si="125"/>
        <v>0</v>
      </c>
      <c r="BN108" s="83">
        <f t="shared" si="126"/>
        <v>0</v>
      </c>
      <c r="BO108" s="82">
        <f t="shared" si="127"/>
        <v>0</v>
      </c>
      <c r="BP108" s="83">
        <f t="shared" si="128"/>
        <v>0</v>
      </c>
      <c r="BQ108" s="82">
        <f t="shared" si="129"/>
        <v>0</v>
      </c>
      <c r="BR108" s="83">
        <f t="shared" si="130"/>
        <v>0</v>
      </c>
      <c r="BS108" s="82">
        <f t="shared" si="131"/>
        <v>0</v>
      </c>
      <c r="BT108" s="82">
        <f t="shared" si="132"/>
        <v>0</v>
      </c>
      <c r="BU108" s="83">
        <f t="shared" si="133"/>
        <v>0</v>
      </c>
      <c r="BV108" s="82">
        <f t="shared" si="134"/>
        <v>0</v>
      </c>
      <c r="BW108" s="83">
        <f t="shared" si="135"/>
        <v>0</v>
      </c>
      <c r="BY108" s="7">
        <f t="shared" si="136"/>
        <v>0</v>
      </c>
      <c r="BZ108" s="7"/>
      <c r="CA108" s="7">
        <f t="shared" si="107"/>
        <v>0</v>
      </c>
      <c r="CB108" s="7"/>
      <c r="CC108" s="7">
        <f t="shared" si="96"/>
        <v>0</v>
      </c>
      <c r="CF108" s="7">
        <f t="shared" si="137"/>
        <v>1</v>
      </c>
      <c r="CG108" s="7">
        <f t="shared" si="138"/>
        <v>1</v>
      </c>
      <c r="CH108" s="7">
        <f t="shared" si="139"/>
        <v>1</v>
      </c>
      <c r="CI108" s="7">
        <f t="shared" si="140"/>
        <v>1</v>
      </c>
      <c r="CJ108" s="7">
        <f t="shared" si="141"/>
        <v>1</v>
      </c>
      <c r="CK108" s="7">
        <f t="shared" si="142"/>
        <v>1</v>
      </c>
      <c r="CL108" s="7">
        <f t="shared" si="143"/>
        <v>1</v>
      </c>
      <c r="CM108" s="7">
        <f t="shared" si="144"/>
        <v>1</v>
      </c>
      <c r="CN108" s="7">
        <f t="shared" si="110"/>
        <v>1</v>
      </c>
      <c r="CO108" s="7">
        <f t="shared" si="111"/>
        <v>1</v>
      </c>
      <c r="CP108" s="7">
        <f t="shared" si="112"/>
        <v>1</v>
      </c>
      <c r="CQ108" s="7"/>
      <c r="CS108" s="7">
        <f t="shared" si="119"/>
        <v>0</v>
      </c>
      <c r="CT108" s="7">
        <f t="shared" si="119"/>
        <v>0</v>
      </c>
      <c r="CU108" s="7">
        <f t="shared" si="119"/>
        <v>0</v>
      </c>
      <c r="CV108" s="7">
        <f t="shared" si="119"/>
        <v>0</v>
      </c>
      <c r="CW108" s="7">
        <f t="shared" si="119"/>
        <v>0</v>
      </c>
      <c r="CX108" s="7">
        <f t="shared" si="119"/>
        <v>0</v>
      </c>
      <c r="CY108" s="7">
        <f t="shared" si="119"/>
        <v>0</v>
      </c>
      <c r="CZ108" s="7">
        <f t="shared" si="119"/>
        <v>0</v>
      </c>
      <c r="DA108" s="7">
        <f t="shared" si="120"/>
        <v>0</v>
      </c>
      <c r="DB108" s="7">
        <f t="shared" si="120"/>
        <v>0</v>
      </c>
      <c r="DC108" s="7">
        <f t="shared" si="120"/>
        <v>0</v>
      </c>
    </row>
    <row r="109" spans="1:107">
      <c r="A109" s="6">
        <v>96</v>
      </c>
      <c r="B109" s="68" t="s">
        <v>290</v>
      </c>
      <c r="C109" s="15" t="s">
        <v>291</v>
      </c>
      <c r="D109" s="9"/>
      <c r="E109" s="29">
        <f>LOOKUP((IF(D109&gt;0,(RANK(D109,D$6:D$135,0)),"NA")),'Points System'!$A$4:$A$154,'Points System'!$B$4:$B$154)</f>
        <v>0</v>
      </c>
      <c r="F109" s="17"/>
      <c r="G109" s="29">
        <f>LOOKUP((IF(F109&gt;0,(RANK(F109,F$6:F$135,0)),"NA")),'Points System'!$A$4:$A$154,'Points System'!$B$4:$B$154)</f>
        <v>0</v>
      </c>
      <c r="H109" s="17"/>
      <c r="I109" s="29">
        <f>LOOKUP((IF(H109&gt;0,(RANK(H109,H$6:H$135,0)),"NA")),'Points System'!$A$4:$A$154,'Points System'!$B$4:$B$154)</f>
        <v>0</v>
      </c>
      <c r="J109" s="17"/>
      <c r="K109" s="29">
        <f>LOOKUP((IF(J109&gt;0,(RANK(J109,J$6:J$135,0)),"NA")),'Points System'!$A$4:$A$154,'Points System'!$B$4:$B$154)</f>
        <v>0</v>
      </c>
      <c r="L109" s="17"/>
      <c r="M109" s="29">
        <f>LOOKUP((IF(L109&gt;0,(RANK(L109,L$6:L$135,0)),"NA")),'Points System'!$A$4:$A$154,'Points System'!$B$4:$B$154)</f>
        <v>0</v>
      </c>
      <c r="N109" s="17"/>
      <c r="O109" s="29">
        <f>LOOKUP((IF(N109&gt;0,(RANK(N109,N$6:N$135,0)),"NA")),'Points System'!$A$4:$A$154,'Points System'!$B$4:$B$154)</f>
        <v>0</v>
      </c>
      <c r="P109" s="19"/>
      <c r="Q109" s="29">
        <f>LOOKUP((IF(P109&gt;0,(RANK(P109,P$6:P$135,0)),"NA")),'Points System'!$A$4:$A$154,'Points System'!$B$4:$B$154)</f>
        <v>0</v>
      </c>
      <c r="R109" s="19"/>
      <c r="S109" s="29">
        <f>LOOKUP((IF(R109&gt;0,(RANK(R109,R$6:R$135,0)),"NA")),'Points System'!$A$4:$A$154,'Points System'!$B$4:$B$154)</f>
        <v>0</v>
      </c>
      <c r="T109" s="17"/>
      <c r="U109" s="29">
        <f>LOOKUP((IF(T109&gt;0,(RANK(T109,T$6:T$135,0)),"NA")),'Points System'!$A$4:$A$154,'Points System'!$B$4:$B$154)</f>
        <v>0</v>
      </c>
      <c r="V109" s="17"/>
      <c r="W109" s="29">
        <f>LOOKUP((IF(V109&gt;0,(RANK(V109,V$6:V$135,0)),"NA")),'Points System'!$A$4:$A$154,'Points System'!$B$4:$B$154)</f>
        <v>0</v>
      </c>
      <c r="X109" s="9"/>
      <c r="Y109" s="10">
        <f>LOOKUP((IF(X109&gt;0,(RANK(X109,X$6:X$135,0)),"NA")),'Points System'!$A$4:$A$154,'Points System'!$B$4:$B$154)</f>
        <v>0</v>
      </c>
      <c r="Z109" s="9"/>
      <c r="AA109" s="10">
        <f>LOOKUP((IF(Z109&gt;0,(RANK(Z109,Z$6:Z$135,0)),"NA")),'Points System'!$A$4:$A$154,'Points System'!$B$4:$B$154)</f>
        <v>0</v>
      </c>
      <c r="AB109" s="78">
        <f>CC109</f>
        <v>0</v>
      </c>
      <c r="AC109" s="10">
        <f>SUM((LARGE((BA109:BL109),1))+(LARGE((BA109:BL109),2))+(LARGE((BA109:BL109),3)+(LARGE((BA109:BL109),4))))</f>
        <v>0</v>
      </c>
      <c r="AD109" s="12">
        <f>RANK(AC109,$AC$6:$AC$135,0)</f>
        <v>98</v>
      </c>
      <c r="AE109" s="11">
        <f>(AB109-(ROUNDDOWN(AB109,0)))*100</f>
        <v>0</v>
      </c>
      <c r="AF109" s="76" t="str">
        <f>IF((COUNTIF(AT109:AY109,"&gt;0"))&gt;2,"Y","N")</f>
        <v>N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23">
        <f t="shared" si="113"/>
        <v>0</v>
      </c>
      <c r="AU109" s="23">
        <f t="shared" si="114"/>
        <v>0</v>
      </c>
      <c r="AV109" s="23">
        <f t="shared" si="115"/>
        <v>0</v>
      </c>
      <c r="AW109" s="23">
        <f t="shared" si="116"/>
        <v>0</v>
      </c>
      <c r="AX109" s="23">
        <f t="shared" si="117"/>
        <v>0</v>
      </c>
      <c r="AY109" s="23">
        <f t="shared" si="118"/>
        <v>0</v>
      </c>
      <c r="AZ109" s="7"/>
      <c r="BA109" s="82">
        <f t="shared" si="103"/>
        <v>0</v>
      </c>
      <c r="BB109" s="83">
        <f t="shared" si="77"/>
        <v>0</v>
      </c>
      <c r="BC109" s="82">
        <f t="shared" si="104"/>
        <v>0</v>
      </c>
      <c r="BD109" s="83">
        <f t="shared" si="78"/>
        <v>0</v>
      </c>
      <c r="BE109" s="82">
        <f t="shared" si="105"/>
        <v>0</v>
      </c>
      <c r="BF109" s="83">
        <f t="shared" si="79"/>
        <v>0</v>
      </c>
      <c r="BG109" s="82">
        <f t="shared" si="106"/>
        <v>0</v>
      </c>
      <c r="BH109" s="82">
        <f t="shared" si="121"/>
        <v>0</v>
      </c>
      <c r="BI109" s="83">
        <f t="shared" si="122"/>
        <v>0</v>
      </c>
      <c r="BJ109" s="82">
        <f t="shared" si="123"/>
        <v>0</v>
      </c>
      <c r="BK109" s="83">
        <f t="shared" si="124"/>
        <v>0</v>
      </c>
      <c r="BL109" s="7"/>
      <c r="BM109" s="82">
        <f t="shared" si="125"/>
        <v>0</v>
      </c>
      <c r="BN109" s="83">
        <f t="shared" si="126"/>
        <v>0</v>
      </c>
      <c r="BO109" s="82">
        <f t="shared" si="127"/>
        <v>0</v>
      </c>
      <c r="BP109" s="83">
        <f t="shared" si="128"/>
        <v>0</v>
      </c>
      <c r="BQ109" s="82">
        <f t="shared" si="129"/>
        <v>0</v>
      </c>
      <c r="BR109" s="83">
        <f t="shared" si="130"/>
        <v>0</v>
      </c>
      <c r="BS109" s="82">
        <f t="shared" si="131"/>
        <v>0</v>
      </c>
      <c r="BT109" s="82">
        <f t="shared" si="132"/>
        <v>0</v>
      </c>
      <c r="BU109" s="83">
        <f t="shared" si="133"/>
        <v>0</v>
      </c>
      <c r="BV109" s="82">
        <f t="shared" si="134"/>
        <v>0</v>
      </c>
      <c r="BW109" s="83">
        <f t="shared" si="135"/>
        <v>0</v>
      </c>
      <c r="BY109" s="7">
        <f t="shared" si="136"/>
        <v>0</v>
      </c>
      <c r="BZ109" s="7"/>
      <c r="CA109" s="7">
        <f t="shared" si="107"/>
        <v>0</v>
      </c>
      <c r="CB109" s="7"/>
      <c r="CC109" s="7">
        <f t="shared" si="96"/>
        <v>0</v>
      </c>
      <c r="CF109" s="7">
        <f t="shared" si="137"/>
        <v>1</v>
      </c>
      <c r="CG109" s="7">
        <f t="shared" si="138"/>
        <v>1</v>
      </c>
      <c r="CH109" s="7">
        <f t="shared" si="139"/>
        <v>1</v>
      </c>
      <c r="CI109" s="7">
        <f t="shared" si="140"/>
        <v>1</v>
      </c>
      <c r="CJ109" s="7">
        <f t="shared" si="141"/>
        <v>1</v>
      </c>
      <c r="CK109" s="7">
        <f t="shared" si="142"/>
        <v>1</v>
      </c>
      <c r="CL109" s="7">
        <f t="shared" si="143"/>
        <v>1</v>
      </c>
      <c r="CM109" s="7">
        <f t="shared" si="144"/>
        <v>1</v>
      </c>
      <c r="CN109" s="7">
        <f t="shared" si="110"/>
        <v>1</v>
      </c>
      <c r="CO109" s="7">
        <f t="shared" si="111"/>
        <v>1</v>
      </c>
      <c r="CP109" s="7">
        <f t="shared" si="112"/>
        <v>1</v>
      </c>
      <c r="CQ109" s="7"/>
      <c r="CS109" s="7">
        <f t="shared" si="119"/>
        <v>0</v>
      </c>
      <c r="CT109" s="7">
        <f t="shared" si="119"/>
        <v>0</v>
      </c>
      <c r="CU109" s="7">
        <f t="shared" si="119"/>
        <v>0</v>
      </c>
      <c r="CV109" s="7">
        <f t="shared" si="119"/>
        <v>0</v>
      </c>
      <c r="CW109" s="7">
        <f t="shared" si="119"/>
        <v>0</v>
      </c>
      <c r="CX109" s="7">
        <f t="shared" si="119"/>
        <v>0</v>
      </c>
      <c r="CY109" s="7">
        <f t="shared" si="119"/>
        <v>0</v>
      </c>
      <c r="CZ109" s="7">
        <f t="shared" si="119"/>
        <v>0</v>
      </c>
      <c r="DA109" s="7">
        <f t="shared" si="120"/>
        <v>0</v>
      </c>
      <c r="DB109" s="7">
        <f t="shared" si="120"/>
        <v>0</v>
      </c>
      <c r="DC109" s="7">
        <f t="shared" si="120"/>
        <v>0</v>
      </c>
    </row>
    <row r="110" spans="1:107">
      <c r="A110" s="6">
        <v>97</v>
      </c>
      <c r="B110" s="68" t="s">
        <v>50</v>
      </c>
      <c r="C110" s="15" t="s">
        <v>185</v>
      </c>
      <c r="D110" s="9"/>
      <c r="E110" s="29">
        <f>LOOKUP((IF(D110&gt;0,(RANK(D110,D$6:D$135,0)),"NA")),'Points System'!$A$4:$A$154,'Points System'!$B$4:$B$154)</f>
        <v>0</v>
      </c>
      <c r="F110" s="17"/>
      <c r="G110" s="29">
        <f>LOOKUP((IF(F110&gt;0,(RANK(F110,F$6:F$135,0)),"NA")),'Points System'!$A$4:$A$154,'Points System'!$B$4:$B$154)</f>
        <v>0</v>
      </c>
      <c r="H110" s="17"/>
      <c r="I110" s="29">
        <f>LOOKUP((IF(H110&gt;0,(RANK(H110,H$6:H$135,0)),"NA")),'Points System'!$A$4:$A$154,'Points System'!$B$4:$B$154)</f>
        <v>0</v>
      </c>
      <c r="J110" s="17"/>
      <c r="K110" s="29">
        <f>LOOKUP((IF(J110&gt;0,(RANK(J110,J$6:J$135,0)),"NA")),'Points System'!$A$4:$A$154,'Points System'!$B$4:$B$154)</f>
        <v>0</v>
      </c>
      <c r="L110" s="17"/>
      <c r="M110" s="29">
        <f>LOOKUP((IF(L110&gt;0,(RANK(L110,L$6:L$135,0)),"NA")),'Points System'!$A$4:$A$154,'Points System'!$B$4:$B$154)</f>
        <v>0</v>
      </c>
      <c r="N110" s="17"/>
      <c r="O110" s="29">
        <f>LOOKUP((IF(N110&gt;0,(RANK(N110,N$6:N$135,0)),"NA")),'Points System'!$A$4:$A$154,'Points System'!$B$4:$B$154)</f>
        <v>0</v>
      </c>
      <c r="P110" s="19"/>
      <c r="Q110" s="29">
        <f>LOOKUP((IF(P110&gt;0,(RANK(P110,P$6:P$135,0)),"NA")),'Points System'!$A$4:$A$154,'Points System'!$B$4:$B$154)</f>
        <v>0</v>
      </c>
      <c r="R110" s="19"/>
      <c r="S110" s="29">
        <f>LOOKUP((IF(R110&gt;0,(RANK(R110,R$6:R$135,0)),"NA")),'Points System'!$A$4:$A$154,'Points System'!$B$4:$B$154)</f>
        <v>0</v>
      </c>
      <c r="T110" s="17"/>
      <c r="U110" s="29">
        <f>LOOKUP((IF(T110&gt;0,(RANK(T110,T$6:T$135,0)),"NA")),'Points System'!$A$4:$A$154,'Points System'!$B$4:$B$154)</f>
        <v>0</v>
      </c>
      <c r="V110" s="17"/>
      <c r="W110" s="29">
        <f>LOOKUP((IF(V110&gt;0,(RANK(V110,V$6:V$135,0)),"NA")),'Points System'!$A$4:$A$154,'Points System'!$B$4:$B$154)</f>
        <v>0</v>
      </c>
      <c r="X110" s="9"/>
      <c r="Y110" s="10">
        <f>LOOKUP((IF(X110&gt;0,(RANK(X110,X$6:X$135,0)),"NA")),'Points System'!$A$4:$A$154,'Points System'!$B$4:$B$154)</f>
        <v>0</v>
      </c>
      <c r="Z110" s="9"/>
      <c r="AA110" s="10">
        <f>LOOKUP((IF(Z110&gt;0,(RANK(Z110,Z$6:Z$135,0)),"NA")),'Points System'!$A$4:$A$154,'Points System'!$B$4:$B$154)</f>
        <v>0</v>
      </c>
      <c r="AB110" s="78">
        <f>CC110</f>
        <v>0</v>
      </c>
      <c r="AC110" s="10">
        <f>SUM((LARGE((BA110:BL110),1))+(LARGE((BA110:BL110),2))+(LARGE((BA110:BL110),3)+(LARGE((BA110:BL110),4))))</f>
        <v>0</v>
      </c>
      <c r="AD110" s="12">
        <f>RANK(AC110,$AC$6:$AC$135,0)</f>
        <v>98</v>
      </c>
      <c r="AE110" s="11">
        <f>(AB110-(ROUNDDOWN(AB110,0)))*100</f>
        <v>0</v>
      </c>
      <c r="AF110" s="76" t="str">
        <f>IF((COUNTIF(AT110:AY110,"&gt;0"))&gt;2,"Y","N")</f>
        <v>N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3">
        <f t="shared" si="113"/>
        <v>0</v>
      </c>
      <c r="AU110" s="23">
        <f t="shared" si="114"/>
        <v>0</v>
      </c>
      <c r="AV110" s="23">
        <f t="shared" si="115"/>
        <v>0</v>
      </c>
      <c r="AW110" s="23">
        <f t="shared" si="116"/>
        <v>0</v>
      </c>
      <c r="AX110" s="23">
        <f t="shared" si="117"/>
        <v>0</v>
      </c>
      <c r="AY110" s="23">
        <f t="shared" si="118"/>
        <v>0</v>
      </c>
      <c r="AZ110" s="7"/>
      <c r="BA110" s="82">
        <f t="shared" si="103"/>
        <v>0</v>
      </c>
      <c r="BB110" s="83">
        <f t="shared" si="77"/>
        <v>0</v>
      </c>
      <c r="BC110" s="82">
        <f t="shared" si="104"/>
        <v>0</v>
      </c>
      <c r="BD110" s="83">
        <f t="shared" si="78"/>
        <v>0</v>
      </c>
      <c r="BE110" s="82">
        <f t="shared" si="105"/>
        <v>0</v>
      </c>
      <c r="BF110" s="83">
        <f t="shared" si="79"/>
        <v>0</v>
      </c>
      <c r="BG110" s="82">
        <f t="shared" si="106"/>
        <v>0</v>
      </c>
      <c r="BH110" s="82">
        <f t="shared" si="121"/>
        <v>0</v>
      </c>
      <c r="BI110" s="83">
        <f t="shared" si="122"/>
        <v>0</v>
      </c>
      <c r="BJ110" s="82">
        <f t="shared" si="123"/>
        <v>0</v>
      </c>
      <c r="BK110" s="83">
        <f t="shared" si="124"/>
        <v>0</v>
      </c>
      <c r="BL110" s="7"/>
      <c r="BM110" s="82">
        <f t="shared" si="125"/>
        <v>0</v>
      </c>
      <c r="BN110" s="83">
        <f t="shared" si="126"/>
        <v>0</v>
      </c>
      <c r="BO110" s="82">
        <f t="shared" si="127"/>
        <v>0</v>
      </c>
      <c r="BP110" s="83">
        <f t="shared" si="128"/>
        <v>0</v>
      </c>
      <c r="BQ110" s="82">
        <f t="shared" si="129"/>
        <v>0</v>
      </c>
      <c r="BR110" s="83">
        <f t="shared" si="130"/>
        <v>0</v>
      </c>
      <c r="BS110" s="82">
        <f t="shared" si="131"/>
        <v>0</v>
      </c>
      <c r="BT110" s="82">
        <f t="shared" si="132"/>
        <v>0</v>
      </c>
      <c r="BU110" s="83">
        <f t="shared" si="133"/>
        <v>0</v>
      </c>
      <c r="BV110" s="82">
        <f t="shared" si="134"/>
        <v>0</v>
      </c>
      <c r="BW110" s="83">
        <f t="shared" si="135"/>
        <v>0</v>
      </c>
      <c r="BY110" s="7">
        <f t="shared" si="136"/>
        <v>0</v>
      </c>
      <c r="BZ110" s="7"/>
      <c r="CA110" s="7">
        <f t="shared" si="107"/>
        <v>0</v>
      </c>
      <c r="CB110" s="7"/>
      <c r="CC110" s="7">
        <f t="shared" si="96"/>
        <v>0</v>
      </c>
      <c r="CF110" s="7">
        <f t="shared" si="137"/>
        <v>1</v>
      </c>
      <c r="CG110" s="7">
        <f t="shared" si="138"/>
        <v>1</v>
      </c>
      <c r="CH110" s="7">
        <f t="shared" si="139"/>
        <v>1</v>
      </c>
      <c r="CI110" s="7">
        <f t="shared" si="140"/>
        <v>1</v>
      </c>
      <c r="CJ110" s="7">
        <f t="shared" si="141"/>
        <v>1</v>
      </c>
      <c r="CK110" s="7">
        <f t="shared" si="142"/>
        <v>1</v>
      </c>
      <c r="CL110" s="7">
        <f t="shared" si="143"/>
        <v>1</v>
      </c>
      <c r="CM110" s="7">
        <f t="shared" si="144"/>
        <v>1</v>
      </c>
      <c r="CN110" s="7">
        <f t="shared" si="110"/>
        <v>1</v>
      </c>
      <c r="CO110" s="7">
        <f t="shared" si="111"/>
        <v>1</v>
      </c>
      <c r="CP110" s="7">
        <f t="shared" si="112"/>
        <v>1</v>
      </c>
      <c r="CQ110" s="7"/>
      <c r="CS110" s="7">
        <f t="shared" si="119"/>
        <v>0</v>
      </c>
      <c r="CT110" s="7">
        <f t="shared" si="119"/>
        <v>0</v>
      </c>
      <c r="CU110" s="7">
        <f t="shared" si="119"/>
        <v>0</v>
      </c>
      <c r="CV110" s="7">
        <f t="shared" si="119"/>
        <v>0</v>
      </c>
      <c r="CW110" s="7">
        <f t="shared" si="119"/>
        <v>0</v>
      </c>
      <c r="CX110" s="7">
        <f t="shared" si="119"/>
        <v>0</v>
      </c>
      <c r="CY110" s="7">
        <f t="shared" si="119"/>
        <v>0</v>
      </c>
      <c r="CZ110" s="7">
        <f t="shared" si="119"/>
        <v>0</v>
      </c>
      <c r="DA110" s="7">
        <f t="shared" si="120"/>
        <v>0</v>
      </c>
      <c r="DB110" s="7">
        <f t="shared" si="120"/>
        <v>0</v>
      </c>
      <c r="DC110" s="7">
        <f t="shared" si="120"/>
        <v>0</v>
      </c>
    </row>
    <row r="111" spans="1:107">
      <c r="A111" s="6">
        <v>98</v>
      </c>
      <c r="B111" s="68" t="s">
        <v>50</v>
      </c>
      <c r="C111" s="15" t="s">
        <v>40</v>
      </c>
      <c r="D111" s="9"/>
      <c r="E111" s="29">
        <f>LOOKUP((IF(D111&gt;0,(RANK(D111,D$6:D$135,0)),"NA")),'Points System'!$A$4:$A$154,'Points System'!$B$4:$B$154)</f>
        <v>0</v>
      </c>
      <c r="F111" s="17"/>
      <c r="G111" s="29">
        <f>LOOKUP((IF(F111&gt;0,(RANK(F111,F$6:F$135,0)),"NA")),'Points System'!$A$4:$A$154,'Points System'!$B$4:$B$154)</f>
        <v>0</v>
      </c>
      <c r="H111" s="17"/>
      <c r="I111" s="29">
        <f>LOOKUP((IF(H111&gt;0,(RANK(H111,H$6:H$135,0)),"NA")),'Points System'!$A$4:$A$154,'Points System'!$B$4:$B$154)</f>
        <v>0</v>
      </c>
      <c r="J111" s="17"/>
      <c r="K111" s="29">
        <f>LOOKUP((IF(J111&gt;0,(RANK(J111,J$6:J$135,0)),"NA")),'Points System'!$A$4:$A$154,'Points System'!$B$4:$B$154)</f>
        <v>0</v>
      </c>
      <c r="L111" s="17"/>
      <c r="M111" s="29">
        <f>LOOKUP((IF(L111&gt;0,(RANK(L111,L$6:L$135,0)),"NA")),'Points System'!$A$4:$A$154,'Points System'!$B$4:$B$154)</f>
        <v>0</v>
      </c>
      <c r="N111" s="17"/>
      <c r="O111" s="29">
        <f>LOOKUP((IF(N111&gt;0,(RANK(N111,N$6:N$135,0)),"NA")),'Points System'!$A$4:$A$154,'Points System'!$B$4:$B$154)</f>
        <v>0</v>
      </c>
      <c r="P111" s="19"/>
      <c r="Q111" s="29">
        <f>LOOKUP((IF(P111&gt;0,(RANK(P111,P$6:P$135,0)),"NA")),'Points System'!$A$4:$A$154,'Points System'!$B$4:$B$154)</f>
        <v>0</v>
      </c>
      <c r="R111" s="19"/>
      <c r="S111" s="29">
        <f>LOOKUP((IF(R111&gt;0,(RANK(R111,R$6:R$135,0)),"NA")),'Points System'!$A$4:$A$154,'Points System'!$B$4:$B$154)</f>
        <v>0</v>
      </c>
      <c r="T111" s="17"/>
      <c r="U111" s="29">
        <f>LOOKUP((IF(T111&gt;0,(RANK(T111,T$6:T$135,0)),"NA")),'Points System'!$A$4:$A$154,'Points System'!$B$4:$B$154)</f>
        <v>0</v>
      </c>
      <c r="V111" s="17"/>
      <c r="W111" s="29">
        <f>LOOKUP((IF(V111&gt;0,(RANK(V111,V$6:V$135,0)),"NA")),'Points System'!$A$4:$A$154,'Points System'!$B$4:$B$154)</f>
        <v>0</v>
      </c>
      <c r="X111" s="9"/>
      <c r="Y111" s="10">
        <f>LOOKUP((IF(X111&gt;0,(RANK(X111,X$6:X$135,0)),"NA")),'Points System'!$A$4:$A$154,'Points System'!$B$4:$B$154)</f>
        <v>0</v>
      </c>
      <c r="Z111" s="9"/>
      <c r="AA111" s="10">
        <f>LOOKUP((IF(Z111&gt;0,(RANK(Z111,Z$6:Z$135,0)),"NA")),'Points System'!$A$4:$A$154,'Points System'!$B$4:$B$154)</f>
        <v>0</v>
      </c>
      <c r="AB111" s="78">
        <f>CC111</f>
        <v>0</v>
      </c>
      <c r="AC111" s="10">
        <f>SUM((LARGE((BA111:BL111),1))+(LARGE((BA111:BL111),2))+(LARGE((BA111:BL111),3)+(LARGE((BA111:BL111),4))))</f>
        <v>0</v>
      </c>
      <c r="AD111" s="12">
        <f>RANK(AC111,$AC$6:$AC$135,0)</f>
        <v>98</v>
      </c>
      <c r="AE111" s="11">
        <f>(AB111-(ROUNDDOWN(AB111,0)))*100</f>
        <v>0</v>
      </c>
      <c r="AF111" s="76" t="str">
        <f>IF((COUNTIF(AT111:AY111,"&gt;0"))&gt;2,"Y","N")</f>
        <v>N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23">
        <f t="shared" si="113"/>
        <v>0</v>
      </c>
      <c r="AU111" s="23">
        <f t="shared" si="114"/>
        <v>0</v>
      </c>
      <c r="AV111" s="23">
        <f t="shared" si="115"/>
        <v>0</v>
      </c>
      <c r="AW111" s="23">
        <f t="shared" si="116"/>
        <v>0</v>
      </c>
      <c r="AX111" s="23">
        <f t="shared" si="117"/>
        <v>0</v>
      </c>
      <c r="AY111" s="23">
        <f t="shared" si="118"/>
        <v>0</v>
      </c>
      <c r="AZ111" s="7"/>
      <c r="BA111" s="82">
        <f t="shared" si="103"/>
        <v>0</v>
      </c>
      <c r="BB111" s="83">
        <f t="shared" si="77"/>
        <v>0</v>
      </c>
      <c r="BC111" s="82">
        <f t="shared" si="104"/>
        <v>0</v>
      </c>
      <c r="BD111" s="83">
        <f t="shared" si="78"/>
        <v>0</v>
      </c>
      <c r="BE111" s="82">
        <f t="shared" si="105"/>
        <v>0</v>
      </c>
      <c r="BF111" s="83">
        <f t="shared" si="79"/>
        <v>0</v>
      </c>
      <c r="BG111" s="82">
        <f t="shared" si="106"/>
        <v>0</v>
      </c>
      <c r="BH111" s="82">
        <f t="shared" si="121"/>
        <v>0</v>
      </c>
      <c r="BI111" s="83">
        <f t="shared" si="122"/>
        <v>0</v>
      </c>
      <c r="BJ111" s="82">
        <f t="shared" si="123"/>
        <v>0</v>
      </c>
      <c r="BK111" s="83">
        <f t="shared" si="124"/>
        <v>0</v>
      </c>
      <c r="BL111" s="7"/>
      <c r="BM111" s="82">
        <f t="shared" si="125"/>
        <v>0</v>
      </c>
      <c r="BN111" s="83">
        <f t="shared" si="126"/>
        <v>0</v>
      </c>
      <c r="BO111" s="82">
        <f t="shared" si="127"/>
        <v>0</v>
      </c>
      <c r="BP111" s="83">
        <f t="shared" si="128"/>
        <v>0</v>
      </c>
      <c r="BQ111" s="82">
        <f t="shared" si="129"/>
        <v>0</v>
      </c>
      <c r="BR111" s="83">
        <f t="shared" si="130"/>
        <v>0</v>
      </c>
      <c r="BS111" s="82">
        <f t="shared" si="131"/>
        <v>0</v>
      </c>
      <c r="BT111" s="82">
        <f t="shared" si="132"/>
        <v>0</v>
      </c>
      <c r="BU111" s="83">
        <f t="shared" si="133"/>
        <v>0</v>
      </c>
      <c r="BV111" s="82">
        <f t="shared" si="134"/>
        <v>0</v>
      </c>
      <c r="BW111" s="83">
        <f t="shared" si="135"/>
        <v>0</v>
      </c>
      <c r="BY111" s="7">
        <f t="shared" si="136"/>
        <v>0</v>
      </c>
      <c r="BZ111" s="7"/>
      <c r="CA111" s="7">
        <f t="shared" si="107"/>
        <v>0</v>
      </c>
      <c r="CB111" s="7"/>
      <c r="CC111" s="7">
        <f t="shared" si="96"/>
        <v>0</v>
      </c>
      <c r="CF111" s="7">
        <f t="shared" si="137"/>
        <v>1</v>
      </c>
      <c r="CG111" s="7">
        <f t="shared" si="138"/>
        <v>1</v>
      </c>
      <c r="CH111" s="7">
        <f t="shared" si="139"/>
        <v>1</v>
      </c>
      <c r="CI111" s="7">
        <f t="shared" si="140"/>
        <v>1</v>
      </c>
      <c r="CJ111" s="7">
        <f t="shared" si="141"/>
        <v>1</v>
      </c>
      <c r="CK111" s="7">
        <f t="shared" si="142"/>
        <v>1</v>
      </c>
      <c r="CL111" s="7">
        <f t="shared" si="143"/>
        <v>1</v>
      </c>
      <c r="CM111" s="7">
        <f t="shared" si="144"/>
        <v>1</v>
      </c>
      <c r="CN111" s="7">
        <f t="shared" si="110"/>
        <v>1</v>
      </c>
      <c r="CO111" s="7">
        <f t="shared" si="111"/>
        <v>1</v>
      </c>
      <c r="CP111" s="7">
        <f t="shared" si="112"/>
        <v>1</v>
      </c>
      <c r="CQ111" s="7"/>
      <c r="CS111" s="7">
        <f t="shared" si="119"/>
        <v>0</v>
      </c>
      <c r="CT111" s="7">
        <f t="shared" si="119"/>
        <v>0</v>
      </c>
      <c r="CU111" s="7">
        <f t="shared" si="119"/>
        <v>0</v>
      </c>
      <c r="CV111" s="7">
        <f t="shared" si="119"/>
        <v>0</v>
      </c>
      <c r="CW111" s="7">
        <f t="shared" si="119"/>
        <v>0</v>
      </c>
      <c r="CX111" s="7">
        <f t="shared" si="119"/>
        <v>0</v>
      </c>
      <c r="CY111" s="7">
        <f t="shared" si="119"/>
        <v>0</v>
      </c>
      <c r="CZ111" s="7">
        <f t="shared" si="119"/>
        <v>0</v>
      </c>
      <c r="DA111" s="7">
        <f t="shared" si="120"/>
        <v>0</v>
      </c>
      <c r="DB111" s="7">
        <f t="shared" si="120"/>
        <v>0</v>
      </c>
      <c r="DC111" s="7">
        <f t="shared" si="120"/>
        <v>0</v>
      </c>
    </row>
    <row r="112" spans="1:107">
      <c r="A112" s="6">
        <v>99</v>
      </c>
      <c r="B112" s="68" t="s">
        <v>257</v>
      </c>
      <c r="C112" s="15" t="s">
        <v>258</v>
      </c>
      <c r="D112" s="9"/>
      <c r="E112" s="29">
        <f>LOOKUP((IF(D112&gt;0,(RANK(D112,D$6:D$135,0)),"NA")),'Points System'!$A$4:$A$154,'Points System'!$B$4:$B$154)</f>
        <v>0</v>
      </c>
      <c r="F112" s="17"/>
      <c r="G112" s="29">
        <f>LOOKUP((IF(F112&gt;0,(RANK(F112,F$6:F$135,0)),"NA")),'Points System'!$A$4:$A$154,'Points System'!$B$4:$B$154)</f>
        <v>0</v>
      </c>
      <c r="H112" s="17"/>
      <c r="I112" s="29">
        <f>LOOKUP((IF(H112&gt;0,(RANK(H112,H$6:H$135,0)),"NA")),'Points System'!$A$4:$A$154,'Points System'!$B$4:$B$154)</f>
        <v>0</v>
      </c>
      <c r="J112" s="17"/>
      <c r="K112" s="29">
        <f>LOOKUP((IF(J112&gt;0,(RANK(J112,J$6:J$135,0)),"NA")),'Points System'!$A$4:$A$154,'Points System'!$B$4:$B$154)</f>
        <v>0</v>
      </c>
      <c r="L112" s="17"/>
      <c r="M112" s="29">
        <f>LOOKUP((IF(L112&gt;0,(RANK(L112,L$6:L$135,0)),"NA")),'Points System'!$A$4:$A$154,'Points System'!$B$4:$B$154)</f>
        <v>0</v>
      </c>
      <c r="N112" s="17"/>
      <c r="O112" s="29">
        <f>LOOKUP((IF(N112&gt;0,(RANK(N112,N$6:N$135,0)),"NA")),'Points System'!$A$4:$A$154,'Points System'!$B$4:$B$154)</f>
        <v>0</v>
      </c>
      <c r="P112" s="19"/>
      <c r="Q112" s="29">
        <f>LOOKUP((IF(P112&gt;0,(RANK(P112,P$6:P$135,0)),"NA")),'Points System'!$A$4:$A$154,'Points System'!$B$4:$B$154)</f>
        <v>0</v>
      </c>
      <c r="R112" s="19"/>
      <c r="S112" s="29">
        <f>LOOKUP((IF(R112&gt;0,(RANK(R112,R$6:R$135,0)),"NA")),'Points System'!$A$4:$A$154,'Points System'!$B$4:$B$154)</f>
        <v>0</v>
      </c>
      <c r="T112" s="17"/>
      <c r="U112" s="29">
        <f>LOOKUP((IF(T112&gt;0,(RANK(T112,T$6:T$135,0)),"NA")),'Points System'!$A$4:$A$154,'Points System'!$B$4:$B$154)</f>
        <v>0</v>
      </c>
      <c r="V112" s="17"/>
      <c r="W112" s="29">
        <f>LOOKUP((IF(V112&gt;0,(RANK(V112,V$6:V$135,0)),"NA")),'Points System'!$A$4:$A$154,'Points System'!$B$4:$B$154)</f>
        <v>0</v>
      </c>
      <c r="X112" s="9"/>
      <c r="Y112" s="10">
        <f>LOOKUP((IF(X112&gt;0,(RANK(X112,X$6:X$135,0)),"NA")),'Points System'!$A$4:$A$154,'Points System'!$B$4:$B$154)</f>
        <v>0</v>
      </c>
      <c r="Z112" s="9"/>
      <c r="AA112" s="10">
        <f>LOOKUP((IF(Z112&gt;0,(RANK(Z112,Z$6:Z$135,0)),"NA")),'Points System'!$A$4:$A$154,'Points System'!$B$4:$B$154)</f>
        <v>0</v>
      </c>
      <c r="AB112" s="78">
        <f>CC112</f>
        <v>0</v>
      </c>
      <c r="AC112" s="10">
        <f>SUM((LARGE((BA112:BL112),1))+(LARGE((BA112:BL112),2))+(LARGE((BA112:BL112),3)+(LARGE((BA112:BL112),4))))</f>
        <v>0</v>
      </c>
      <c r="AD112" s="12">
        <f>RANK(AC112,$AC$6:$AC$135,0)</f>
        <v>98</v>
      </c>
      <c r="AE112" s="11">
        <f>(AB112-(ROUNDDOWN(AB112,0)))*100</f>
        <v>0</v>
      </c>
      <c r="AF112" s="76" t="str">
        <f>IF((COUNTIF(AT112:AY112,"&gt;0"))&gt;2,"Y","N")</f>
        <v>N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23">
        <f t="shared" si="113"/>
        <v>0</v>
      </c>
      <c r="AU112" s="23">
        <f t="shared" si="114"/>
        <v>0</v>
      </c>
      <c r="AV112" s="23">
        <f t="shared" si="115"/>
        <v>0</v>
      </c>
      <c r="AW112" s="23">
        <f t="shared" si="116"/>
        <v>0</v>
      </c>
      <c r="AX112" s="23">
        <f t="shared" si="117"/>
        <v>0</v>
      </c>
      <c r="AY112" s="23">
        <f t="shared" si="118"/>
        <v>0</v>
      </c>
      <c r="AZ112" s="7"/>
      <c r="BA112" s="82">
        <f t="shared" si="103"/>
        <v>0</v>
      </c>
      <c r="BB112" s="83">
        <f t="shared" si="77"/>
        <v>0</v>
      </c>
      <c r="BC112" s="82">
        <f t="shared" si="104"/>
        <v>0</v>
      </c>
      <c r="BD112" s="83">
        <f t="shared" si="78"/>
        <v>0</v>
      </c>
      <c r="BE112" s="82">
        <f t="shared" si="105"/>
        <v>0</v>
      </c>
      <c r="BF112" s="83">
        <f t="shared" si="79"/>
        <v>0</v>
      </c>
      <c r="BG112" s="82">
        <f t="shared" si="106"/>
        <v>0</v>
      </c>
      <c r="BH112" s="82">
        <f t="shared" si="121"/>
        <v>0</v>
      </c>
      <c r="BI112" s="83">
        <f t="shared" si="122"/>
        <v>0</v>
      </c>
      <c r="BJ112" s="82">
        <f t="shared" si="123"/>
        <v>0</v>
      </c>
      <c r="BK112" s="83">
        <f t="shared" si="124"/>
        <v>0</v>
      </c>
      <c r="BL112" s="7"/>
      <c r="BM112" s="82">
        <f t="shared" si="125"/>
        <v>0</v>
      </c>
      <c r="BN112" s="83">
        <f t="shared" si="126"/>
        <v>0</v>
      </c>
      <c r="BO112" s="82">
        <f t="shared" si="127"/>
        <v>0</v>
      </c>
      <c r="BP112" s="83">
        <f t="shared" si="128"/>
        <v>0</v>
      </c>
      <c r="BQ112" s="82">
        <f t="shared" si="129"/>
        <v>0</v>
      </c>
      <c r="BR112" s="83">
        <f t="shared" si="130"/>
        <v>0</v>
      </c>
      <c r="BS112" s="82">
        <f t="shared" si="131"/>
        <v>0</v>
      </c>
      <c r="BT112" s="82">
        <f t="shared" si="132"/>
        <v>0</v>
      </c>
      <c r="BU112" s="83">
        <f t="shared" si="133"/>
        <v>0</v>
      </c>
      <c r="BV112" s="82">
        <f t="shared" si="134"/>
        <v>0</v>
      </c>
      <c r="BW112" s="83">
        <f t="shared" si="135"/>
        <v>0</v>
      </c>
      <c r="BY112" s="7">
        <f t="shared" si="136"/>
        <v>0</v>
      </c>
      <c r="BZ112" s="7"/>
      <c r="CA112" s="7">
        <f t="shared" si="107"/>
        <v>0</v>
      </c>
      <c r="CB112" s="7"/>
      <c r="CC112" s="7">
        <f t="shared" si="96"/>
        <v>0</v>
      </c>
      <c r="CF112" s="7">
        <f t="shared" si="137"/>
        <v>1</v>
      </c>
      <c r="CG112" s="7">
        <f t="shared" si="138"/>
        <v>1</v>
      </c>
      <c r="CH112" s="7">
        <f t="shared" si="139"/>
        <v>1</v>
      </c>
      <c r="CI112" s="7">
        <f t="shared" si="140"/>
        <v>1</v>
      </c>
      <c r="CJ112" s="7">
        <f t="shared" si="141"/>
        <v>1</v>
      </c>
      <c r="CK112" s="7">
        <f t="shared" si="142"/>
        <v>1</v>
      </c>
      <c r="CL112" s="7">
        <f t="shared" si="143"/>
        <v>1</v>
      </c>
      <c r="CM112" s="7">
        <f t="shared" si="144"/>
        <v>1</v>
      </c>
      <c r="CN112" s="7">
        <f t="shared" si="110"/>
        <v>1</v>
      </c>
      <c r="CO112" s="7">
        <f t="shared" si="111"/>
        <v>1</v>
      </c>
      <c r="CP112" s="7">
        <f t="shared" si="112"/>
        <v>1</v>
      </c>
      <c r="CQ112" s="7"/>
      <c r="CS112" s="7">
        <f t="shared" si="119"/>
        <v>0</v>
      </c>
      <c r="CT112" s="7">
        <f t="shared" si="119"/>
        <v>0</v>
      </c>
      <c r="CU112" s="7">
        <f t="shared" si="119"/>
        <v>0</v>
      </c>
      <c r="CV112" s="7">
        <f t="shared" si="119"/>
        <v>0</v>
      </c>
      <c r="CW112" s="7">
        <f t="shared" si="119"/>
        <v>0</v>
      </c>
      <c r="CX112" s="7">
        <f t="shared" si="119"/>
        <v>0</v>
      </c>
      <c r="CY112" s="7">
        <f t="shared" si="119"/>
        <v>0</v>
      </c>
      <c r="CZ112" s="7">
        <f t="shared" si="119"/>
        <v>0</v>
      </c>
      <c r="DA112" s="7">
        <f t="shared" si="120"/>
        <v>0</v>
      </c>
      <c r="DB112" s="7">
        <f t="shared" si="120"/>
        <v>0</v>
      </c>
      <c r="DC112" s="7">
        <f t="shared" si="120"/>
        <v>0</v>
      </c>
    </row>
    <row r="113" spans="1:107">
      <c r="A113" s="6">
        <v>100</v>
      </c>
      <c r="B113" s="68" t="s">
        <v>103</v>
      </c>
      <c r="C113" s="15" t="s">
        <v>104</v>
      </c>
      <c r="D113" s="9"/>
      <c r="E113" s="29">
        <f>LOOKUP((IF(D113&gt;0,(RANK(D113,D$6:D$135,0)),"NA")),'Points System'!$A$4:$A$154,'Points System'!$B$4:$B$154)</f>
        <v>0</v>
      </c>
      <c r="F113" s="17"/>
      <c r="G113" s="29">
        <f>LOOKUP((IF(F113&gt;0,(RANK(F113,F$6:F$135,0)),"NA")),'Points System'!$A$4:$A$154,'Points System'!$B$4:$B$154)</f>
        <v>0</v>
      </c>
      <c r="H113" s="17"/>
      <c r="I113" s="29">
        <f>LOOKUP((IF(H113&gt;0,(RANK(H113,H$6:H$135,0)),"NA")),'Points System'!$A$4:$A$154,'Points System'!$B$4:$B$154)</f>
        <v>0</v>
      </c>
      <c r="J113" s="17"/>
      <c r="K113" s="29">
        <f>LOOKUP((IF(J113&gt;0,(RANK(J113,J$6:J$135,0)),"NA")),'Points System'!$A$4:$A$154,'Points System'!$B$4:$B$154)</f>
        <v>0</v>
      </c>
      <c r="L113" s="17"/>
      <c r="M113" s="29">
        <f>LOOKUP((IF(L113&gt;0,(RANK(L113,L$6:L$135,0)),"NA")),'Points System'!$A$4:$A$154,'Points System'!$B$4:$B$154)</f>
        <v>0</v>
      </c>
      <c r="N113" s="17"/>
      <c r="O113" s="29">
        <f>LOOKUP((IF(N113&gt;0,(RANK(N113,N$6:N$135,0)),"NA")),'Points System'!$A$4:$A$154,'Points System'!$B$4:$B$154)</f>
        <v>0</v>
      </c>
      <c r="P113" s="19"/>
      <c r="Q113" s="29">
        <f>LOOKUP((IF(P113&gt;0,(RANK(P113,P$6:P$135,0)),"NA")),'Points System'!$A$4:$A$154,'Points System'!$B$4:$B$154)</f>
        <v>0</v>
      </c>
      <c r="R113" s="19"/>
      <c r="S113" s="29">
        <f>LOOKUP((IF(R113&gt;0,(RANK(R113,R$6:R$135,0)),"NA")),'Points System'!$A$4:$A$154,'Points System'!$B$4:$B$154)</f>
        <v>0</v>
      </c>
      <c r="T113" s="17"/>
      <c r="U113" s="29">
        <f>LOOKUP((IF(T113&gt;0,(RANK(T113,T$6:T$135,0)),"NA")),'Points System'!$A$4:$A$154,'Points System'!$B$4:$B$154)</f>
        <v>0</v>
      </c>
      <c r="V113" s="17"/>
      <c r="W113" s="29">
        <f>LOOKUP((IF(V113&gt;0,(RANK(V113,V$6:V$135,0)),"NA")),'Points System'!$A$4:$A$154,'Points System'!$B$4:$B$154)</f>
        <v>0</v>
      </c>
      <c r="X113" s="9"/>
      <c r="Y113" s="10">
        <f>LOOKUP((IF(X113&gt;0,(RANK(X113,X$6:X$135,0)),"NA")),'Points System'!$A$4:$A$154,'Points System'!$B$4:$B$154)</f>
        <v>0</v>
      </c>
      <c r="Z113" s="9"/>
      <c r="AA113" s="10">
        <f>LOOKUP((IF(Z113&gt;0,(RANK(Z113,Z$6:Z$135,0)),"NA")),'Points System'!$A$4:$A$154,'Points System'!$B$4:$B$154)</f>
        <v>0</v>
      </c>
      <c r="AB113" s="78">
        <f>CC113</f>
        <v>0</v>
      </c>
      <c r="AC113" s="10">
        <f>SUM((LARGE((BA113:BL113),1))+(LARGE((BA113:BL113),2))+(LARGE((BA113:BL113),3)+(LARGE((BA113:BL113),4))))</f>
        <v>0</v>
      </c>
      <c r="AD113" s="12">
        <f>RANK(AC113,$AC$6:$AC$135,0)</f>
        <v>98</v>
      </c>
      <c r="AE113" s="11">
        <f>(AB113-(ROUNDDOWN(AB113,0)))*100</f>
        <v>0</v>
      </c>
      <c r="AF113" s="76" t="str">
        <f>IF((COUNTIF(AT113:AY113,"&gt;0"))&gt;2,"Y","N")</f>
        <v>N</v>
      </c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23">
        <f t="shared" si="113"/>
        <v>0</v>
      </c>
      <c r="AU113" s="23">
        <f t="shared" si="114"/>
        <v>0</v>
      </c>
      <c r="AV113" s="23">
        <f t="shared" si="115"/>
        <v>0</v>
      </c>
      <c r="AW113" s="23">
        <f t="shared" si="116"/>
        <v>0</v>
      </c>
      <c r="AX113" s="23">
        <f t="shared" si="117"/>
        <v>0</v>
      </c>
      <c r="AY113" s="23">
        <f t="shared" si="118"/>
        <v>0</v>
      </c>
      <c r="AZ113" s="7"/>
      <c r="BA113" s="82">
        <f t="shared" si="103"/>
        <v>0</v>
      </c>
      <c r="BB113" s="83">
        <f t="shared" si="77"/>
        <v>0</v>
      </c>
      <c r="BC113" s="82">
        <f t="shared" si="104"/>
        <v>0</v>
      </c>
      <c r="BD113" s="83">
        <f t="shared" si="78"/>
        <v>0</v>
      </c>
      <c r="BE113" s="82">
        <f t="shared" si="105"/>
        <v>0</v>
      </c>
      <c r="BF113" s="83">
        <f t="shared" si="79"/>
        <v>0</v>
      </c>
      <c r="BG113" s="82">
        <f t="shared" si="106"/>
        <v>0</v>
      </c>
      <c r="BH113" s="82">
        <f t="shared" si="121"/>
        <v>0</v>
      </c>
      <c r="BI113" s="83">
        <f t="shared" si="122"/>
        <v>0</v>
      </c>
      <c r="BJ113" s="82">
        <f t="shared" si="123"/>
        <v>0</v>
      </c>
      <c r="BK113" s="83">
        <f t="shared" si="124"/>
        <v>0</v>
      </c>
      <c r="BL113" s="7"/>
      <c r="BM113" s="82">
        <f t="shared" si="125"/>
        <v>0</v>
      </c>
      <c r="BN113" s="83">
        <f t="shared" si="126"/>
        <v>0</v>
      </c>
      <c r="BO113" s="82">
        <f t="shared" si="127"/>
        <v>0</v>
      </c>
      <c r="BP113" s="83">
        <f t="shared" si="128"/>
        <v>0</v>
      </c>
      <c r="BQ113" s="82">
        <f t="shared" si="129"/>
        <v>0</v>
      </c>
      <c r="BR113" s="83">
        <f t="shared" si="130"/>
        <v>0</v>
      </c>
      <c r="BS113" s="82">
        <f t="shared" si="131"/>
        <v>0</v>
      </c>
      <c r="BT113" s="82">
        <f t="shared" si="132"/>
        <v>0</v>
      </c>
      <c r="BU113" s="83">
        <f t="shared" si="133"/>
        <v>0</v>
      </c>
      <c r="BV113" s="82">
        <f t="shared" si="134"/>
        <v>0</v>
      </c>
      <c r="BW113" s="83">
        <f t="shared" si="135"/>
        <v>0</v>
      </c>
      <c r="BY113" s="7">
        <f t="shared" si="136"/>
        <v>0</v>
      </c>
      <c r="BZ113" s="7"/>
      <c r="CA113" s="7">
        <f t="shared" si="107"/>
        <v>0</v>
      </c>
      <c r="CB113" s="7"/>
      <c r="CC113" s="7">
        <f t="shared" si="96"/>
        <v>0</v>
      </c>
      <c r="CF113" s="7">
        <f t="shared" si="137"/>
        <v>1</v>
      </c>
      <c r="CG113" s="7">
        <f t="shared" si="138"/>
        <v>1</v>
      </c>
      <c r="CH113" s="7">
        <f t="shared" si="139"/>
        <v>1</v>
      </c>
      <c r="CI113" s="7">
        <f t="shared" si="140"/>
        <v>1</v>
      </c>
      <c r="CJ113" s="7">
        <f t="shared" si="141"/>
        <v>1</v>
      </c>
      <c r="CK113" s="7">
        <f t="shared" si="142"/>
        <v>1</v>
      </c>
      <c r="CL113" s="7">
        <f t="shared" si="143"/>
        <v>1</v>
      </c>
      <c r="CM113" s="7">
        <f t="shared" si="144"/>
        <v>1</v>
      </c>
      <c r="CN113" s="7">
        <f t="shared" si="110"/>
        <v>1</v>
      </c>
      <c r="CO113" s="7">
        <f t="shared" si="111"/>
        <v>1</v>
      </c>
      <c r="CP113" s="7">
        <f t="shared" si="112"/>
        <v>1</v>
      </c>
      <c r="CQ113" s="7"/>
      <c r="CS113" s="7">
        <f t="shared" si="119"/>
        <v>0</v>
      </c>
      <c r="CT113" s="7">
        <f t="shared" si="119"/>
        <v>0</v>
      </c>
      <c r="CU113" s="7">
        <f t="shared" si="119"/>
        <v>0</v>
      </c>
      <c r="CV113" s="7">
        <f t="shared" si="119"/>
        <v>0</v>
      </c>
      <c r="CW113" s="7">
        <f t="shared" si="119"/>
        <v>0</v>
      </c>
      <c r="CX113" s="7">
        <f t="shared" si="119"/>
        <v>0</v>
      </c>
      <c r="CY113" s="7">
        <f t="shared" si="119"/>
        <v>0</v>
      </c>
      <c r="CZ113" s="7">
        <f t="shared" si="119"/>
        <v>0</v>
      </c>
      <c r="DA113" s="7">
        <f t="shared" si="120"/>
        <v>0</v>
      </c>
      <c r="DB113" s="7">
        <f t="shared" si="120"/>
        <v>0</v>
      </c>
      <c r="DC113" s="7">
        <f t="shared" si="120"/>
        <v>0</v>
      </c>
    </row>
    <row r="114" spans="1:107">
      <c r="A114" s="6">
        <v>101</v>
      </c>
      <c r="B114" s="68" t="s">
        <v>74</v>
      </c>
      <c r="C114" s="15" t="s">
        <v>122</v>
      </c>
      <c r="D114" s="9"/>
      <c r="E114" s="29">
        <f>LOOKUP((IF(D114&gt;0,(RANK(D114,D$6:D$135,0)),"NA")),'Points System'!$A$4:$A$154,'Points System'!$B$4:$B$154)</f>
        <v>0</v>
      </c>
      <c r="F114" s="17"/>
      <c r="G114" s="29">
        <f>LOOKUP((IF(F114&gt;0,(RANK(F114,F$6:F$135,0)),"NA")),'Points System'!$A$4:$A$154,'Points System'!$B$4:$B$154)</f>
        <v>0</v>
      </c>
      <c r="H114" s="17"/>
      <c r="I114" s="29">
        <f>LOOKUP((IF(H114&gt;0,(RANK(H114,H$6:H$135,0)),"NA")),'Points System'!$A$4:$A$154,'Points System'!$B$4:$B$154)</f>
        <v>0</v>
      </c>
      <c r="J114" s="17"/>
      <c r="K114" s="29">
        <f>LOOKUP((IF(J114&gt;0,(RANK(J114,J$6:J$135,0)),"NA")),'Points System'!$A$4:$A$154,'Points System'!$B$4:$B$154)</f>
        <v>0</v>
      </c>
      <c r="L114" s="17"/>
      <c r="M114" s="29">
        <f>LOOKUP((IF(L114&gt;0,(RANK(L114,L$6:L$135,0)),"NA")),'Points System'!$A$4:$A$154,'Points System'!$B$4:$B$154)</f>
        <v>0</v>
      </c>
      <c r="N114" s="17"/>
      <c r="O114" s="29">
        <f>LOOKUP((IF(N114&gt;0,(RANK(N114,N$6:N$135,0)),"NA")),'Points System'!$A$4:$A$154,'Points System'!$B$4:$B$154)</f>
        <v>0</v>
      </c>
      <c r="P114" s="19"/>
      <c r="Q114" s="29">
        <f>LOOKUP((IF(P114&gt;0,(RANK(P114,P$6:P$135,0)),"NA")),'Points System'!$A$4:$A$154,'Points System'!$B$4:$B$154)</f>
        <v>0</v>
      </c>
      <c r="R114" s="19"/>
      <c r="S114" s="29">
        <f>LOOKUP((IF(R114&gt;0,(RANK(R114,R$6:R$135,0)),"NA")),'Points System'!$A$4:$A$154,'Points System'!$B$4:$B$154)</f>
        <v>0</v>
      </c>
      <c r="T114" s="17"/>
      <c r="U114" s="29">
        <f>LOOKUP((IF(T114&gt;0,(RANK(T114,T$6:T$135,0)),"NA")),'Points System'!$A$4:$A$154,'Points System'!$B$4:$B$154)</f>
        <v>0</v>
      </c>
      <c r="V114" s="17"/>
      <c r="W114" s="29">
        <f>LOOKUP((IF(V114&gt;0,(RANK(V114,V$6:V$135,0)),"NA")),'Points System'!$A$4:$A$154,'Points System'!$B$4:$B$154)</f>
        <v>0</v>
      </c>
      <c r="X114" s="9"/>
      <c r="Y114" s="10">
        <f>LOOKUP((IF(X114&gt;0,(RANK(X114,X$6:X$135,0)),"NA")),'Points System'!$A$4:$A$154,'Points System'!$B$4:$B$154)</f>
        <v>0</v>
      </c>
      <c r="Z114" s="9"/>
      <c r="AA114" s="10">
        <f>LOOKUP((IF(Z114&gt;0,(RANK(Z114,Z$6:Z$135,0)),"NA")),'Points System'!$A$4:$A$154,'Points System'!$B$4:$B$154)</f>
        <v>0</v>
      </c>
      <c r="AB114" s="78">
        <f>CC114</f>
        <v>0</v>
      </c>
      <c r="AC114" s="10">
        <f>SUM((LARGE((BA114:BL114),1))+(LARGE((BA114:BL114),2))+(LARGE((BA114:BL114),3)+(LARGE((BA114:BL114),4))))</f>
        <v>0</v>
      </c>
      <c r="AD114" s="12">
        <f>RANK(AC114,$AC$6:$AC$135,0)</f>
        <v>98</v>
      </c>
      <c r="AE114" s="11">
        <f>(AB114-(ROUNDDOWN(AB114,0)))*100</f>
        <v>0</v>
      </c>
      <c r="AF114" s="76" t="str">
        <f>IF((COUNTIF(AT114:AY114,"&gt;0"))&gt;2,"Y","N")</f>
        <v>N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23">
        <f t="shared" si="113"/>
        <v>0</v>
      </c>
      <c r="AU114" s="23">
        <f t="shared" si="114"/>
        <v>0</v>
      </c>
      <c r="AV114" s="23">
        <f t="shared" si="115"/>
        <v>0</v>
      </c>
      <c r="AW114" s="23">
        <f t="shared" si="116"/>
        <v>0</v>
      </c>
      <c r="AX114" s="23">
        <f t="shared" si="117"/>
        <v>0</v>
      </c>
      <c r="AY114" s="23">
        <f t="shared" si="118"/>
        <v>0</v>
      </c>
      <c r="AZ114" s="7"/>
      <c r="BA114" s="82">
        <f t="shared" si="103"/>
        <v>0</v>
      </c>
      <c r="BB114" s="83">
        <f t="shared" si="77"/>
        <v>0</v>
      </c>
      <c r="BC114" s="82">
        <f t="shared" si="104"/>
        <v>0</v>
      </c>
      <c r="BD114" s="83">
        <f t="shared" si="78"/>
        <v>0</v>
      </c>
      <c r="BE114" s="82">
        <f t="shared" si="105"/>
        <v>0</v>
      </c>
      <c r="BF114" s="83">
        <f t="shared" si="79"/>
        <v>0</v>
      </c>
      <c r="BG114" s="82">
        <f t="shared" si="106"/>
        <v>0</v>
      </c>
      <c r="BH114" s="82">
        <f t="shared" si="121"/>
        <v>0</v>
      </c>
      <c r="BI114" s="83">
        <f t="shared" si="122"/>
        <v>0</v>
      </c>
      <c r="BJ114" s="82">
        <f t="shared" si="123"/>
        <v>0</v>
      </c>
      <c r="BK114" s="83">
        <f t="shared" si="124"/>
        <v>0</v>
      </c>
      <c r="BL114" s="7"/>
      <c r="BM114" s="82">
        <f t="shared" si="125"/>
        <v>0</v>
      </c>
      <c r="BN114" s="83">
        <f t="shared" si="126"/>
        <v>0</v>
      </c>
      <c r="BO114" s="82">
        <f t="shared" si="127"/>
        <v>0</v>
      </c>
      <c r="BP114" s="83">
        <f t="shared" si="128"/>
        <v>0</v>
      </c>
      <c r="BQ114" s="82">
        <f t="shared" si="129"/>
        <v>0</v>
      </c>
      <c r="BR114" s="83">
        <f t="shared" si="130"/>
        <v>0</v>
      </c>
      <c r="BS114" s="82">
        <f t="shared" si="131"/>
        <v>0</v>
      </c>
      <c r="BT114" s="82">
        <f t="shared" si="132"/>
        <v>0</v>
      </c>
      <c r="BU114" s="83">
        <f t="shared" si="133"/>
        <v>0</v>
      </c>
      <c r="BV114" s="82">
        <f t="shared" si="134"/>
        <v>0</v>
      </c>
      <c r="BW114" s="83">
        <f t="shared" si="135"/>
        <v>0</v>
      </c>
      <c r="BY114" s="7">
        <f t="shared" si="136"/>
        <v>0</v>
      </c>
      <c r="BZ114" s="7"/>
      <c r="CA114" s="7">
        <f t="shared" si="107"/>
        <v>0</v>
      </c>
      <c r="CB114" s="7"/>
      <c r="CC114" s="7">
        <f t="shared" si="96"/>
        <v>0</v>
      </c>
      <c r="CF114" s="7">
        <f t="shared" si="137"/>
        <v>1</v>
      </c>
      <c r="CG114" s="7">
        <f t="shared" si="138"/>
        <v>1</v>
      </c>
      <c r="CH114" s="7">
        <f t="shared" si="139"/>
        <v>1</v>
      </c>
      <c r="CI114" s="7">
        <f t="shared" si="140"/>
        <v>1</v>
      </c>
      <c r="CJ114" s="7">
        <f t="shared" si="141"/>
        <v>1</v>
      </c>
      <c r="CK114" s="7">
        <f t="shared" si="142"/>
        <v>1</v>
      </c>
      <c r="CL114" s="7">
        <f t="shared" si="143"/>
        <v>1</v>
      </c>
      <c r="CM114" s="7">
        <f t="shared" si="144"/>
        <v>1</v>
      </c>
      <c r="CN114" s="7">
        <f t="shared" si="110"/>
        <v>1</v>
      </c>
      <c r="CO114" s="7">
        <f t="shared" si="111"/>
        <v>1</v>
      </c>
      <c r="CP114" s="7">
        <f t="shared" si="112"/>
        <v>1</v>
      </c>
      <c r="CQ114" s="7"/>
      <c r="CS114" s="7">
        <f t="shared" si="119"/>
        <v>0</v>
      </c>
      <c r="CT114" s="7">
        <f t="shared" si="119"/>
        <v>0</v>
      </c>
      <c r="CU114" s="7">
        <f t="shared" si="119"/>
        <v>0</v>
      </c>
      <c r="CV114" s="7">
        <f t="shared" si="119"/>
        <v>0</v>
      </c>
      <c r="CW114" s="7">
        <f t="shared" si="119"/>
        <v>0</v>
      </c>
      <c r="CX114" s="7">
        <f t="shared" si="119"/>
        <v>0</v>
      </c>
      <c r="CY114" s="7">
        <f t="shared" si="119"/>
        <v>0</v>
      </c>
      <c r="CZ114" s="7">
        <f t="shared" si="119"/>
        <v>0</v>
      </c>
      <c r="DA114" s="7">
        <f t="shared" si="120"/>
        <v>0</v>
      </c>
      <c r="DB114" s="7">
        <f t="shared" si="120"/>
        <v>0</v>
      </c>
      <c r="DC114" s="7">
        <f t="shared" si="120"/>
        <v>0</v>
      </c>
    </row>
    <row r="115" spans="1:107">
      <c r="A115" s="6">
        <v>102</v>
      </c>
      <c r="B115" s="68" t="s">
        <v>228</v>
      </c>
      <c r="C115" s="15" t="s">
        <v>122</v>
      </c>
      <c r="D115" s="9"/>
      <c r="E115" s="29">
        <f>LOOKUP((IF(D115&gt;0,(RANK(D115,D$6:D$135,0)),"NA")),'Points System'!$A$4:$A$154,'Points System'!$B$4:$B$154)</f>
        <v>0</v>
      </c>
      <c r="F115" s="17"/>
      <c r="G115" s="29">
        <f>LOOKUP((IF(F115&gt;0,(RANK(F115,F$6:F$135,0)),"NA")),'Points System'!$A$4:$A$154,'Points System'!$B$4:$B$154)</f>
        <v>0</v>
      </c>
      <c r="H115" s="17"/>
      <c r="I115" s="29">
        <f>LOOKUP((IF(H115&gt;0,(RANK(H115,H$6:H$135,0)),"NA")),'Points System'!$A$4:$A$154,'Points System'!$B$4:$B$154)</f>
        <v>0</v>
      </c>
      <c r="J115" s="17"/>
      <c r="K115" s="29">
        <f>LOOKUP((IF(J115&gt;0,(RANK(J115,J$6:J$135,0)),"NA")),'Points System'!$A$4:$A$154,'Points System'!$B$4:$B$154)</f>
        <v>0</v>
      </c>
      <c r="L115" s="17"/>
      <c r="M115" s="29">
        <f>LOOKUP((IF(L115&gt;0,(RANK(L115,L$6:L$135,0)),"NA")),'Points System'!$A$4:$A$154,'Points System'!$B$4:$B$154)</f>
        <v>0</v>
      </c>
      <c r="N115" s="17"/>
      <c r="O115" s="29">
        <f>LOOKUP((IF(N115&gt;0,(RANK(N115,N$6:N$135,0)),"NA")),'Points System'!$A$4:$A$154,'Points System'!$B$4:$B$154)</f>
        <v>0</v>
      </c>
      <c r="P115" s="19"/>
      <c r="Q115" s="29">
        <f>LOOKUP((IF(P115&gt;0,(RANK(P115,P$6:P$135,0)),"NA")),'Points System'!$A$4:$A$154,'Points System'!$B$4:$B$154)</f>
        <v>0</v>
      </c>
      <c r="R115" s="19"/>
      <c r="S115" s="29">
        <f>LOOKUP((IF(R115&gt;0,(RANK(R115,R$6:R$135,0)),"NA")),'Points System'!$A$4:$A$154,'Points System'!$B$4:$B$154)</f>
        <v>0</v>
      </c>
      <c r="T115" s="17"/>
      <c r="U115" s="29">
        <f>LOOKUP((IF(T115&gt;0,(RANK(T115,T$6:T$135,0)),"NA")),'Points System'!$A$4:$A$154,'Points System'!$B$4:$B$154)</f>
        <v>0</v>
      </c>
      <c r="V115" s="17"/>
      <c r="W115" s="29">
        <f>LOOKUP((IF(V115&gt;0,(RANK(V115,V$6:V$135,0)),"NA")),'Points System'!$A$4:$A$154,'Points System'!$B$4:$B$154)</f>
        <v>0</v>
      </c>
      <c r="X115" s="9"/>
      <c r="Y115" s="10">
        <f>LOOKUP((IF(X115&gt;0,(RANK(X115,X$6:X$135,0)),"NA")),'Points System'!$A$4:$A$154,'Points System'!$B$4:$B$154)</f>
        <v>0</v>
      </c>
      <c r="Z115" s="9"/>
      <c r="AA115" s="10">
        <f>LOOKUP((IF(Z115&gt;0,(RANK(Z115,Z$6:Z$135,0)),"NA")),'Points System'!$A$4:$A$154,'Points System'!$B$4:$B$154)</f>
        <v>0</v>
      </c>
      <c r="AB115" s="78">
        <f>CC115</f>
        <v>0</v>
      </c>
      <c r="AC115" s="10">
        <f>SUM((LARGE((BA115:BL115),1))+(LARGE((BA115:BL115),2))+(LARGE((BA115:BL115),3)+(LARGE((BA115:BL115),4))))</f>
        <v>0</v>
      </c>
      <c r="AD115" s="12">
        <f>RANK(AC115,$AC$6:$AC$135,0)</f>
        <v>98</v>
      </c>
      <c r="AE115" s="11">
        <f>(AB115-(ROUNDDOWN(AB115,0)))*100</f>
        <v>0</v>
      </c>
      <c r="AF115" s="76" t="str">
        <f>IF((COUNTIF(AT115:AY115,"&gt;0"))&gt;2,"Y","N")</f>
        <v>N</v>
      </c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23">
        <f t="shared" si="113"/>
        <v>0</v>
      </c>
      <c r="AU115" s="23">
        <f t="shared" si="114"/>
        <v>0</v>
      </c>
      <c r="AV115" s="23">
        <f t="shared" si="115"/>
        <v>0</v>
      </c>
      <c r="AW115" s="23">
        <f t="shared" si="116"/>
        <v>0</v>
      </c>
      <c r="AX115" s="23">
        <f t="shared" si="117"/>
        <v>0</v>
      </c>
      <c r="AY115" s="23">
        <f t="shared" si="118"/>
        <v>0</v>
      </c>
      <c r="AZ115" s="7"/>
      <c r="BA115" s="82">
        <f t="shared" si="103"/>
        <v>0</v>
      </c>
      <c r="BB115" s="83">
        <f t="shared" si="77"/>
        <v>0</v>
      </c>
      <c r="BC115" s="82">
        <f t="shared" si="104"/>
        <v>0</v>
      </c>
      <c r="BD115" s="83">
        <f t="shared" si="78"/>
        <v>0</v>
      </c>
      <c r="BE115" s="82">
        <f t="shared" si="105"/>
        <v>0</v>
      </c>
      <c r="BF115" s="83">
        <f t="shared" si="79"/>
        <v>0</v>
      </c>
      <c r="BG115" s="82">
        <f t="shared" si="106"/>
        <v>0</v>
      </c>
      <c r="BH115" s="82">
        <f t="shared" si="121"/>
        <v>0</v>
      </c>
      <c r="BI115" s="83">
        <f t="shared" si="122"/>
        <v>0</v>
      </c>
      <c r="BJ115" s="82">
        <f t="shared" si="123"/>
        <v>0</v>
      </c>
      <c r="BK115" s="83">
        <f t="shared" si="124"/>
        <v>0</v>
      </c>
      <c r="BL115" s="7"/>
      <c r="BM115" s="82">
        <f t="shared" si="125"/>
        <v>0</v>
      </c>
      <c r="BN115" s="83">
        <f t="shared" si="126"/>
        <v>0</v>
      </c>
      <c r="BO115" s="82">
        <f t="shared" si="127"/>
        <v>0</v>
      </c>
      <c r="BP115" s="83">
        <f t="shared" si="128"/>
        <v>0</v>
      </c>
      <c r="BQ115" s="82">
        <f t="shared" si="129"/>
        <v>0</v>
      </c>
      <c r="BR115" s="83">
        <f t="shared" si="130"/>
        <v>0</v>
      </c>
      <c r="BS115" s="82">
        <f t="shared" si="131"/>
        <v>0</v>
      </c>
      <c r="BT115" s="82">
        <f t="shared" si="132"/>
        <v>0</v>
      </c>
      <c r="BU115" s="83">
        <f t="shared" si="133"/>
        <v>0</v>
      </c>
      <c r="BV115" s="82">
        <f t="shared" si="134"/>
        <v>0</v>
      </c>
      <c r="BW115" s="83">
        <f t="shared" si="135"/>
        <v>0</v>
      </c>
      <c r="BY115" s="7">
        <f t="shared" si="136"/>
        <v>0</v>
      </c>
      <c r="BZ115" s="7"/>
      <c r="CA115" s="7">
        <f t="shared" si="107"/>
        <v>0</v>
      </c>
      <c r="CB115" s="7"/>
      <c r="CC115" s="7">
        <f t="shared" si="96"/>
        <v>0</v>
      </c>
      <c r="CF115" s="7">
        <f t="shared" si="137"/>
        <v>1</v>
      </c>
      <c r="CG115" s="7">
        <f t="shared" si="138"/>
        <v>1</v>
      </c>
      <c r="CH115" s="7">
        <f t="shared" si="139"/>
        <v>1</v>
      </c>
      <c r="CI115" s="7">
        <f t="shared" si="140"/>
        <v>1</v>
      </c>
      <c r="CJ115" s="7">
        <f t="shared" si="141"/>
        <v>1</v>
      </c>
      <c r="CK115" s="7">
        <f t="shared" si="142"/>
        <v>1</v>
      </c>
      <c r="CL115" s="7">
        <f t="shared" si="143"/>
        <v>1</v>
      </c>
      <c r="CM115" s="7">
        <f t="shared" si="144"/>
        <v>1</v>
      </c>
      <c r="CN115" s="7">
        <f t="shared" si="110"/>
        <v>1</v>
      </c>
      <c r="CO115" s="7">
        <f t="shared" si="111"/>
        <v>1</v>
      </c>
      <c r="CP115" s="7">
        <f t="shared" si="112"/>
        <v>1</v>
      </c>
      <c r="CQ115" s="7"/>
      <c r="CS115" s="7">
        <f t="shared" si="119"/>
        <v>0</v>
      </c>
      <c r="CT115" s="7">
        <f t="shared" si="119"/>
        <v>0</v>
      </c>
      <c r="CU115" s="7">
        <f t="shared" si="119"/>
        <v>0</v>
      </c>
      <c r="CV115" s="7">
        <f t="shared" si="119"/>
        <v>0</v>
      </c>
      <c r="CW115" s="7">
        <f t="shared" si="119"/>
        <v>0</v>
      </c>
      <c r="CX115" s="7">
        <f t="shared" si="119"/>
        <v>0</v>
      </c>
      <c r="CY115" s="7">
        <f t="shared" si="119"/>
        <v>0</v>
      </c>
      <c r="CZ115" s="7">
        <f t="shared" si="119"/>
        <v>0</v>
      </c>
      <c r="DA115" s="7">
        <f t="shared" si="120"/>
        <v>0</v>
      </c>
      <c r="DB115" s="7">
        <f t="shared" si="120"/>
        <v>0</v>
      </c>
      <c r="DC115" s="7">
        <f t="shared" si="120"/>
        <v>0</v>
      </c>
    </row>
    <row r="116" spans="1:107">
      <c r="A116" s="6">
        <v>103</v>
      </c>
      <c r="B116" s="68" t="s">
        <v>51</v>
      </c>
      <c r="C116" s="15" t="s">
        <v>85</v>
      </c>
      <c r="D116" s="9"/>
      <c r="E116" s="29">
        <f>LOOKUP((IF(D116&gt;0,(RANK(D116,D$6:D$135,0)),"NA")),'Points System'!$A$4:$A$154,'Points System'!$B$4:$B$154)</f>
        <v>0</v>
      </c>
      <c r="F116" s="17"/>
      <c r="G116" s="29">
        <f>LOOKUP((IF(F116&gt;0,(RANK(F116,F$6:F$135,0)),"NA")),'Points System'!$A$4:$A$154,'Points System'!$B$4:$B$154)</f>
        <v>0</v>
      </c>
      <c r="H116" s="17"/>
      <c r="I116" s="29">
        <f>LOOKUP((IF(H116&gt;0,(RANK(H116,H$6:H$135,0)),"NA")),'Points System'!$A$4:$A$154,'Points System'!$B$4:$B$154)</f>
        <v>0</v>
      </c>
      <c r="J116" s="17"/>
      <c r="K116" s="29">
        <f>LOOKUP((IF(J116&gt;0,(RANK(J116,J$6:J$135,0)),"NA")),'Points System'!$A$4:$A$154,'Points System'!$B$4:$B$154)</f>
        <v>0</v>
      </c>
      <c r="L116" s="17"/>
      <c r="M116" s="29">
        <f>LOOKUP((IF(L116&gt;0,(RANK(L116,L$6:L$135,0)),"NA")),'Points System'!$A$4:$A$154,'Points System'!$B$4:$B$154)</f>
        <v>0</v>
      </c>
      <c r="N116" s="17"/>
      <c r="O116" s="29">
        <f>LOOKUP((IF(N116&gt;0,(RANK(N116,N$6:N$135,0)),"NA")),'Points System'!$A$4:$A$154,'Points System'!$B$4:$B$154)</f>
        <v>0</v>
      </c>
      <c r="P116" s="19"/>
      <c r="Q116" s="29">
        <f>LOOKUP((IF(P116&gt;0,(RANK(P116,P$6:P$135,0)),"NA")),'Points System'!$A$4:$A$154,'Points System'!$B$4:$B$154)</f>
        <v>0</v>
      </c>
      <c r="R116" s="19"/>
      <c r="S116" s="29">
        <f>LOOKUP((IF(R116&gt;0,(RANK(R116,R$6:R$135,0)),"NA")),'Points System'!$A$4:$A$154,'Points System'!$B$4:$B$154)</f>
        <v>0</v>
      </c>
      <c r="T116" s="17"/>
      <c r="U116" s="29">
        <f>LOOKUP((IF(T116&gt;0,(RANK(T116,T$6:T$135,0)),"NA")),'Points System'!$A$4:$A$154,'Points System'!$B$4:$B$154)</f>
        <v>0</v>
      </c>
      <c r="V116" s="17"/>
      <c r="W116" s="29">
        <f>LOOKUP((IF(V116&gt;0,(RANK(V116,V$6:V$135,0)),"NA")),'Points System'!$A$4:$A$154,'Points System'!$B$4:$B$154)</f>
        <v>0</v>
      </c>
      <c r="X116" s="9"/>
      <c r="Y116" s="10">
        <f>LOOKUP((IF(X116&gt;0,(RANK(X116,X$6:X$135,0)),"NA")),'Points System'!$A$4:$A$154,'Points System'!$B$4:$B$154)</f>
        <v>0</v>
      </c>
      <c r="Z116" s="9"/>
      <c r="AA116" s="10">
        <f>LOOKUP((IF(Z116&gt;0,(RANK(Z116,Z$6:Z$135,0)),"NA")),'Points System'!$A$4:$A$154,'Points System'!$B$4:$B$154)</f>
        <v>0</v>
      </c>
      <c r="AB116" s="78">
        <f>CC116</f>
        <v>0</v>
      </c>
      <c r="AC116" s="10">
        <f>SUM((LARGE((BA116:BL116),1))+(LARGE((BA116:BL116),2))+(LARGE((BA116:BL116),3)+(LARGE((BA116:BL116),4))))</f>
        <v>0</v>
      </c>
      <c r="AD116" s="12">
        <f>RANK(AC116,$AC$6:$AC$135,0)</f>
        <v>98</v>
      </c>
      <c r="AE116" s="11">
        <f>(AB116-(ROUNDDOWN(AB116,0)))*100</f>
        <v>0</v>
      </c>
      <c r="AF116" s="76" t="str">
        <f>IF((COUNTIF(AT116:AY116,"&gt;0"))&gt;2,"Y","N")</f>
        <v>N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23">
        <f t="shared" si="113"/>
        <v>0</v>
      </c>
      <c r="AU116" s="23">
        <f t="shared" si="114"/>
        <v>0</v>
      </c>
      <c r="AV116" s="23">
        <f t="shared" si="115"/>
        <v>0</v>
      </c>
      <c r="AW116" s="23">
        <f t="shared" si="116"/>
        <v>0</v>
      </c>
      <c r="AX116" s="23">
        <f t="shared" si="117"/>
        <v>0</v>
      </c>
      <c r="AY116" s="23">
        <f t="shared" si="118"/>
        <v>0</v>
      </c>
      <c r="AZ116" s="7"/>
      <c r="BA116" s="82">
        <f t="shared" si="103"/>
        <v>0</v>
      </c>
      <c r="BB116" s="83">
        <f t="shared" si="77"/>
        <v>0</v>
      </c>
      <c r="BC116" s="82">
        <f t="shared" si="104"/>
        <v>0</v>
      </c>
      <c r="BD116" s="83">
        <f t="shared" si="78"/>
        <v>0</v>
      </c>
      <c r="BE116" s="82">
        <f t="shared" si="105"/>
        <v>0</v>
      </c>
      <c r="BF116" s="83">
        <f t="shared" si="79"/>
        <v>0</v>
      </c>
      <c r="BG116" s="82">
        <f t="shared" si="106"/>
        <v>0</v>
      </c>
      <c r="BH116" s="82">
        <f t="shared" si="121"/>
        <v>0</v>
      </c>
      <c r="BI116" s="83">
        <f t="shared" si="122"/>
        <v>0</v>
      </c>
      <c r="BJ116" s="82">
        <f t="shared" si="123"/>
        <v>0</v>
      </c>
      <c r="BK116" s="83">
        <f t="shared" si="124"/>
        <v>0</v>
      </c>
      <c r="BL116" s="7"/>
      <c r="BM116" s="82">
        <f t="shared" si="125"/>
        <v>0</v>
      </c>
      <c r="BN116" s="83">
        <f t="shared" si="126"/>
        <v>0</v>
      </c>
      <c r="BO116" s="82">
        <f t="shared" si="127"/>
        <v>0</v>
      </c>
      <c r="BP116" s="83">
        <f t="shared" si="128"/>
        <v>0</v>
      </c>
      <c r="BQ116" s="82">
        <f t="shared" si="129"/>
        <v>0</v>
      </c>
      <c r="BR116" s="83">
        <f t="shared" si="130"/>
        <v>0</v>
      </c>
      <c r="BS116" s="82">
        <f t="shared" si="131"/>
        <v>0</v>
      </c>
      <c r="BT116" s="82">
        <f t="shared" si="132"/>
        <v>0</v>
      </c>
      <c r="BU116" s="83">
        <f t="shared" si="133"/>
        <v>0</v>
      </c>
      <c r="BV116" s="82">
        <f t="shared" si="134"/>
        <v>0</v>
      </c>
      <c r="BW116" s="83">
        <f t="shared" si="135"/>
        <v>0</v>
      </c>
      <c r="BY116" s="7">
        <f t="shared" si="136"/>
        <v>0</v>
      </c>
      <c r="BZ116" s="7"/>
      <c r="CA116" s="7">
        <f t="shared" si="107"/>
        <v>0</v>
      </c>
      <c r="CB116" s="7"/>
      <c r="CC116" s="7">
        <f t="shared" si="96"/>
        <v>0</v>
      </c>
      <c r="CF116" s="7">
        <f t="shared" si="137"/>
        <v>1</v>
      </c>
      <c r="CG116" s="7">
        <f t="shared" si="138"/>
        <v>1</v>
      </c>
      <c r="CH116" s="7">
        <f t="shared" si="139"/>
        <v>1</v>
      </c>
      <c r="CI116" s="7">
        <f t="shared" si="140"/>
        <v>1</v>
      </c>
      <c r="CJ116" s="7">
        <f t="shared" si="141"/>
        <v>1</v>
      </c>
      <c r="CK116" s="7">
        <f t="shared" si="142"/>
        <v>1</v>
      </c>
      <c r="CL116" s="7">
        <f t="shared" si="143"/>
        <v>1</v>
      </c>
      <c r="CM116" s="7">
        <f t="shared" si="144"/>
        <v>1</v>
      </c>
      <c r="CN116" s="7">
        <f t="shared" si="110"/>
        <v>1</v>
      </c>
      <c r="CO116" s="7">
        <f t="shared" si="111"/>
        <v>1</v>
      </c>
      <c r="CP116" s="7">
        <f t="shared" si="112"/>
        <v>1</v>
      </c>
      <c r="CQ116" s="7"/>
      <c r="CS116" s="7">
        <f t="shared" si="119"/>
        <v>0</v>
      </c>
      <c r="CT116" s="7">
        <f t="shared" si="119"/>
        <v>0</v>
      </c>
      <c r="CU116" s="7">
        <f t="shared" si="119"/>
        <v>0</v>
      </c>
      <c r="CV116" s="7">
        <f t="shared" si="119"/>
        <v>0</v>
      </c>
      <c r="CW116" s="7">
        <f t="shared" si="119"/>
        <v>0</v>
      </c>
      <c r="CX116" s="7">
        <f t="shared" si="119"/>
        <v>0</v>
      </c>
      <c r="CY116" s="7">
        <f t="shared" si="119"/>
        <v>0</v>
      </c>
      <c r="CZ116" s="7">
        <f t="shared" si="119"/>
        <v>0</v>
      </c>
      <c r="DA116" s="7">
        <f t="shared" si="120"/>
        <v>0</v>
      </c>
      <c r="DB116" s="7">
        <f t="shared" si="120"/>
        <v>0</v>
      </c>
      <c r="DC116" s="7">
        <f t="shared" si="120"/>
        <v>0</v>
      </c>
    </row>
    <row r="117" spans="1:107">
      <c r="A117" s="6">
        <v>104</v>
      </c>
      <c r="B117" s="68" t="s">
        <v>66</v>
      </c>
      <c r="C117" s="15" t="s">
        <v>117</v>
      </c>
      <c r="D117" s="9"/>
      <c r="E117" s="29">
        <f>LOOKUP((IF(D117&gt;0,(RANK(D117,D$6:D$135,0)),"NA")),'Points System'!$A$4:$A$154,'Points System'!$B$4:$B$154)</f>
        <v>0</v>
      </c>
      <c r="F117" s="17"/>
      <c r="G117" s="29">
        <f>LOOKUP((IF(F117&gt;0,(RANK(F117,F$6:F$135,0)),"NA")),'Points System'!$A$4:$A$154,'Points System'!$B$4:$B$154)</f>
        <v>0</v>
      </c>
      <c r="H117" s="17"/>
      <c r="I117" s="29">
        <f>LOOKUP((IF(H117&gt;0,(RANK(H117,H$6:H$135,0)),"NA")),'Points System'!$A$4:$A$154,'Points System'!$B$4:$B$154)</f>
        <v>0</v>
      </c>
      <c r="J117" s="17"/>
      <c r="K117" s="29">
        <f>LOOKUP((IF(J117&gt;0,(RANK(J117,J$6:J$135,0)),"NA")),'Points System'!$A$4:$A$154,'Points System'!$B$4:$B$154)</f>
        <v>0</v>
      </c>
      <c r="L117" s="17"/>
      <c r="M117" s="29">
        <f>LOOKUP((IF(L117&gt;0,(RANK(L117,L$6:L$135,0)),"NA")),'Points System'!$A$4:$A$154,'Points System'!$B$4:$B$154)</f>
        <v>0</v>
      </c>
      <c r="N117" s="17"/>
      <c r="O117" s="29">
        <f>LOOKUP((IF(N117&gt;0,(RANK(N117,N$6:N$135,0)),"NA")),'Points System'!$A$4:$A$154,'Points System'!$B$4:$B$154)</f>
        <v>0</v>
      </c>
      <c r="P117" s="19"/>
      <c r="Q117" s="29">
        <f>LOOKUP((IF(P117&gt;0,(RANK(P117,P$6:P$135,0)),"NA")),'Points System'!$A$4:$A$154,'Points System'!$B$4:$B$154)</f>
        <v>0</v>
      </c>
      <c r="R117" s="19"/>
      <c r="S117" s="29">
        <f>LOOKUP((IF(R117&gt;0,(RANK(R117,R$6:R$135,0)),"NA")),'Points System'!$A$4:$A$154,'Points System'!$B$4:$B$154)</f>
        <v>0</v>
      </c>
      <c r="T117" s="17"/>
      <c r="U117" s="29">
        <f>LOOKUP((IF(T117&gt;0,(RANK(T117,T$6:T$135,0)),"NA")),'Points System'!$A$4:$A$154,'Points System'!$B$4:$B$154)</f>
        <v>0</v>
      </c>
      <c r="V117" s="17"/>
      <c r="W117" s="29">
        <f>LOOKUP((IF(V117&gt;0,(RANK(V117,V$6:V$135,0)),"NA")),'Points System'!$A$4:$A$154,'Points System'!$B$4:$B$154)</f>
        <v>0</v>
      </c>
      <c r="X117" s="9"/>
      <c r="Y117" s="10">
        <f>LOOKUP((IF(X117&gt;0,(RANK(X117,X$6:X$135,0)),"NA")),'Points System'!$A$4:$A$154,'Points System'!$B$4:$B$154)</f>
        <v>0</v>
      </c>
      <c r="Z117" s="9"/>
      <c r="AA117" s="10">
        <f>LOOKUP((IF(Z117&gt;0,(RANK(Z117,Z$6:Z$135,0)),"NA")),'Points System'!$A$4:$A$154,'Points System'!$B$4:$B$154)</f>
        <v>0</v>
      </c>
      <c r="AB117" s="78">
        <f>CC117</f>
        <v>0</v>
      </c>
      <c r="AC117" s="10">
        <f>SUM((LARGE((BA117:BL117),1))+(LARGE((BA117:BL117),2))+(LARGE((BA117:BL117),3)+(LARGE((BA117:BL117),4))))</f>
        <v>0</v>
      </c>
      <c r="AD117" s="12">
        <f>RANK(AC117,$AC$6:$AC$135,0)</f>
        <v>98</v>
      </c>
      <c r="AE117" s="11">
        <f>(AB117-(ROUNDDOWN(AB117,0)))*100</f>
        <v>0</v>
      </c>
      <c r="AF117" s="76" t="str">
        <f>IF((COUNTIF(AT117:AY117,"&gt;0"))&gt;2,"Y","N")</f>
        <v>N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23">
        <f t="shared" si="113"/>
        <v>0</v>
      </c>
      <c r="AU117" s="23">
        <f t="shared" si="114"/>
        <v>0</v>
      </c>
      <c r="AV117" s="23">
        <f t="shared" si="115"/>
        <v>0</v>
      </c>
      <c r="AW117" s="23">
        <f t="shared" si="116"/>
        <v>0</v>
      </c>
      <c r="AX117" s="23">
        <f t="shared" si="117"/>
        <v>0</v>
      </c>
      <c r="AY117" s="23">
        <f t="shared" si="118"/>
        <v>0</v>
      </c>
      <c r="AZ117" s="7"/>
      <c r="BA117" s="82">
        <f t="shared" si="103"/>
        <v>0</v>
      </c>
      <c r="BB117" s="83">
        <f t="shared" si="77"/>
        <v>0</v>
      </c>
      <c r="BC117" s="82">
        <f t="shared" si="104"/>
        <v>0</v>
      </c>
      <c r="BD117" s="83">
        <f t="shared" si="78"/>
        <v>0</v>
      </c>
      <c r="BE117" s="82">
        <f t="shared" si="105"/>
        <v>0</v>
      </c>
      <c r="BF117" s="83">
        <f t="shared" si="79"/>
        <v>0</v>
      </c>
      <c r="BG117" s="82">
        <f t="shared" si="106"/>
        <v>0</v>
      </c>
      <c r="BH117" s="82">
        <f t="shared" si="121"/>
        <v>0</v>
      </c>
      <c r="BI117" s="83">
        <f t="shared" si="122"/>
        <v>0</v>
      </c>
      <c r="BJ117" s="82">
        <f t="shared" si="123"/>
        <v>0</v>
      </c>
      <c r="BK117" s="83">
        <f t="shared" si="124"/>
        <v>0</v>
      </c>
      <c r="BL117" s="7"/>
      <c r="BM117" s="82">
        <f t="shared" si="125"/>
        <v>0</v>
      </c>
      <c r="BN117" s="83">
        <f t="shared" si="126"/>
        <v>0</v>
      </c>
      <c r="BO117" s="82">
        <f t="shared" si="127"/>
        <v>0</v>
      </c>
      <c r="BP117" s="83">
        <f t="shared" si="128"/>
        <v>0</v>
      </c>
      <c r="BQ117" s="82">
        <f t="shared" si="129"/>
        <v>0</v>
      </c>
      <c r="BR117" s="83">
        <f t="shared" si="130"/>
        <v>0</v>
      </c>
      <c r="BS117" s="82">
        <f t="shared" si="131"/>
        <v>0</v>
      </c>
      <c r="BT117" s="82">
        <f t="shared" si="132"/>
        <v>0</v>
      </c>
      <c r="BU117" s="83">
        <f t="shared" si="133"/>
        <v>0</v>
      </c>
      <c r="BV117" s="82">
        <f t="shared" si="134"/>
        <v>0</v>
      </c>
      <c r="BW117" s="83">
        <f t="shared" si="135"/>
        <v>0</v>
      </c>
      <c r="BY117" s="7">
        <f t="shared" si="136"/>
        <v>0</v>
      </c>
      <c r="BZ117" s="7"/>
      <c r="CA117" s="7">
        <f t="shared" si="107"/>
        <v>0</v>
      </c>
      <c r="CB117" s="7"/>
      <c r="CC117" s="7">
        <f t="shared" si="96"/>
        <v>0</v>
      </c>
      <c r="CF117" s="7">
        <f t="shared" si="137"/>
        <v>1</v>
      </c>
      <c r="CG117" s="7">
        <f t="shared" si="138"/>
        <v>1</v>
      </c>
      <c r="CH117" s="7">
        <f t="shared" si="139"/>
        <v>1</v>
      </c>
      <c r="CI117" s="7">
        <f t="shared" si="140"/>
        <v>1</v>
      </c>
      <c r="CJ117" s="7">
        <f t="shared" si="141"/>
        <v>1</v>
      </c>
      <c r="CK117" s="7">
        <f t="shared" si="142"/>
        <v>1</v>
      </c>
      <c r="CL117" s="7">
        <f t="shared" si="143"/>
        <v>1</v>
      </c>
      <c r="CM117" s="7">
        <f t="shared" si="144"/>
        <v>1</v>
      </c>
      <c r="CN117" s="7">
        <f t="shared" si="110"/>
        <v>1</v>
      </c>
      <c r="CO117" s="7">
        <f t="shared" si="111"/>
        <v>1</v>
      </c>
      <c r="CP117" s="7">
        <f t="shared" si="112"/>
        <v>1</v>
      </c>
      <c r="CQ117" s="7"/>
      <c r="CS117" s="7">
        <f t="shared" si="119"/>
        <v>0</v>
      </c>
      <c r="CT117" s="7">
        <f t="shared" si="119"/>
        <v>0</v>
      </c>
      <c r="CU117" s="7">
        <f t="shared" si="119"/>
        <v>0</v>
      </c>
      <c r="CV117" s="7">
        <f t="shared" si="119"/>
        <v>0</v>
      </c>
      <c r="CW117" s="7">
        <f t="shared" si="119"/>
        <v>0</v>
      </c>
      <c r="CX117" s="7">
        <f t="shared" si="119"/>
        <v>0</v>
      </c>
      <c r="CY117" s="7">
        <f t="shared" si="119"/>
        <v>0</v>
      </c>
      <c r="CZ117" s="7">
        <f t="shared" si="119"/>
        <v>0</v>
      </c>
      <c r="DA117" s="7">
        <f t="shared" si="120"/>
        <v>0</v>
      </c>
      <c r="DB117" s="7">
        <f t="shared" si="120"/>
        <v>0</v>
      </c>
      <c r="DC117" s="7">
        <f t="shared" si="120"/>
        <v>0</v>
      </c>
    </row>
    <row r="118" spans="1:107">
      <c r="A118" s="6">
        <v>105</v>
      </c>
      <c r="B118" s="68" t="s">
        <v>111</v>
      </c>
      <c r="C118" s="15" t="s">
        <v>72</v>
      </c>
      <c r="D118" s="9"/>
      <c r="E118" s="29">
        <f>LOOKUP((IF(D118&gt;0,(RANK(D118,D$6:D$135,0)),"NA")),'Points System'!$A$4:$A$154,'Points System'!$B$4:$B$154)</f>
        <v>0</v>
      </c>
      <c r="F118" s="17"/>
      <c r="G118" s="29">
        <f>LOOKUP((IF(F118&gt;0,(RANK(F118,F$6:F$135,0)),"NA")),'Points System'!$A$4:$A$154,'Points System'!$B$4:$B$154)</f>
        <v>0</v>
      </c>
      <c r="H118" s="17"/>
      <c r="I118" s="29">
        <f>LOOKUP((IF(H118&gt;0,(RANK(H118,H$6:H$135,0)),"NA")),'Points System'!$A$4:$A$154,'Points System'!$B$4:$B$154)</f>
        <v>0</v>
      </c>
      <c r="J118" s="17"/>
      <c r="K118" s="29">
        <f>LOOKUP((IF(J118&gt;0,(RANK(J118,J$6:J$135,0)),"NA")),'Points System'!$A$4:$A$154,'Points System'!$B$4:$B$154)</f>
        <v>0</v>
      </c>
      <c r="L118" s="17"/>
      <c r="M118" s="29">
        <f>LOOKUP((IF(L118&gt;0,(RANK(L118,L$6:L$135,0)),"NA")),'Points System'!$A$4:$A$154,'Points System'!$B$4:$B$154)</f>
        <v>0</v>
      </c>
      <c r="N118" s="17"/>
      <c r="O118" s="29">
        <f>LOOKUP((IF(N118&gt;0,(RANK(N118,N$6:N$135,0)),"NA")),'Points System'!$A$4:$A$154,'Points System'!$B$4:$B$154)</f>
        <v>0</v>
      </c>
      <c r="P118" s="19"/>
      <c r="Q118" s="29">
        <f>LOOKUP((IF(P118&gt;0,(RANK(P118,P$6:P$135,0)),"NA")),'Points System'!$A$4:$A$154,'Points System'!$B$4:$B$154)</f>
        <v>0</v>
      </c>
      <c r="R118" s="19"/>
      <c r="S118" s="29">
        <f>LOOKUP((IF(R118&gt;0,(RANK(R118,R$6:R$135,0)),"NA")),'Points System'!$A$4:$A$154,'Points System'!$B$4:$B$154)</f>
        <v>0</v>
      </c>
      <c r="T118" s="17"/>
      <c r="U118" s="29">
        <f>LOOKUP((IF(T118&gt;0,(RANK(T118,T$6:T$135,0)),"NA")),'Points System'!$A$4:$A$154,'Points System'!$B$4:$B$154)</f>
        <v>0</v>
      </c>
      <c r="V118" s="17"/>
      <c r="W118" s="29">
        <f>LOOKUP((IF(V118&gt;0,(RANK(V118,V$6:V$135,0)),"NA")),'Points System'!$A$4:$A$154,'Points System'!$B$4:$B$154)</f>
        <v>0</v>
      </c>
      <c r="X118" s="9"/>
      <c r="Y118" s="10">
        <f>LOOKUP((IF(X118&gt;0,(RANK(X118,X$6:X$135,0)),"NA")),'Points System'!$A$4:$A$154,'Points System'!$B$4:$B$154)</f>
        <v>0</v>
      </c>
      <c r="Z118" s="9"/>
      <c r="AA118" s="10">
        <f>LOOKUP((IF(Z118&gt;0,(RANK(Z118,Z$6:Z$135,0)),"NA")),'Points System'!$A$4:$A$154,'Points System'!$B$4:$B$154)</f>
        <v>0</v>
      </c>
      <c r="AB118" s="78">
        <f>CC118</f>
        <v>0</v>
      </c>
      <c r="AC118" s="10">
        <f>SUM((LARGE((BA118:BL118),1))+(LARGE((BA118:BL118),2))+(LARGE((BA118:BL118),3)+(LARGE((BA118:BL118),4))))</f>
        <v>0</v>
      </c>
      <c r="AD118" s="12">
        <f>RANK(AC118,$AC$6:$AC$135,0)</f>
        <v>98</v>
      </c>
      <c r="AE118" s="11">
        <f>(AB118-(ROUNDDOWN(AB118,0)))*100</f>
        <v>0</v>
      </c>
      <c r="AF118" s="76" t="str">
        <f>IF((COUNTIF(AT118:AY118,"&gt;0"))&gt;2,"Y","N")</f>
        <v>N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23">
        <f t="shared" si="113"/>
        <v>0</v>
      </c>
      <c r="AU118" s="23">
        <f t="shared" si="114"/>
        <v>0</v>
      </c>
      <c r="AV118" s="23">
        <f t="shared" si="115"/>
        <v>0</v>
      </c>
      <c r="AW118" s="23">
        <f t="shared" si="116"/>
        <v>0</v>
      </c>
      <c r="AX118" s="23">
        <f t="shared" si="117"/>
        <v>0</v>
      </c>
      <c r="AY118" s="23">
        <f t="shared" si="118"/>
        <v>0</v>
      </c>
      <c r="AZ118" s="7"/>
      <c r="BA118" s="82">
        <f t="shared" si="103"/>
        <v>0</v>
      </c>
      <c r="BB118" s="83">
        <f t="shared" si="77"/>
        <v>0</v>
      </c>
      <c r="BC118" s="82">
        <f t="shared" si="104"/>
        <v>0</v>
      </c>
      <c r="BD118" s="83">
        <f t="shared" si="78"/>
        <v>0</v>
      </c>
      <c r="BE118" s="82">
        <f t="shared" si="105"/>
        <v>0</v>
      </c>
      <c r="BF118" s="83">
        <f t="shared" si="79"/>
        <v>0</v>
      </c>
      <c r="BG118" s="82">
        <f t="shared" si="106"/>
        <v>0</v>
      </c>
      <c r="BH118" s="82">
        <f t="shared" si="121"/>
        <v>0</v>
      </c>
      <c r="BI118" s="83">
        <f t="shared" si="122"/>
        <v>0</v>
      </c>
      <c r="BJ118" s="82">
        <f t="shared" si="123"/>
        <v>0</v>
      </c>
      <c r="BK118" s="83">
        <f t="shared" si="124"/>
        <v>0</v>
      </c>
      <c r="BL118" s="7"/>
      <c r="BM118" s="82">
        <f t="shared" si="125"/>
        <v>0</v>
      </c>
      <c r="BN118" s="83">
        <f t="shared" si="126"/>
        <v>0</v>
      </c>
      <c r="BO118" s="82">
        <f t="shared" si="127"/>
        <v>0</v>
      </c>
      <c r="BP118" s="83">
        <f t="shared" si="128"/>
        <v>0</v>
      </c>
      <c r="BQ118" s="82">
        <f t="shared" si="129"/>
        <v>0</v>
      </c>
      <c r="BR118" s="83">
        <f t="shared" si="130"/>
        <v>0</v>
      </c>
      <c r="BS118" s="82">
        <f t="shared" si="131"/>
        <v>0</v>
      </c>
      <c r="BT118" s="82">
        <f t="shared" si="132"/>
        <v>0</v>
      </c>
      <c r="BU118" s="83">
        <f t="shared" si="133"/>
        <v>0</v>
      </c>
      <c r="BV118" s="82">
        <f t="shared" si="134"/>
        <v>0</v>
      </c>
      <c r="BW118" s="83">
        <f t="shared" si="135"/>
        <v>0</v>
      </c>
      <c r="BY118" s="7">
        <f t="shared" si="136"/>
        <v>0</v>
      </c>
      <c r="BZ118" s="7"/>
      <c r="CA118" s="7">
        <f t="shared" si="107"/>
        <v>0</v>
      </c>
      <c r="CB118" s="7"/>
      <c r="CC118" s="7">
        <f t="shared" si="96"/>
        <v>0</v>
      </c>
      <c r="CF118" s="7">
        <f t="shared" si="137"/>
        <v>1</v>
      </c>
      <c r="CG118" s="7">
        <f t="shared" si="138"/>
        <v>1</v>
      </c>
      <c r="CH118" s="7">
        <f t="shared" si="139"/>
        <v>1</v>
      </c>
      <c r="CI118" s="7">
        <f t="shared" si="140"/>
        <v>1</v>
      </c>
      <c r="CJ118" s="7">
        <f t="shared" si="141"/>
        <v>1</v>
      </c>
      <c r="CK118" s="7">
        <f t="shared" si="142"/>
        <v>1</v>
      </c>
      <c r="CL118" s="7">
        <f t="shared" si="143"/>
        <v>1</v>
      </c>
      <c r="CM118" s="7">
        <f t="shared" si="144"/>
        <v>1</v>
      </c>
      <c r="CN118" s="7">
        <f t="shared" si="110"/>
        <v>1</v>
      </c>
      <c r="CO118" s="7">
        <f t="shared" si="111"/>
        <v>1</v>
      </c>
      <c r="CP118" s="7">
        <f t="shared" si="112"/>
        <v>1</v>
      </c>
      <c r="CQ118" s="7"/>
      <c r="CS118" s="7">
        <f t="shared" si="119"/>
        <v>0</v>
      </c>
      <c r="CT118" s="7">
        <f t="shared" si="119"/>
        <v>0</v>
      </c>
      <c r="CU118" s="7">
        <f t="shared" si="119"/>
        <v>0</v>
      </c>
      <c r="CV118" s="7">
        <f t="shared" si="119"/>
        <v>0</v>
      </c>
      <c r="CW118" s="7">
        <f t="shared" si="119"/>
        <v>0</v>
      </c>
      <c r="CX118" s="7">
        <f t="shared" si="119"/>
        <v>0</v>
      </c>
      <c r="CY118" s="7">
        <f t="shared" si="119"/>
        <v>0</v>
      </c>
      <c r="CZ118" s="7">
        <f t="shared" si="119"/>
        <v>0</v>
      </c>
      <c r="DA118" s="7">
        <f t="shared" si="120"/>
        <v>0</v>
      </c>
      <c r="DB118" s="7">
        <f t="shared" si="120"/>
        <v>0</v>
      </c>
      <c r="DC118" s="7">
        <f t="shared" si="120"/>
        <v>0</v>
      </c>
    </row>
    <row r="119" spans="1:107">
      <c r="A119" s="6">
        <v>106</v>
      </c>
      <c r="B119" s="68" t="s">
        <v>89</v>
      </c>
      <c r="C119" s="15" t="s">
        <v>292</v>
      </c>
      <c r="D119" s="9"/>
      <c r="E119" s="29">
        <f>LOOKUP((IF(D119&gt;0,(RANK(D119,D$6:D$135,0)),"NA")),'Points System'!$A$4:$A$154,'Points System'!$B$4:$B$154)</f>
        <v>0</v>
      </c>
      <c r="F119" s="17"/>
      <c r="G119" s="29">
        <f>LOOKUP((IF(F119&gt;0,(RANK(F119,F$6:F$135,0)),"NA")),'Points System'!$A$4:$A$154,'Points System'!$B$4:$B$154)</f>
        <v>0</v>
      </c>
      <c r="H119" s="17"/>
      <c r="I119" s="29">
        <f>LOOKUP((IF(H119&gt;0,(RANK(H119,H$6:H$135,0)),"NA")),'Points System'!$A$4:$A$154,'Points System'!$B$4:$B$154)</f>
        <v>0</v>
      </c>
      <c r="J119" s="17"/>
      <c r="K119" s="29">
        <f>LOOKUP((IF(J119&gt;0,(RANK(J119,J$6:J$135,0)),"NA")),'Points System'!$A$4:$A$154,'Points System'!$B$4:$B$154)</f>
        <v>0</v>
      </c>
      <c r="L119" s="17"/>
      <c r="M119" s="29">
        <f>LOOKUP((IF(L119&gt;0,(RANK(L119,L$6:L$135,0)),"NA")),'Points System'!$A$4:$A$154,'Points System'!$B$4:$B$154)</f>
        <v>0</v>
      </c>
      <c r="N119" s="17"/>
      <c r="O119" s="29">
        <f>LOOKUP((IF(N119&gt;0,(RANK(N119,N$6:N$135,0)),"NA")),'Points System'!$A$4:$A$154,'Points System'!$B$4:$B$154)</f>
        <v>0</v>
      </c>
      <c r="P119" s="19"/>
      <c r="Q119" s="29">
        <f>LOOKUP((IF(P119&gt;0,(RANK(P119,P$6:P$135,0)),"NA")),'Points System'!$A$4:$A$154,'Points System'!$B$4:$B$154)</f>
        <v>0</v>
      </c>
      <c r="R119" s="19"/>
      <c r="S119" s="29">
        <f>LOOKUP((IF(R119&gt;0,(RANK(R119,R$6:R$135,0)),"NA")),'Points System'!$A$4:$A$154,'Points System'!$B$4:$B$154)</f>
        <v>0</v>
      </c>
      <c r="T119" s="17"/>
      <c r="U119" s="29">
        <f>LOOKUP((IF(T119&gt;0,(RANK(T119,T$6:T$135,0)),"NA")),'Points System'!$A$4:$A$154,'Points System'!$B$4:$B$154)</f>
        <v>0</v>
      </c>
      <c r="V119" s="17"/>
      <c r="W119" s="29">
        <f>LOOKUP((IF(V119&gt;0,(RANK(V119,V$6:V$135,0)),"NA")),'Points System'!$A$4:$A$154,'Points System'!$B$4:$B$154)</f>
        <v>0</v>
      </c>
      <c r="X119" s="9"/>
      <c r="Y119" s="10">
        <f>LOOKUP((IF(X119&gt;0,(RANK(X119,X$6:X$135,0)),"NA")),'Points System'!$A$4:$A$154,'Points System'!$B$4:$B$154)</f>
        <v>0</v>
      </c>
      <c r="Z119" s="9"/>
      <c r="AA119" s="10">
        <f>LOOKUP((IF(Z119&gt;0,(RANK(Z119,Z$6:Z$135,0)),"NA")),'Points System'!$A$4:$A$154,'Points System'!$B$4:$B$154)</f>
        <v>0</v>
      </c>
      <c r="AB119" s="78">
        <f>CC119</f>
        <v>0</v>
      </c>
      <c r="AC119" s="10">
        <f>SUM((LARGE((BA119:BL119),1))+(LARGE((BA119:BL119),2))+(LARGE((BA119:BL119),3)+(LARGE((BA119:BL119),4))))</f>
        <v>0</v>
      </c>
      <c r="AD119" s="12">
        <f>RANK(AC119,$AC$6:$AC$135,0)</f>
        <v>98</v>
      </c>
      <c r="AE119" s="11">
        <f>(AB119-(ROUNDDOWN(AB119,0)))*100</f>
        <v>0</v>
      </c>
      <c r="AF119" s="76" t="str">
        <f>IF((COUNTIF(AT119:AY119,"&gt;0"))&gt;2,"Y","N")</f>
        <v>N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23">
        <f t="shared" si="113"/>
        <v>0</v>
      </c>
      <c r="AU119" s="23">
        <f t="shared" si="114"/>
        <v>0</v>
      </c>
      <c r="AV119" s="23">
        <f t="shared" si="115"/>
        <v>0</v>
      </c>
      <c r="AW119" s="23">
        <f t="shared" si="116"/>
        <v>0</v>
      </c>
      <c r="AX119" s="23">
        <f t="shared" si="117"/>
        <v>0</v>
      </c>
      <c r="AY119" s="23">
        <f t="shared" si="118"/>
        <v>0</v>
      </c>
      <c r="AZ119" s="7"/>
      <c r="BA119" s="82">
        <f t="shared" si="103"/>
        <v>0</v>
      </c>
      <c r="BB119" s="83">
        <f t="shared" si="77"/>
        <v>0</v>
      </c>
      <c r="BC119" s="82">
        <f t="shared" si="104"/>
        <v>0</v>
      </c>
      <c r="BD119" s="83">
        <f t="shared" si="78"/>
        <v>0</v>
      </c>
      <c r="BE119" s="82">
        <f t="shared" si="105"/>
        <v>0</v>
      </c>
      <c r="BF119" s="83">
        <f t="shared" si="79"/>
        <v>0</v>
      </c>
      <c r="BG119" s="82">
        <f t="shared" si="106"/>
        <v>0</v>
      </c>
      <c r="BH119" s="82">
        <f t="shared" si="121"/>
        <v>0</v>
      </c>
      <c r="BI119" s="83">
        <f t="shared" si="122"/>
        <v>0</v>
      </c>
      <c r="BJ119" s="82">
        <f t="shared" si="123"/>
        <v>0</v>
      </c>
      <c r="BK119" s="83">
        <f t="shared" si="124"/>
        <v>0</v>
      </c>
      <c r="BL119" s="7"/>
      <c r="BM119" s="82">
        <f t="shared" si="125"/>
        <v>0</v>
      </c>
      <c r="BN119" s="83">
        <f t="shared" si="126"/>
        <v>0</v>
      </c>
      <c r="BO119" s="82">
        <f t="shared" si="127"/>
        <v>0</v>
      </c>
      <c r="BP119" s="83">
        <f t="shared" si="128"/>
        <v>0</v>
      </c>
      <c r="BQ119" s="82">
        <f t="shared" si="129"/>
        <v>0</v>
      </c>
      <c r="BR119" s="83">
        <f t="shared" si="130"/>
        <v>0</v>
      </c>
      <c r="BS119" s="82">
        <f t="shared" si="131"/>
        <v>0</v>
      </c>
      <c r="BT119" s="82">
        <f t="shared" si="132"/>
        <v>0</v>
      </c>
      <c r="BU119" s="83">
        <f t="shared" si="133"/>
        <v>0</v>
      </c>
      <c r="BV119" s="82">
        <f t="shared" si="134"/>
        <v>0</v>
      </c>
      <c r="BW119" s="83">
        <f t="shared" si="135"/>
        <v>0</v>
      </c>
      <c r="BY119" s="7">
        <f t="shared" si="136"/>
        <v>0</v>
      </c>
      <c r="BZ119" s="7"/>
      <c r="CA119" s="7">
        <f t="shared" si="107"/>
        <v>0</v>
      </c>
      <c r="CB119" s="7"/>
      <c r="CC119" s="7">
        <f t="shared" si="96"/>
        <v>0</v>
      </c>
      <c r="CF119" s="7">
        <f t="shared" si="137"/>
        <v>1</v>
      </c>
      <c r="CG119" s="7">
        <f t="shared" si="138"/>
        <v>1</v>
      </c>
      <c r="CH119" s="7">
        <f t="shared" si="139"/>
        <v>1</v>
      </c>
      <c r="CI119" s="7">
        <f t="shared" si="140"/>
        <v>1</v>
      </c>
      <c r="CJ119" s="7">
        <f t="shared" si="141"/>
        <v>1</v>
      </c>
      <c r="CK119" s="7">
        <f t="shared" si="142"/>
        <v>1</v>
      </c>
      <c r="CL119" s="7">
        <f t="shared" si="143"/>
        <v>1</v>
      </c>
      <c r="CM119" s="7">
        <f t="shared" si="144"/>
        <v>1</v>
      </c>
      <c r="CN119" s="7">
        <f t="shared" si="110"/>
        <v>1</v>
      </c>
      <c r="CO119" s="7">
        <f t="shared" si="111"/>
        <v>1</v>
      </c>
      <c r="CP119" s="7">
        <f t="shared" si="112"/>
        <v>1</v>
      </c>
      <c r="CQ119" s="7"/>
      <c r="CS119" s="7">
        <f t="shared" si="119"/>
        <v>0</v>
      </c>
      <c r="CT119" s="7">
        <f t="shared" si="119"/>
        <v>0</v>
      </c>
      <c r="CU119" s="7">
        <f t="shared" si="119"/>
        <v>0</v>
      </c>
      <c r="CV119" s="7">
        <f t="shared" si="119"/>
        <v>0</v>
      </c>
      <c r="CW119" s="7">
        <f t="shared" si="119"/>
        <v>0</v>
      </c>
      <c r="CX119" s="7">
        <f t="shared" si="119"/>
        <v>0</v>
      </c>
      <c r="CY119" s="7">
        <f t="shared" si="119"/>
        <v>0</v>
      </c>
      <c r="CZ119" s="7">
        <f t="shared" si="119"/>
        <v>0</v>
      </c>
      <c r="DA119" s="7">
        <f t="shared" si="120"/>
        <v>0</v>
      </c>
      <c r="DB119" s="7">
        <f t="shared" si="120"/>
        <v>0</v>
      </c>
      <c r="DC119" s="7">
        <f t="shared" si="120"/>
        <v>0</v>
      </c>
    </row>
    <row r="120" spans="1:107">
      <c r="A120" s="6">
        <v>107</v>
      </c>
      <c r="B120" s="68" t="s">
        <v>89</v>
      </c>
      <c r="C120" s="15" t="s">
        <v>78</v>
      </c>
      <c r="D120" s="9"/>
      <c r="E120" s="29">
        <f>LOOKUP((IF(D120&gt;0,(RANK(D120,D$6:D$135,0)),"NA")),'Points System'!$A$4:$A$154,'Points System'!$B$4:$B$154)</f>
        <v>0</v>
      </c>
      <c r="F120" s="17"/>
      <c r="G120" s="29">
        <f>LOOKUP((IF(F120&gt;0,(RANK(F120,F$6:F$135,0)),"NA")),'Points System'!$A$4:$A$154,'Points System'!$B$4:$B$154)</f>
        <v>0</v>
      </c>
      <c r="H120" s="17"/>
      <c r="I120" s="29">
        <f>LOOKUP((IF(H120&gt;0,(RANK(H120,H$6:H$135,0)),"NA")),'Points System'!$A$4:$A$154,'Points System'!$B$4:$B$154)</f>
        <v>0</v>
      </c>
      <c r="J120" s="17"/>
      <c r="K120" s="29">
        <f>LOOKUP((IF(J120&gt;0,(RANK(J120,J$6:J$135,0)),"NA")),'Points System'!$A$4:$A$154,'Points System'!$B$4:$B$154)</f>
        <v>0</v>
      </c>
      <c r="L120" s="17"/>
      <c r="M120" s="29">
        <f>LOOKUP((IF(L120&gt;0,(RANK(L120,L$6:L$135,0)),"NA")),'Points System'!$A$4:$A$154,'Points System'!$B$4:$B$154)</f>
        <v>0</v>
      </c>
      <c r="N120" s="17"/>
      <c r="O120" s="29">
        <f>LOOKUP((IF(N120&gt;0,(RANK(N120,N$6:N$135,0)),"NA")),'Points System'!$A$4:$A$154,'Points System'!$B$4:$B$154)</f>
        <v>0</v>
      </c>
      <c r="P120" s="19"/>
      <c r="Q120" s="29">
        <f>LOOKUP((IF(P120&gt;0,(RANK(P120,P$6:P$135,0)),"NA")),'Points System'!$A$4:$A$154,'Points System'!$B$4:$B$154)</f>
        <v>0</v>
      </c>
      <c r="R120" s="19"/>
      <c r="S120" s="29">
        <f>LOOKUP((IF(R120&gt;0,(RANK(R120,R$6:R$135,0)),"NA")),'Points System'!$A$4:$A$154,'Points System'!$B$4:$B$154)</f>
        <v>0</v>
      </c>
      <c r="T120" s="17"/>
      <c r="U120" s="29">
        <f>LOOKUP((IF(T120&gt;0,(RANK(T120,T$6:T$135,0)),"NA")),'Points System'!$A$4:$A$154,'Points System'!$B$4:$B$154)</f>
        <v>0</v>
      </c>
      <c r="V120" s="17"/>
      <c r="W120" s="29">
        <f>LOOKUP((IF(V120&gt;0,(RANK(V120,V$6:V$135,0)),"NA")),'Points System'!$A$4:$A$154,'Points System'!$B$4:$B$154)</f>
        <v>0</v>
      </c>
      <c r="X120" s="9"/>
      <c r="Y120" s="10">
        <f>LOOKUP((IF(X120&gt;0,(RANK(X120,X$6:X$135,0)),"NA")),'Points System'!$A$4:$A$154,'Points System'!$B$4:$B$154)</f>
        <v>0</v>
      </c>
      <c r="Z120" s="9"/>
      <c r="AA120" s="10">
        <f>LOOKUP((IF(Z120&gt;0,(RANK(Z120,Z$6:Z$135,0)),"NA")),'Points System'!$A$4:$A$154,'Points System'!$B$4:$B$154)</f>
        <v>0</v>
      </c>
      <c r="AB120" s="78">
        <f>CC120</f>
        <v>0</v>
      </c>
      <c r="AC120" s="10">
        <f>SUM((LARGE((BA120:BL120),1))+(LARGE((BA120:BL120),2))+(LARGE((BA120:BL120),3)+(LARGE((BA120:BL120),4))))</f>
        <v>0</v>
      </c>
      <c r="AD120" s="12">
        <f>RANK(AC120,$AC$6:$AC$135,0)</f>
        <v>98</v>
      </c>
      <c r="AE120" s="11">
        <f>(AB120-(ROUNDDOWN(AB120,0)))*100</f>
        <v>0</v>
      </c>
      <c r="AF120" s="76" t="str">
        <f>IF((COUNTIF(AT120:AY120,"&gt;0"))&gt;2,"Y","N")</f>
        <v>N</v>
      </c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23">
        <f t="shared" si="113"/>
        <v>0</v>
      </c>
      <c r="AU120" s="23">
        <f t="shared" si="114"/>
        <v>0</v>
      </c>
      <c r="AV120" s="23">
        <f t="shared" si="115"/>
        <v>0</v>
      </c>
      <c r="AW120" s="23">
        <f t="shared" si="116"/>
        <v>0</v>
      </c>
      <c r="AX120" s="23">
        <f t="shared" si="117"/>
        <v>0</v>
      </c>
      <c r="AY120" s="23">
        <f t="shared" si="118"/>
        <v>0</v>
      </c>
      <c r="AZ120" s="7"/>
      <c r="BA120" s="82">
        <f t="shared" si="103"/>
        <v>0</v>
      </c>
      <c r="BB120" s="83">
        <f t="shared" si="77"/>
        <v>0</v>
      </c>
      <c r="BC120" s="82">
        <f t="shared" si="104"/>
        <v>0</v>
      </c>
      <c r="BD120" s="83">
        <f t="shared" si="78"/>
        <v>0</v>
      </c>
      <c r="BE120" s="82">
        <f t="shared" si="105"/>
        <v>0</v>
      </c>
      <c r="BF120" s="83">
        <f t="shared" si="79"/>
        <v>0</v>
      </c>
      <c r="BG120" s="82">
        <f t="shared" si="106"/>
        <v>0</v>
      </c>
      <c r="BH120" s="82">
        <f t="shared" si="121"/>
        <v>0</v>
      </c>
      <c r="BI120" s="83">
        <f t="shared" si="122"/>
        <v>0</v>
      </c>
      <c r="BJ120" s="82">
        <f t="shared" si="123"/>
        <v>0</v>
      </c>
      <c r="BK120" s="83">
        <f t="shared" si="124"/>
        <v>0</v>
      </c>
      <c r="BL120" s="7"/>
      <c r="BM120" s="82">
        <f t="shared" si="125"/>
        <v>0</v>
      </c>
      <c r="BN120" s="83">
        <f t="shared" si="126"/>
        <v>0</v>
      </c>
      <c r="BO120" s="82">
        <f t="shared" si="127"/>
        <v>0</v>
      </c>
      <c r="BP120" s="83">
        <f t="shared" si="128"/>
        <v>0</v>
      </c>
      <c r="BQ120" s="82">
        <f t="shared" si="129"/>
        <v>0</v>
      </c>
      <c r="BR120" s="83">
        <f t="shared" si="130"/>
        <v>0</v>
      </c>
      <c r="BS120" s="82">
        <f t="shared" si="131"/>
        <v>0</v>
      </c>
      <c r="BT120" s="82">
        <f t="shared" si="132"/>
        <v>0</v>
      </c>
      <c r="BU120" s="83">
        <f t="shared" si="133"/>
        <v>0</v>
      </c>
      <c r="BV120" s="82">
        <f t="shared" si="134"/>
        <v>0</v>
      </c>
      <c r="BW120" s="83">
        <f t="shared" si="135"/>
        <v>0</v>
      </c>
      <c r="BY120" s="7">
        <f t="shared" si="136"/>
        <v>0</v>
      </c>
      <c r="BZ120" s="7"/>
      <c r="CA120" s="7">
        <f t="shared" si="107"/>
        <v>0</v>
      </c>
      <c r="CB120" s="7"/>
      <c r="CC120" s="7">
        <f t="shared" si="96"/>
        <v>0</v>
      </c>
      <c r="CF120" s="7">
        <f t="shared" si="137"/>
        <v>1</v>
      </c>
      <c r="CG120" s="7">
        <f t="shared" si="138"/>
        <v>1</v>
      </c>
      <c r="CH120" s="7">
        <f t="shared" si="139"/>
        <v>1</v>
      </c>
      <c r="CI120" s="7">
        <f t="shared" si="140"/>
        <v>1</v>
      </c>
      <c r="CJ120" s="7">
        <f t="shared" si="141"/>
        <v>1</v>
      </c>
      <c r="CK120" s="7">
        <f t="shared" si="142"/>
        <v>1</v>
      </c>
      <c r="CL120" s="7">
        <f t="shared" si="143"/>
        <v>1</v>
      </c>
      <c r="CM120" s="7">
        <f t="shared" si="144"/>
        <v>1</v>
      </c>
      <c r="CN120" s="7">
        <f t="shared" si="110"/>
        <v>1</v>
      </c>
      <c r="CO120" s="7">
        <f t="shared" si="111"/>
        <v>1</v>
      </c>
      <c r="CP120" s="7">
        <f t="shared" si="112"/>
        <v>1</v>
      </c>
      <c r="CQ120" s="7"/>
      <c r="CS120" s="7">
        <f t="shared" si="119"/>
        <v>0</v>
      </c>
      <c r="CT120" s="7">
        <f t="shared" si="119"/>
        <v>0</v>
      </c>
      <c r="CU120" s="7">
        <f t="shared" si="119"/>
        <v>0</v>
      </c>
      <c r="CV120" s="7">
        <f t="shared" si="119"/>
        <v>0</v>
      </c>
      <c r="CW120" s="7">
        <f t="shared" si="119"/>
        <v>0</v>
      </c>
      <c r="CX120" s="7">
        <f t="shared" si="119"/>
        <v>0</v>
      </c>
      <c r="CY120" s="7">
        <f t="shared" si="119"/>
        <v>0</v>
      </c>
      <c r="CZ120" s="7">
        <f t="shared" si="119"/>
        <v>0</v>
      </c>
      <c r="DA120" s="7">
        <f t="shared" si="120"/>
        <v>0</v>
      </c>
      <c r="DB120" s="7">
        <f t="shared" si="120"/>
        <v>0</v>
      </c>
      <c r="DC120" s="7">
        <f t="shared" si="120"/>
        <v>0</v>
      </c>
    </row>
    <row r="121" spans="1:107">
      <c r="A121" s="6">
        <v>109</v>
      </c>
      <c r="B121" s="68" t="s">
        <v>36</v>
      </c>
      <c r="C121" s="15" t="s">
        <v>250</v>
      </c>
      <c r="D121" s="9"/>
      <c r="E121" s="29">
        <f>LOOKUP((IF(D121&gt;0,(RANK(D121,D$6:D$135,0)),"NA")),'Points System'!$A$4:$A$154,'Points System'!$B$4:$B$154)</f>
        <v>0</v>
      </c>
      <c r="F121" s="17"/>
      <c r="G121" s="29">
        <f>LOOKUP((IF(F121&gt;0,(RANK(F121,F$6:F$135,0)),"NA")),'Points System'!$A$4:$A$154,'Points System'!$B$4:$B$154)</f>
        <v>0</v>
      </c>
      <c r="H121" s="17"/>
      <c r="I121" s="29">
        <f>LOOKUP((IF(H121&gt;0,(RANK(H121,H$6:H$135,0)),"NA")),'Points System'!$A$4:$A$154,'Points System'!$B$4:$B$154)</f>
        <v>0</v>
      </c>
      <c r="J121" s="17"/>
      <c r="K121" s="29">
        <f>LOOKUP((IF(J121&gt;0,(RANK(J121,J$6:J$135,0)),"NA")),'Points System'!$A$4:$A$154,'Points System'!$B$4:$B$154)</f>
        <v>0</v>
      </c>
      <c r="L121" s="17"/>
      <c r="M121" s="29">
        <f>LOOKUP((IF(L121&gt;0,(RANK(L121,L$6:L$135,0)),"NA")),'Points System'!$A$4:$A$154,'Points System'!$B$4:$B$154)</f>
        <v>0</v>
      </c>
      <c r="N121" s="17"/>
      <c r="O121" s="29">
        <f>LOOKUP((IF(N121&gt;0,(RANK(N121,N$6:N$135,0)),"NA")),'Points System'!$A$4:$A$154,'Points System'!$B$4:$B$154)</f>
        <v>0</v>
      </c>
      <c r="P121" s="19"/>
      <c r="Q121" s="29">
        <f>LOOKUP((IF(P121&gt;0,(RANK(P121,P$6:P$135,0)),"NA")),'Points System'!$A$4:$A$154,'Points System'!$B$4:$B$154)</f>
        <v>0</v>
      </c>
      <c r="R121" s="19"/>
      <c r="S121" s="29">
        <f>LOOKUP((IF(R121&gt;0,(RANK(R121,R$6:R$135,0)),"NA")),'Points System'!$A$4:$A$154,'Points System'!$B$4:$B$154)</f>
        <v>0</v>
      </c>
      <c r="T121" s="17"/>
      <c r="U121" s="29">
        <f>LOOKUP((IF(T121&gt;0,(RANK(T121,T$6:T$135,0)),"NA")),'Points System'!$A$4:$A$154,'Points System'!$B$4:$B$154)</f>
        <v>0</v>
      </c>
      <c r="V121" s="17"/>
      <c r="W121" s="29">
        <f>LOOKUP((IF(V121&gt;0,(RANK(V121,V$6:V$135,0)),"NA")),'Points System'!$A$4:$A$154,'Points System'!$B$4:$B$154)</f>
        <v>0</v>
      </c>
      <c r="X121" s="9"/>
      <c r="Y121" s="10">
        <f>LOOKUP((IF(X121&gt;0,(RANK(X121,X$6:X$135,0)),"NA")),'Points System'!$A$4:$A$154,'Points System'!$B$4:$B$154)</f>
        <v>0</v>
      </c>
      <c r="Z121" s="9"/>
      <c r="AA121" s="10">
        <f>LOOKUP((IF(Z121&gt;0,(RANK(Z121,Z$6:Z$135,0)),"NA")),'Points System'!$A$4:$A$154,'Points System'!$B$4:$B$154)</f>
        <v>0</v>
      </c>
      <c r="AB121" s="78">
        <f>CC121</f>
        <v>0</v>
      </c>
      <c r="AC121" s="10">
        <f>SUM((LARGE((BA121:BL121),1))+(LARGE((BA121:BL121),2))+(LARGE((BA121:BL121),3)+(LARGE((BA121:BL121),4))))</f>
        <v>0</v>
      </c>
      <c r="AD121" s="12">
        <f>RANK(AC121,$AC$6:$AC$135,0)</f>
        <v>98</v>
      </c>
      <c r="AE121" s="11">
        <f>(AB121-(ROUNDDOWN(AB121,0)))*100</f>
        <v>0</v>
      </c>
      <c r="AF121" s="76" t="str">
        <f>IF((COUNTIF(AT121:AY121,"&gt;0"))&gt;2,"Y","N")</f>
        <v>N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23">
        <f t="shared" si="113"/>
        <v>0</v>
      </c>
      <c r="AU121" s="23">
        <f t="shared" si="114"/>
        <v>0</v>
      </c>
      <c r="AV121" s="23">
        <f t="shared" si="115"/>
        <v>0</v>
      </c>
      <c r="AW121" s="23">
        <f t="shared" si="116"/>
        <v>0</v>
      </c>
      <c r="AX121" s="23">
        <f t="shared" si="117"/>
        <v>0</v>
      </c>
      <c r="AY121" s="23">
        <f t="shared" si="118"/>
        <v>0</v>
      </c>
      <c r="AZ121" s="7"/>
      <c r="BA121" s="82">
        <f t="shared" si="103"/>
        <v>0</v>
      </c>
      <c r="BB121" s="83">
        <f t="shared" si="77"/>
        <v>0</v>
      </c>
      <c r="BC121" s="82">
        <f t="shared" si="104"/>
        <v>0</v>
      </c>
      <c r="BD121" s="83">
        <f t="shared" si="78"/>
        <v>0</v>
      </c>
      <c r="BE121" s="82">
        <f t="shared" si="105"/>
        <v>0</v>
      </c>
      <c r="BF121" s="83">
        <f t="shared" si="79"/>
        <v>0</v>
      </c>
      <c r="BG121" s="82">
        <f t="shared" si="106"/>
        <v>0</v>
      </c>
      <c r="BH121" s="82">
        <f t="shared" si="121"/>
        <v>0</v>
      </c>
      <c r="BI121" s="83">
        <f t="shared" si="122"/>
        <v>0</v>
      </c>
      <c r="BJ121" s="82">
        <f t="shared" si="123"/>
        <v>0</v>
      </c>
      <c r="BK121" s="83">
        <f t="shared" si="124"/>
        <v>0</v>
      </c>
      <c r="BL121" s="7"/>
      <c r="BM121" s="82">
        <f t="shared" si="125"/>
        <v>0</v>
      </c>
      <c r="BN121" s="83">
        <f t="shared" si="126"/>
        <v>0</v>
      </c>
      <c r="BO121" s="82">
        <f t="shared" si="127"/>
        <v>0</v>
      </c>
      <c r="BP121" s="83">
        <f t="shared" si="128"/>
        <v>0</v>
      </c>
      <c r="BQ121" s="82">
        <f t="shared" si="129"/>
        <v>0</v>
      </c>
      <c r="BR121" s="83">
        <f t="shared" si="130"/>
        <v>0</v>
      </c>
      <c r="BS121" s="82">
        <f t="shared" si="131"/>
        <v>0</v>
      </c>
      <c r="BT121" s="82">
        <f t="shared" si="132"/>
        <v>0</v>
      </c>
      <c r="BU121" s="83">
        <f t="shared" si="133"/>
        <v>0</v>
      </c>
      <c r="BV121" s="82">
        <f t="shared" si="134"/>
        <v>0</v>
      </c>
      <c r="BW121" s="83">
        <f t="shared" si="135"/>
        <v>0</v>
      </c>
      <c r="BY121" s="7">
        <f t="shared" si="136"/>
        <v>0</v>
      </c>
      <c r="BZ121" s="7"/>
      <c r="CA121" s="7">
        <f t="shared" si="107"/>
        <v>0</v>
      </c>
      <c r="CB121" s="7"/>
      <c r="CC121" s="7">
        <f t="shared" si="96"/>
        <v>0</v>
      </c>
      <c r="CF121" s="7">
        <f t="shared" si="137"/>
        <v>1</v>
      </c>
      <c r="CG121" s="7">
        <f t="shared" si="138"/>
        <v>1</v>
      </c>
      <c r="CH121" s="7">
        <f t="shared" si="139"/>
        <v>1</v>
      </c>
      <c r="CI121" s="7">
        <f t="shared" si="140"/>
        <v>1</v>
      </c>
      <c r="CJ121" s="7">
        <f t="shared" si="141"/>
        <v>1</v>
      </c>
      <c r="CK121" s="7">
        <f t="shared" si="142"/>
        <v>1</v>
      </c>
      <c r="CL121" s="7">
        <f t="shared" si="143"/>
        <v>1</v>
      </c>
      <c r="CM121" s="7">
        <f t="shared" si="144"/>
        <v>1</v>
      </c>
      <c r="CN121" s="7">
        <f t="shared" si="110"/>
        <v>1</v>
      </c>
      <c r="CO121" s="7">
        <f t="shared" si="111"/>
        <v>1</v>
      </c>
      <c r="CP121" s="7">
        <f t="shared" si="112"/>
        <v>1</v>
      </c>
      <c r="CQ121" s="7"/>
      <c r="CS121" s="7">
        <f t="shared" si="119"/>
        <v>0</v>
      </c>
      <c r="CT121" s="7">
        <f t="shared" si="119"/>
        <v>0</v>
      </c>
      <c r="CU121" s="7">
        <f t="shared" si="119"/>
        <v>0</v>
      </c>
      <c r="CV121" s="7">
        <f t="shared" si="119"/>
        <v>0</v>
      </c>
      <c r="CW121" s="7">
        <f t="shared" si="119"/>
        <v>0</v>
      </c>
      <c r="CX121" s="7">
        <f t="shared" si="119"/>
        <v>0</v>
      </c>
      <c r="CY121" s="7">
        <f t="shared" si="119"/>
        <v>0</v>
      </c>
      <c r="CZ121" s="7">
        <f t="shared" si="119"/>
        <v>0</v>
      </c>
      <c r="DA121" s="7">
        <f t="shared" si="120"/>
        <v>0</v>
      </c>
      <c r="DB121" s="7">
        <f t="shared" si="120"/>
        <v>0</v>
      </c>
      <c r="DC121" s="7">
        <f t="shared" si="120"/>
        <v>0</v>
      </c>
    </row>
    <row r="122" spans="1:107">
      <c r="A122" s="6">
        <v>110</v>
      </c>
      <c r="B122" s="68" t="s">
        <v>45</v>
      </c>
      <c r="C122" s="15" t="s">
        <v>94</v>
      </c>
      <c r="D122" s="9"/>
      <c r="E122" s="29">
        <f>LOOKUP((IF(D122&gt;0,(RANK(D122,D$6:D$135,0)),"NA")),'Points System'!$A$4:$A$154,'Points System'!$B$4:$B$154)</f>
        <v>0</v>
      </c>
      <c r="F122" s="17"/>
      <c r="G122" s="29">
        <f>LOOKUP((IF(F122&gt;0,(RANK(F122,F$6:F$135,0)),"NA")),'Points System'!$A$4:$A$154,'Points System'!$B$4:$B$154)</f>
        <v>0</v>
      </c>
      <c r="H122" s="17"/>
      <c r="I122" s="29">
        <f>LOOKUP((IF(H122&gt;0,(RANK(H122,H$6:H$135,0)),"NA")),'Points System'!$A$4:$A$154,'Points System'!$B$4:$B$154)</f>
        <v>0</v>
      </c>
      <c r="J122" s="17"/>
      <c r="K122" s="29">
        <f>LOOKUP((IF(J122&gt;0,(RANK(J122,J$6:J$135,0)),"NA")),'Points System'!$A$4:$A$154,'Points System'!$B$4:$B$154)</f>
        <v>0</v>
      </c>
      <c r="L122" s="17"/>
      <c r="M122" s="29">
        <f>LOOKUP((IF(L122&gt;0,(RANK(L122,L$6:L$135,0)),"NA")),'Points System'!$A$4:$A$154,'Points System'!$B$4:$B$154)</f>
        <v>0</v>
      </c>
      <c r="N122" s="17"/>
      <c r="O122" s="29">
        <f>LOOKUP((IF(N122&gt;0,(RANK(N122,N$6:N$135,0)),"NA")),'Points System'!$A$4:$A$154,'Points System'!$B$4:$B$154)</f>
        <v>0</v>
      </c>
      <c r="P122" s="19"/>
      <c r="Q122" s="29">
        <f>LOOKUP((IF(P122&gt;0,(RANK(P122,P$6:P$135,0)),"NA")),'Points System'!$A$4:$A$154,'Points System'!$B$4:$B$154)</f>
        <v>0</v>
      </c>
      <c r="R122" s="19"/>
      <c r="S122" s="29">
        <f>LOOKUP((IF(R122&gt;0,(RANK(R122,R$6:R$135,0)),"NA")),'Points System'!$A$4:$A$154,'Points System'!$B$4:$B$154)</f>
        <v>0</v>
      </c>
      <c r="T122" s="17"/>
      <c r="U122" s="29">
        <f>LOOKUP((IF(T122&gt;0,(RANK(T122,T$6:T$135,0)),"NA")),'Points System'!$A$4:$A$154,'Points System'!$B$4:$B$154)</f>
        <v>0</v>
      </c>
      <c r="V122" s="17"/>
      <c r="W122" s="29">
        <f>LOOKUP((IF(V122&gt;0,(RANK(V122,V$6:V$135,0)),"NA")),'Points System'!$A$4:$A$154,'Points System'!$B$4:$B$154)</f>
        <v>0</v>
      </c>
      <c r="X122" s="9"/>
      <c r="Y122" s="10">
        <f>LOOKUP((IF(X122&gt;0,(RANK(X122,X$6:X$135,0)),"NA")),'Points System'!$A$4:$A$154,'Points System'!$B$4:$B$154)</f>
        <v>0</v>
      </c>
      <c r="Z122" s="9"/>
      <c r="AA122" s="10">
        <f>LOOKUP((IF(Z122&gt;0,(RANK(Z122,Z$6:Z$135,0)),"NA")),'Points System'!$A$4:$A$154,'Points System'!$B$4:$B$154)</f>
        <v>0</v>
      </c>
      <c r="AB122" s="78">
        <f>CC122</f>
        <v>0</v>
      </c>
      <c r="AC122" s="10">
        <f>SUM((LARGE((BA122:BL122),1))+(LARGE((BA122:BL122),2))+(LARGE((BA122:BL122),3)+(LARGE((BA122:BL122),4))))</f>
        <v>0</v>
      </c>
      <c r="AD122" s="12">
        <f>RANK(AC122,$AC$6:$AC$135,0)</f>
        <v>98</v>
      </c>
      <c r="AE122" s="11">
        <f>(AB122-(ROUNDDOWN(AB122,0)))*100</f>
        <v>0</v>
      </c>
      <c r="AF122" s="76" t="str">
        <f>IF((COUNTIF(AT122:AY122,"&gt;0"))&gt;2,"Y","N")</f>
        <v>N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23">
        <f t="shared" si="113"/>
        <v>0</v>
      </c>
      <c r="AU122" s="23">
        <f t="shared" si="114"/>
        <v>0</v>
      </c>
      <c r="AV122" s="23">
        <f t="shared" si="115"/>
        <v>0</v>
      </c>
      <c r="AW122" s="23">
        <f t="shared" si="116"/>
        <v>0</v>
      </c>
      <c r="AX122" s="23">
        <f t="shared" si="117"/>
        <v>0</v>
      </c>
      <c r="AY122" s="23">
        <f t="shared" si="118"/>
        <v>0</v>
      </c>
      <c r="AZ122" s="7"/>
      <c r="BA122" s="82">
        <f t="shared" si="103"/>
        <v>0</v>
      </c>
      <c r="BB122" s="83">
        <f t="shared" si="77"/>
        <v>0</v>
      </c>
      <c r="BC122" s="82">
        <f t="shared" si="104"/>
        <v>0</v>
      </c>
      <c r="BD122" s="83">
        <f t="shared" si="78"/>
        <v>0</v>
      </c>
      <c r="BE122" s="82">
        <f t="shared" si="105"/>
        <v>0</v>
      </c>
      <c r="BF122" s="83">
        <f t="shared" si="79"/>
        <v>0</v>
      </c>
      <c r="BG122" s="82">
        <f t="shared" si="106"/>
        <v>0</v>
      </c>
      <c r="BH122" s="82">
        <f t="shared" si="121"/>
        <v>0</v>
      </c>
      <c r="BI122" s="83">
        <f t="shared" si="122"/>
        <v>0</v>
      </c>
      <c r="BJ122" s="82">
        <f t="shared" si="123"/>
        <v>0</v>
      </c>
      <c r="BK122" s="83">
        <f t="shared" si="124"/>
        <v>0</v>
      </c>
      <c r="BL122" s="7"/>
      <c r="BM122" s="82">
        <f t="shared" si="125"/>
        <v>0</v>
      </c>
      <c r="BN122" s="83">
        <f t="shared" si="126"/>
        <v>0</v>
      </c>
      <c r="BO122" s="82">
        <f t="shared" si="127"/>
        <v>0</v>
      </c>
      <c r="BP122" s="83">
        <f t="shared" si="128"/>
        <v>0</v>
      </c>
      <c r="BQ122" s="82">
        <f t="shared" si="129"/>
        <v>0</v>
      </c>
      <c r="BR122" s="83">
        <f t="shared" si="130"/>
        <v>0</v>
      </c>
      <c r="BS122" s="82">
        <f t="shared" si="131"/>
        <v>0</v>
      </c>
      <c r="BT122" s="82">
        <f t="shared" si="132"/>
        <v>0</v>
      </c>
      <c r="BU122" s="83">
        <f t="shared" si="133"/>
        <v>0</v>
      </c>
      <c r="BV122" s="82">
        <f t="shared" si="134"/>
        <v>0</v>
      </c>
      <c r="BW122" s="83">
        <f t="shared" si="135"/>
        <v>0</v>
      </c>
      <c r="BY122" s="7">
        <f t="shared" si="136"/>
        <v>0</v>
      </c>
      <c r="BZ122" s="7"/>
      <c r="CA122" s="7">
        <f t="shared" si="107"/>
        <v>0</v>
      </c>
      <c r="CB122" s="7"/>
      <c r="CC122" s="7">
        <f t="shared" si="96"/>
        <v>0</v>
      </c>
      <c r="CF122" s="7">
        <f t="shared" si="137"/>
        <v>1</v>
      </c>
      <c r="CG122" s="7">
        <f t="shared" si="138"/>
        <v>1</v>
      </c>
      <c r="CH122" s="7">
        <f t="shared" si="139"/>
        <v>1</v>
      </c>
      <c r="CI122" s="7">
        <f t="shared" si="140"/>
        <v>1</v>
      </c>
      <c r="CJ122" s="7">
        <f t="shared" si="141"/>
        <v>1</v>
      </c>
      <c r="CK122" s="7">
        <f t="shared" si="142"/>
        <v>1</v>
      </c>
      <c r="CL122" s="7">
        <f t="shared" si="143"/>
        <v>1</v>
      </c>
      <c r="CM122" s="7">
        <f t="shared" si="144"/>
        <v>1</v>
      </c>
      <c r="CN122" s="7">
        <f t="shared" si="110"/>
        <v>1</v>
      </c>
      <c r="CO122" s="7">
        <f t="shared" si="111"/>
        <v>1</v>
      </c>
      <c r="CP122" s="7">
        <f t="shared" si="112"/>
        <v>1</v>
      </c>
      <c r="CQ122" s="7"/>
      <c r="CS122" s="7">
        <f t="shared" si="119"/>
        <v>0</v>
      </c>
      <c r="CT122" s="7">
        <f t="shared" si="119"/>
        <v>0</v>
      </c>
      <c r="CU122" s="7">
        <f t="shared" si="119"/>
        <v>0</v>
      </c>
      <c r="CV122" s="7">
        <f t="shared" si="119"/>
        <v>0</v>
      </c>
      <c r="CW122" s="7">
        <f t="shared" si="119"/>
        <v>0</v>
      </c>
      <c r="CX122" s="7">
        <f t="shared" si="119"/>
        <v>0</v>
      </c>
      <c r="CY122" s="7">
        <f t="shared" si="119"/>
        <v>0</v>
      </c>
      <c r="CZ122" s="7">
        <f t="shared" si="119"/>
        <v>0</v>
      </c>
      <c r="DA122" s="7">
        <f t="shared" si="120"/>
        <v>0</v>
      </c>
      <c r="DB122" s="7">
        <f t="shared" si="120"/>
        <v>0</v>
      </c>
      <c r="DC122" s="7">
        <f t="shared" si="120"/>
        <v>0</v>
      </c>
    </row>
    <row r="123" spans="1:107">
      <c r="A123" s="6">
        <v>111</v>
      </c>
      <c r="B123" s="68" t="s">
        <v>278</v>
      </c>
      <c r="C123" s="15" t="s">
        <v>279</v>
      </c>
      <c r="D123" s="9"/>
      <c r="E123" s="29">
        <f>LOOKUP((IF(D123&gt;0,(RANK(D123,D$6:D$135,0)),"NA")),'Points System'!$A$4:$A$154,'Points System'!$B$4:$B$154)</f>
        <v>0</v>
      </c>
      <c r="F123" s="17"/>
      <c r="G123" s="29">
        <f>LOOKUP((IF(F123&gt;0,(RANK(F123,F$6:F$135,0)),"NA")),'Points System'!$A$4:$A$154,'Points System'!$B$4:$B$154)</f>
        <v>0</v>
      </c>
      <c r="H123" s="17"/>
      <c r="I123" s="29">
        <f>LOOKUP((IF(H123&gt;0,(RANK(H123,H$6:H$135,0)),"NA")),'Points System'!$A$4:$A$154,'Points System'!$B$4:$B$154)</f>
        <v>0</v>
      </c>
      <c r="J123" s="17"/>
      <c r="K123" s="29">
        <f>LOOKUP((IF(J123&gt;0,(RANK(J123,J$6:J$135,0)),"NA")),'Points System'!$A$4:$A$154,'Points System'!$B$4:$B$154)</f>
        <v>0</v>
      </c>
      <c r="L123" s="17"/>
      <c r="M123" s="29">
        <f>LOOKUP((IF(L123&gt;0,(RANK(L123,L$6:L$135,0)),"NA")),'Points System'!$A$4:$A$154,'Points System'!$B$4:$B$154)</f>
        <v>0</v>
      </c>
      <c r="N123" s="17"/>
      <c r="O123" s="29">
        <f>LOOKUP((IF(N123&gt;0,(RANK(N123,N$6:N$135,0)),"NA")),'Points System'!$A$4:$A$154,'Points System'!$B$4:$B$154)</f>
        <v>0</v>
      </c>
      <c r="P123" s="19"/>
      <c r="Q123" s="29">
        <f>LOOKUP((IF(P123&gt;0,(RANK(P123,P$6:P$135,0)),"NA")),'Points System'!$A$4:$A$154,'Points System'!$B$4:$B$154)</f>
        <v>0</v>
      </c>
      <c r="R123" s="19"/>
      <c r="S123" s="29">
        <f>LOOKUP((IF(R123&gt;0,(RANK(R123,R$6:R$135,0)),"NA")),'Points System'!$A$4:$A$154,'Points System'!$B$4:$B$154)</f>
        <v>0</v>
      </c>
      <c r="T123" s="17"/>
      <c r="U123" s="29">
        <f>LOOKUP((IF(T123&gt;0,(RANK(T123,T$6:T$135,0)),"NA")),'Points System'!$A$4:$A$154,'Points System'!$B$4:$B$154)</f>
        <v>0</v>
      </c>
      <c r="V123" s="17"/>
      <c r="W123" s="29">
        <f>LOOKUP((IF(V123&gt;0,(RANK(V123,V$6:V$135,0)),"NA")),'Points System'!$A$4:$A$154,'Points System'!$B$4:$B$154)</f>
        <v>0</v>
      </c>
      <c r="X123" s="9"/>
      <c r="Y123" s="10">
        <f>LOOKUP((IF(X123&gt;0,(RANK(X123,X$6:X$135,0)),"NA")),'Points System'!$A$4:$A$154,'Points System'!$B$4:$B$154)</f>
        <v>0</v>
      </c>
      <c r="Z123" s="9"/>
      <c r="AA123" s="10">
        <f>LOOKUP((IF(Z123&gt;0,(RANK(Z123,Z$6:Z$135,0)),"NA")),'Points System'!$A$4:$A$154,'Points System'!$B$4:$B$154)</f>
        <v>0</v>
      </c>
      <c r="AB123" s="78">
        <f>CC123</f>
        <v>0</v>
      </c>
      <c r="AC123" s="10">
        <f>SUM((LARGE((BA123:BL123),1))+(LARGE((BA123:BL123),2))+(LARGE((BA123:BL123),3)+(LARGE((BA123:BL123),4))))</f>
        <v>0</v>
      </c>
      <c r="AD123" s="12">
        <f>RANK(AC123,$AC$6:$AC$135,0)</f>
        <v>98</v>
      </c>
      <c r="AE123" s="11">
        <f>(AB123-(ROUNDDOWN(AB123,0)))*100</f>
        <v>0</v>
      </c>
      <c r="AF123" s="76" t="str">
        <f>IF((COUNTIF(AT123:AY123,"&gt;0"))&gt;2,"Y","N")</f>
        <v>N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23">
        <f t="shared" si="113"/>
        <v>0</v>
      </c>
      <c r="AU123" s="23">
        <f t="shared" si="114"/>
        <v>0</v>
      </c>
      <c r="AV123" s="23">
        <f t="shared" si="115"/>
        <v>0</v>
      </c>
      <c r="AW123" s="23">
        <f t="shared" si="116"/>
        <v>0</v>
      </c>
      <c r="AX123" s="23">
        <f t="shared" si="117"/>
        <v>0</v>
      </c>
      <c r="AY123" s="23">
        <f t="shared" si="118"/>
        <v>0</v>
      </c>
      <c r="AZ123" s="7"/>
      <c r="BA123" s="82">
        <f t="shared" si="103"/>
        <v>0</v>
      </c>
      <c r="BB123" s="83">
        <f t="shared" si="77"/>
        <v>0</v>
      </c>
      <c r="BC123" s="82">
        <f t="shared" si="104"/>
        <v>0</v>
      </c>
      <c r="BD123" s="83">
        <f t="shared" si="78"/>
        <v>0</v>
      </c>
      <c r="BE123" s="82">
        <f t="shared" si="105"/>
        <v>0</v>
      </c>
      <c r="BF123" s="83">
        <f t="shared" si="79"/>
        <v>0</v>
      </c>
      <c r="BG123" s="82">
        <f t="shared" si="106"/>
        <v>0</v>
      </c>
      <c r="BH123" s="82">
        <f t="shared" si="121"/>
        <v>0</v>
      </c>
      <c r="BI123" s="83">
        <f t="shared" si="122"/>
        <v>0</v>
      </c>
      <c r="BJ123" s="82">
        <f t="shared" si="123"/>
        <v>0</v>
      </c>
      <c r="BK123" s="83">
        <f t="shared" si="124"/>
        <v>0</v>
      </c>
      <c r="BL123" s="7"/>
      <c r="BM123" s="82">
        <f t="shared" si="125"/>
        <v>0</v>
      </c>
      <c r="BN123" s="83">
        <f t="shared" si="126"/>
        <v>0</v>
      </c>
      <c r="BO123" s="82">
        <f t="shared" si="127"/>
        <v>0</v>
      </c>
      <c r="BP123" s="83">
        <f t="shared" si="128"/>
        <v>0</v>
      </c>
      <c r="BQ123" s="82">
        <f t="shared" si="129"/>
        <v>0</v>
      </c>
      <c r="BR123" s="83">
        <f t="shared" si="130"/>
        <v>0</v>
      </c>
      <c r="BS123" s="82">
        <f t="shared" si="131"/>
        <v>0</v>
      </c>
      <c r="BT123" s="82">
        <f t="shared" si="132"/>
        <v>0</v>
      </c>
      <c r="BU123" s="83">
        <f t="shared" si="133"/>
        <v>0</v>
      </c>
      <c r="BV123" s="82">
        <f t="shared" si="134"/>
        <v>0</v>
      </c>
      <c r="BW123" s="83">
        <f t="shared" si="135"/>
        <v>0</v>
      </c>
      <c r="BY123" s="7">
        <f t="shared" si="136"/>
        <v>0</v>
      </c>
      <c r="BZ123" s="7"/>
      <c r="CA123" s="7">
        <f t="shared" si="107"/>
        <v>0</v>
      </c>
      <c r="CB123" s="7"/>
      <c r="CC123" s="7">
        <f t="shared" si="96"/>
        <v>0</v>
      </c>
      <c r="CF123" s="7">
        <f t="shared" si="137"/>
        <v>1</v>
      </c>
      <c r="CG123" s="7">
        <f t="shared" si="138"/>
        <v>1</v>
      </c>
      <c r="CH123" s="7">
        <f t="shared" si="139"/>
        <v>1</v>
      </c>
      <c r="CI123" s="7">
        <f t="shared" si="140"/>
        <v>1</v>
      </c>
      <c r="CJ123" s="7">
        <f t="shared" si="141"/>
        <v>1</v>
      </c>
      <c r="CK123" s="7">
        <f t="shared" si="142"/>
        <v>1</v>
      </c>
      <c r="CL123" s="7">
        <f t="shared" si="143"/>
        <v>1</v>
      </c>
      <c r="CM123" s="7">
        <f t="shared" si="144"/>
        <v>1</v>
      </c>
      <c r="CN123" s="7">
        <f t="shared" si="110"/>
        <v>1</v>
      </c>
      <c r="CO123" s="7">
        <f t="shared" si="111"/>
        <v>1</v>
      </c>
      <c r="CP123" s="7">
        <f t="shared" si="112"/>
        <v>1</v>
      </c>
      <c r="CQ123" s="7"/>
      <c r="CS123" s="7">
        <f t="shared" si="119"/>
        <v>0</v>
      </c>
      <c r="CT123" s="7">
        <f t="shared" si="119"/>
        <v>0</v>
      </c>
      <c r="CU123" s="7">
        <f t="shared" si="119"/>
        <v>0</v>
      </c>
      <c r="CV123" s="7">
        <f t="shared" si="119"/>
        <v>0</v>
      </c>
      <c r="CW123" s="7">
        <f t="shared" si="119"/>
        <v>0</v>
      </c>
      <c r="CX123" s="7">
        <f t="shared" si="119"/>
        <v>0</v>
      </c>
      <c r="CY123" s="7">
        <f t="shared" si="119"/>
        <v>0</v>
      </c>
      <c r="CZ123" s="7">
        <f t="shared" si="119"/>
        <v>0</v>
      </c>
      <c r="DA123" s="7">
        <f t="shared" si="120"/>
        <v>0</v>
      </c>
      <c r="DB123" s="7">
        <f t="shared" si="120"/>
        <v>0</v>
      </c>
      <c r="DC123" s="7">
        <f t="shared" si="120"/>
        <v>0</v>
      </c>
    </row>
    <row r="124" spans="1:107">
      <c r="A124" s="6">
        <v>112</v>
      </c>
      <c r="B124" s="68" t="s">
        <v>112</v>
      </c>
      <c r="C124" s="15" t="s">
        <v>113</v>
      </c>
      <c r="D124" s="9"/>
      <c r="E124" s="29">
        <f>LOOKUP((IF(D124&gt;0,(RANK(D124,D$6:D$135,0)),"NA")),'Points System'!$A$4:$A$154,'Points System'!$B$4:$B$154)</f>
        <v>0</v>
      </c>
      <c r="F124" s="17"/>
      <c r="G124" s="29">
        <f>LOOKUP((IF(F124&gt;0,(RANK(F124,F$6:F$135,0)),"NA")),'Points System'!$A$4:$A$154,'Points System'!$B$4:$B$154)</f>
        <v>0</v>
      </c>
      <c r="H124" s="17"/>
      <c r="I124" s="29">
        <f>LOOKUP((IF(H124&gt;0,(RANK(H124,H$6:H$135,0)),"NA")),'Points System'!$A$4:$A$154,'Points System'!$B$4:$B$154)</f>
        <v>0</v>
      </c>
      <c r="J124" s="17"/>
      <c r="K124" s="29">
        <f>LOOKUP((IF(J124&gt;0,(RANK(J124,J$6:J$135,0)),"NA")),'Points System'!$A$4:$A$154,'Points System'!$B$4:$B$154)</f>
        <v>0</v>
      </c>
      <c r="L124" s="17"/>
      <c r="M124" s="29">
        <f>LOOKUP((IF(L124&gt;0,(RANK(L124,L$6:L$135,0)),"NA")),'Points System'!$A$4:$A$154,'Points System'!$B$4:$B$154)</f>
        <v>0</v>
      </c>
      <c r="N124" s="17"/>
      <c r="O124" s="29">
        <f>LOOKUP((IF(N124&gt;0,(RANK(N124,N$6:N$135,0)),"NA")),'Points System'!$A$4:$A$154,'Points System'!$B$4:$B$154)</f>
        <v>0</v>
      </c>
      <c r="P124" s="19"/>
      <c r="Q124" s="29">
        <f>LOOKUP((IF(P124&gt;0,(RANK(P124,P$6:P$135,0)),"NA")),'Points System'!$A$4:$A$154,'Points System'!$B$4:$B$154)</f>
        <v>0</v>
      </c>
      <c r="R124" s="19"/>
      <c r="S124" s="29">
        <f>LOOKUP((IF(R124&gt;0,(RANK(R124,R$6:R$135,0)),"NA")),'Points System'!$A$4:$A$154,'Points System'!$B$4:$B$154)</f>
        <v>0</v>
      </c>
      <c r="T124" s="17"/>
      <c r="U124" s="29">
        <f>LOOKUP((IF(T124&gt;0,(RANK(T124,T$6:T$135,0)),"NA")),'Points System'!$A$4:$A$154,'Points System'!$B$4:$B$154)</f>
        <v>0</v>
      </c>
      <c r="V124" s="17"/>
      <c r="W124" s="29">
        <f>LOOKUP((IF(V124&gt;0,(RANK(V124,V$6:V$135,0)),"NA")),'Points System'!$A$4:$A$154,'Points System'!$B$4:$B$154)</f>
        <v>0</v>
      </c>
      <c r="X124" s="9"/>
      <c r="Y124" s="10">
        <f>LOOKUP((IF(X124&gt;0,(RANK(X124,X$6:X$135,0)),"NA")),'Points System'!$A$4:$A$154,'Points System'!$B$4:$B$154)</f>
        <v>0</v>
      </c>
      <c r="Z124" s="9"/>
      <c r="AA124" s="10">
        <f>LOOKUP((IF(Z124&gt;0,(RANK(Z124,Z$6:Z$135,0)),"NA")),'Points System'!$A$4:$A$154,'Points System'!$B$4:$B$154)</f>
        <v>0</v>
      </c>
      <c r="AB124" s="78">
        <f>CC124</f>
        <v>0</v>
      </c>
      <c r="AC124" s="10">
        <f>SUM((LARGE((BA124:BL124),1))+(LARGE((BA124:BL124),2))+(LARGE((BA124:BL124),3)+(LARGE((BA124:BL124),4))))</f>
        <v>0</v>
      </c>
      <c r="AD124" s="12">
        <f>RANK(AC124,$AC$6:$AC$135,0)</f>
        <v>98</v>
      </c>
      <c r="AE124" s="11">
        <f>(AB124-(ROUNDDOWN(AB124,0)))*100</f>
        <v>0</v>
      </c>
      <c r="AF124" s="76" t="str">
        <f>IF((COUNTIF(AT124:AY124,"&gt;0"))&gt;2,"Y","N")</f>
        <v>N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23">
        <f t="shared" si="113"/>
        <v>0</v>
      </c>
      <c r="AU124" s="23">
        <f t="shared" si="114"/>
        <v>0</v>
      </c>
      <c r="AV124" s="23">
        <f t="shared" si="115"/>
        <v>0</v>
      </c>
      <c r="AW124" s="23">
        <f t="shared" si="116"/>
        <v>0</v>
      </c>
      <c r="AX124" s="23">
        <f t="shared" si="117"/>
        <v>0</v>
      </c>
      <c r="AY124" s="23">
        <f t="shared" si="118"/>
        <v>0</v>
      </c>
      <c r="AZ124" s="7"/>
      <c r="BA124" s="82">
        <f t="shared" si="103"/>
        <v>0</v>
      </c>
      <c r="BB124" s="83">
        <f t="shared" si="77"/>
        <v>0</v>
      </c>
      <c r="BC124" s="82">
        <f t="shared" si="104"/>
        <v>0</v>
      </c>
      <c r="BD124" s="83">
        <f t="shared" si="78"/>
        <v>0</v>
      </c>
      <c r="BE124" s="82">
        <f t="shared" si="105"/>
        <v>0</v>
      </c>
      <c r="BF124" s="83">
        <f t="shared" si="79"/>
        <v>0</v>
      </c>
      <c r="BG124" s="82">
        <f t="shared" si="106"/>
        <v>0</v>
      </c>
      <c r="BH124" s="82">
        <f t="shared" si="121"/>
        <v>0</v>
      </c>
      <c r="BI124" s="83">
        <f t="shared" si="122"/>
        <v>0</v>
      </c>
      <c r="BJ124" s="82">
        <f t="shared" si="123"/>
        <v>0</v>
      </c>
      <c r="BK124" s="83">
        <f t="shared" si="124"/>
        <v>0</v>
      </c>
      <c r="BL124" s="7"/>
      <c r="BM124" s="82">
        <f t="shared" si="125"/>
        <v>0</v>
      </c>
      <c r="BN124" s="83">
        <f t="shared" si="126"/>
        <v>0</v>
      </c>
      <c r="BO124" s="82">
        <f t="shared" si="127"/>
        <v>0</v>
      </c>
      <c r="BP124" s="83">
        <f t="shared" si="128"/>
        <v>0</v>
      </c>
      <c r="BQ124" s="82">
        <f t="shared" si="129"/>
        <v>0</v>
      </c>
      <c r="BR124" s="83">
        <f t="shared" si="130"/>
        <v>0</v>
      </c>
      <c r="BS124" s="82">
        <f t="shared" si="131"/>
        <v>0</v>
      </c>
      <c r="BT124" s="82">
        <f t="shared" si="132"/>
        <v>0</v>
      </c>
      <c r="BU124" s="83">
        <f t="shared" si="133"/>
        <v>0</v>
      </c>
      <c r="BV124" s="82">
        <f t="shared" si="134"/>
        <v>0</v>
      </c>
      <c r="BW124" s="83">
        <f t="shared" si="135"/>
        <v>0</v>
      </c>
      <c r="BY124" s="7">
        <f t="shared" si="136"/>
        <v>0</v>
      </c>
      <c r="BZ124" s="7"/>
      <c r="CA124" s="7">
        <f t="shared" si="107"/>
        <v>0</v>
      </c>
      <c r="CB124" s="7"/>
      <c r="CC124" s="7">
        <f t="shared" si="96"/>
        <v>0</v>
      </c>
      <c r="CF124" s="7">
        <f t="shared" si="137"/>
        <v>1</v>
      </c>
      <c r="CG124" s="7">
        <f t="shared" si="138"/>
        <v>1</v>
      </c>
      <c r="CH124" s="7">
        <f t="shared" si="139"/>
        <v>1</v>
      </c>
      <c r="CI124" s="7">
        <f t="shared" si="140"/>
        <v>1</v>
      </c>
      <c r="CJ124" s="7">
        <f t="shared" si="141"/>
        <v>1</v>
      </c>
      <c r="CK124" s="7">
        <f t="shared" si="142"/>
        <v>1</v>
      </c>
      <c r="CL124" s="7">
        <f t="shared" si="143"/>
        <v>1</v>
      </c>
      <c r="CM124" s="7">
        <f t="shared" si="144"/>
        <v>1</v>
      </c>
      <c r="CN124" s="7">
        <f t="shared" si="110"/>
        <v>1</v>
      </c>
      <c r="CO124" s="7">
        <f t="shared" si="111"/>
        <v>1</v>
      </c>
      <c r="CP124" s="7">
        <f t="shared" si="112"/>
        <v>1</v>
      </c>
      <c r="CQ124" s="7"/>
      <c r="CS124" s="7">
        <f t="shared" si="119"/>
        <v>0</v>
      </c>
      <c r="CT124" s="7">
        <f t="shared" si="119"/>
        <v>0</v>
      </c>
      <c r="CU124" s="7">
        <f t="shared" si="119"/>
        <v>0</v>
      </c>
      <c r="CV124" s="7">
        <f t="shared" si="119"/>
        <v>0</v>
      </c>
      <c r="CW124" s="7">
        <f t="shared" si="119"/>
        <v>0</v>
      </c>
      <c r="CX124" s="7">
        <f t="shared" si="119"/>
        <v>0</v>
      </c>
      <c r="CY124" s="7">
        <f t="shared" si="119"/>
        <v>0</v>
      </c>
      <c r="CZ124" s="7">
        <f t="shared" si="119"/>
        <v>0</v>
      </c>
      <c r="DA124" s="7">
        <f t="shared" si="120"/>
        <v>0</v>
      </c>
      <c r="DB124" s="7">
        <f t="shared" si="120"/>
        <v>0</v>
      </c>
      <c r="DC124" s="7">
        <f t="shared" si="120"/>
        <v>0</v>
      </c>
    </row>
    <row r="125" spans="1:107">
      <c r="A125" s="6">
        <v>113</v>
      </c>
      <c r="B125" s="68" t="s">
        <v>57</v>
      </c>
      <c r="C125" s="15" t="s">
        <v>95</v>
      </c>
      <c r="D125" s="9"/>
      <c r="E125" s="29">
        <f>LOOKUP((IF(D125&gt;0,(RANK(D125,D$6:D$135,0)),"NA")),'Points System'!$A$4:$A$154,'Points System'!$B$4:$B$154)</f>
        <v>0</v>
      </c>
      <c r="F125" s="17"/>
      <c r="G125" s="29">
        <f>LOOKUP((IF(F125&gt;0,(RANK(F125,F$6:F$135,0)),"NA")),'Points System'!$A$4:$A$154,'Points System'!$B$4:$B$154)</f>
        <v>0</v>
      </c>
      <c r="H125" s="17"/>
      <c r="I125" s="29">
        <f>LOOKUP((IF(H125&gt;0,(RANK(H125,H$6:H$135,0)),"NA")),'Points System'!$A$4:$A$154,'Points System'!$B$4:$B$154)</f>
        <v>0</v>
      </c>
      <c r="J125" s="17"/>
      <c r="K125" s="29">
        <f>LOOKUP((IF(J125&gt;0,(RANK(J125,J$6:J$135,0)),"NA")),'Points System'!$A$4:$A$154,'Points System'!$B$4:$B$154)</f>
        <v>0</v>
      </c>
      <c r="L125" s="17"/>
      <c r="M125" s="29">
        <f>LOOKUP((IF(L125&gt;0,(RANK(L125,L$6:L$135,0)),"NA")),'Points System'!$A$4:$A$154,'Points System'!$B$4:$B$154)</f>
        <v>0</v>
      </c>
      <c r="N125" s="17"/>
      <c r="O125" s="29">
        <f>LOOKUP((IF(N125&gt;0,(RANK(N125,N$6:N$135,0)),"NA")),'Points System'!$A$4:$A$154,'Points System'!$B$4:$B$154)</f>
        <v>0</v>
      </c>
      <c r="P125" s="19"/>
      <c r="Q125" s="29">
        <f>LOOKUP((IF(P125&gt;0,(RANK(P125,P$6:P$135,0)),"NA")),'Points System'!$A$4:$A$154,'Points System'!$B$4:$B$154)</f>
        <v>0</v>
      </c>
      <c r="R125" s="19"/>
      <c r="S125" s="29">
        <f>LOOKUP((IF(R125&gt;0,(RANK(R125,R$6:R$135,0)),"NA")),'Points System'!$A$4:$A$154,'Points System'!$B$4:$B$154)</f>
        <v>0</v>
      </c>
      <c r="T125" s="17"/>
      <c r="U125" s="29">
        <f>LOOKUP((IF(T125&gt;0,(RANK(T125,T$6:T$135,0)),"NA")),'Points System'!$A$4:$A$154,'Points System'!$B$4:$B$154)</f>
        <v>0</v>
      </c>
      <c r="V125" s="17"/>
      <c r="W125" s="29">
        <f>LOOKUP((IF(V125&gt;0,(RANK(V125,V$6:V$135,0)),"NA")),'Points System'!$A$4:$A$154,'Points System'!$B$4:$B$154)</f>
        <v>0</v>
      </c>
      <c r="X125" s="9"/>
      <c r="Y125" s="10">
        <f>LOOKUP((IF(X125&gt;0,(RANK(X125,X$6:X$135,0)),"NA")),'Points System'!$A$4:$A$154,'Points System'!$B$4:$B$154)</f>
        <v>0</v>
      </c>
      <c r="Z125" s="9"/>
      <c r="AA125" s="10">
        <f>LOOKUP((IF(Z125&gt;0,(RANK(Z125,Z$6:Z$135,0)),"NA")),'Points System'!$A$4:$A$154,'Points System'!$B$4:$B$154)</f>
        <v>0</v>
      </c>
      <c r="AB125" s="78">
        <f>CC125</f>
        <v>0</v>
      </c>
      <c r="AC125" s="10">
        <f>SUM((LARGE((BA125:BL125),1))+(LARGE((BA125:BL125),2))+(LARGE((BA125:BL125),3)+(LARGE((BA125:BL125),4))))</f>
        <v>0</v>
      </c>
      <c r="AD125" s="12">
        <f>RANK(AC125,$AC$6:$AC$135,0)</f>
        <v>98</v>
      </c>
      <c r="AE125" s="11">
        <f>(AB125-(ROUNDDOWN(AB125,0)))*100</f>
        <v>0</v>
      </c>
      <c r="AF125" s="76" t="str">
        <f>IF((COUNTIF(AT125:AY125,"&gt;0"))&gt;2,"Y","N")</f>
        <v>N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23">
        <f t="shared" si="113"/>
        <v>0</v>
      </c>
      <c r="AU125" s="23">
        <f t="shared" si="114"/>
        <v>0</v>
      </c>
      <c r="AV125" s="23">
        <f t="shared" si="115"/>
        <v>0</v>
      </c>
      <c r="AW125" s="23">
        <f t="shared" si="116"/>
        <v>0</v>
      </c>
      <c r="AX125" s="23">
        <f t="shared" si="117"/>
        <v>0</v>
      </c>
      <c r="AY125" s="23">
        <f t="shared" si="118"/>
        <v>0</v>
      </c>
      <c r="AZ125" s="7"/>
      <c r="BA125" s="82">
        <f t="shared" si="103"/>
        <v>0</v>
      </c>
      <c r="BB125" s="83">
        <f t="shared" si="77"/>
        <v>0</v>
      </c>
      <c r="BC125" s="82">
        <f t="shared" si="104"/>
        <v>0</v>
      </c>
      <c r="BD125" s="83">
        <f t="shared" si="78"/>
        <v>0</v>
      </c>
      <c r="BE125" s="82">
        <f t="shared" si="105"/>
        <v>0</v>
      </c>
      <c r="BF125" s="83">
        <f t="shared" si="79"/>
        <v>0</v>
      </c>
      <c r="BG125" s="82">
        <f t="shared" si="106"/>
        <v>0</v>
      </c>
      <c r="BH125" s="82">
        <f t="shared" si="121"/>
        <v>0</v>
      </c>
      <c r="BI125" s="83">
        <f t="shared" si="122"/>
        <v>0</v>
      </c>
      <c r="BJ125" s="82">
        <f t="shared" si="123"/>
        <v>0</v>
      </c>
      <c r="BK125" s="83">
        <f t="shared" si="124"/>
        <v>0</v>
      </c>
      <c r="BL125" s="7"/>
      <c r="BM125" s="82">
        <f t="shared" si="125"/>
        <v>0</v>
      </c>
      <c r="BN125" s="83">
        <f t="shared" si="126"/>
        <v>0</v>
      </c>
      <c r="BO125" s="82">
        <f t="shared" si="127"/>
        <v>0</v>
      </c>
      <c r="BP125" s="83">
        <f t="shared" si="128"/>
        <v>0</v>
      </c>
      <c r="BQ125" s="82">
        <f t="shared" si="129"/>
        <v>0</v>
      </c>
      <c r="BR125" s="83">
        <f t="shared" si="130"/>
        <v>0</v>
      </c>
      <c r="BS125" s="82">
        <f t="shared" si="131"/>
        <v>0</v>
      </c>
      <c r="BT125" s="82">
        <f t="shared" si="132"/>
        <v>0</v>
      </c>
      <c r="BU125" s="83">
        <f t="shared" si="133"/>
        <v>0</v>
      </c>
      <c r="BV125" s="82">
        <f t="shared" si="134"/>
        <v>0</v>
      </c>
      <c r="BW125" s="83">
        <f t="shared" si="135"/>
        <v>0</v>
      </c>
      <c r="BY125" s="7">
        <f t="shared" si="136"/>
        <v>0</v>
      </c>
      <c r="BZ125" s="7"/>
      <c r="CA125" s="7">
        <f t="shared" si="107"/>
        <v>0</v>
      </c>
      <c r="CB125" s="7"/>
      <c r="CC125" s="7">
        <f t="shared" si="96"/>
        <v>0</v>
      </c>
      <c r="CF125" s="7">
        <f t="shared" si="137"/>
        <v>1</v>
      </c>
      <c r="CG125" s="7">
        <f t="shared" si="138"/>
        <v>1</v>
      </c>
      <c r="CH125" s="7">
        <f t="shared" si="139"/>
        <v>1</v>
      </c>
      <c r="CI125" s="7">
        <f t="shared" si="140"/>
        <v>1</v>
      </c>
      <c r="CJ125" s="7">
        <f t="shared" si="141"/>
        <v>1</v>
      </c>
      <c r="CK125" s="7">
        <f t="shared" si="142"/>
        <v>1</v>
      </c>
      <c r="CL125" s="7">
        <f t="shared" si="143"/>
        <v>1</v>
      </c>
      <c r="CM125" s="7">
        <f t="shared" si="144"/>
        <v>1</v>
      </c>
      <c r="CN125" s="7">
        <f t="shared" si="110"/>
        <v>1</v>
      </c>
      <c r="CO125" s="7">
        <f t="shared" si="111"/>
        <v>1</v>
      </c>
      <c r="CP125" s="7">
        <f t="shared" si="112"/>
        <v>1</v>
      </c>
      <c r="CQ125" s="7"/>
      <c r="CS125" s="7">
        <f t="shared" si="119"/>
        <v>0</v>
      </c>
      <c r="CT125" s="7">
        <f t="shared" si="119"/>
        <v>0</v>
      </c>
      <c r="CU125" s="7">
        <f t="shared" si="119"/>
        <v>0</v>
      </c>
      <c r="CV125" s="7">
        <f t="shared" si="119"/>
        <v>0</v>
      </c>
      <c r="CW125" s="7">
        <f t="shared" si="119"/>
        <v>0</v>
      </c>
      <c r="CX125" s="7">
        <f t="shared" si="119"/>
        <v>0</v>
      </c>
      <c r="CY125" s="7">
        <f t="shared" si="119"/>
        <v>0</v>
      </c>
      <c r="CZ125" s="7">
        <f t="shared" si="119"/>
        <v>0</v>
      </c>
      <c r="DA125" s="7">
        <f t="shared" si="120"/>
        <v>0</v>
      </c>
      <c r="DB125" s="7">
        <f t="shared" si="120"/>
        <v>0</v>
      </c>
      <c r="DC125" s="7">
        <f t="shared" si="120"/>
        <v>0</v>
      </c>
    </row>
    <row r="126" spans="1:107">
      <c r="A126" s="6">
        <v>114</v>
      </c>
      <c r="B126" s="68" t="s">
        <v>68</v>
      </c>
      <c r="C126" s="15" t="s">
        <v>54</v>
      </c>
      <c r="D126" s="9"/>
      <c r="E126" s="29">
        <f>LOOKUP((IF(D126&gt;0,(RANK(D126,D$6:D$135,0)),"NA")),'Points System'!$A$4:$A$154,'Points System'!$B$4:$B$154)</f>
        <v>0</v>
      </c>
      <c r="F126" s="17"/>
      <c r="G126" s="29">
        <f>LOOKUP((IF(F126&gt;0,(RANK(F126,F$6:F$135,0)),"NA")),'Points System'!$A$4:$A$154,'Points System'!$B$4:$B$154)</f>
        <v>0</v>
      </c>
      <c r="H126" s="17"/>
      <c r="I126" s="29">
        <f>LOOKUP((IF(H126&gt;0,(RANK(H126,H$6:H$135,0)),"NA")),'Points System'!$A$4:$A$154,'Points System'!$B$4:$B$154)</f>
        <v>0</v>
      </c>
      <c r="J126" s="17"/>
      <c r="K126" s="29">
        <f>LOOKUP((IF(J126&gt;0,(RANK(J126,J$6:J$135,0)),"NA")),'Points System'!$A$4:$A$154,'Points System'!$B$4:$B$154)</f>
        <v>0</v>
      </c>
      <c r="L126" s="17"/>
      <c r="M126" s="29">
        <f>LOOKUP((IF(L126&gt;0,(RANK(L126,L$6:L$135,0)),"NA")),'Points System'!$A$4:$A$154,'Points System'!$B$4:$B$154)</f>
        <v>0</v>
      </c>
      <c r="N126" s="17"/>
      <c r="O126" s="29">
        <f>LOOKUP((IF(N126&gt;0,(RANK(N126,N$6:N$135,0)),"NA")),'Points System'!$A$4:$A$154,'Points System'!$B$4:$B$154)</f>
        <v>0</v>
      </c>
      <c r="P126" s="19"/>
      <c r="Q126" s="29">
        <f>LOOKUP((IF(P126&gt;0,(RANK(P126,P$6:P$135,0)),"NA")),'Points System'!$A$4:$A$154,'Points System'!$B$4:$B$154)</f>
        <v>0</v>
      </c>
      <c r="R126" s="19"/>
      <c r="S126" s="29">
        <f>LOOKUP((IF(R126&gt;0,(RANK(R126,R$6:R$135,0)),"NA")),'Points System'!$A$4:$A$154,'Points System'!$B$4:$B$154)</f>
        <v>0</v>
      </c>
      <c r="T126" s="17"/>
      <c r="U126" s="29">
        <f>LOOKUP((IF(T126&gt;0,(RANK(T126,T$6:T$135,0)),"NA")),'Points System'!$A$4:$A$154,'Points System'!$B$4:$B$154)</f>
        <v>0</v>
      </c>
      <c r="V126" s="17"/>
      <c r="W126" s="29">
        <f>LOOKUP((IF(V126&gt;0,(RANK(V126,V$6:V$135,0)),"NA")),'Points System'!$A$4:$A$154,'Points System'!$B$4:$B$154)</f>
        <v>0</v>
      </c>
      <c r="X126" s="9"/>
      <c r="Y126" s="10">
        <f>LOOKUP((IF(X126&gt;0,(RANK(X126,X$6:X$135,0)),"NA")),'Points System'!$A$4:$A$154,'Points System'!$B$4:$B$154)</f>
        <v>0</v>
      </c>
      <c r="Z126" s="9"/>
      <c r="AA126" s="10">
        <f>LOOKUP((IF(Z126&gt;0,(RANK(Z126,Z$6:Z$135,0)),"NA")),'Points System'!$A$4:$A$154,'Points System'!$B$4:$B$154)</f>
        <v>0</v>
      </c>
      <c r="AB126" s="78">
        <f>CC126</f>
        <v>0</v>
      </c>
      <c r="AC126" s="10">
        <f>SUM((LARGE((BA126:BL126),1))+(LARGE((BA126:BL126),2))+(LARGE((BA126:BL126),3)+(LARGE((BA126:BL126),4))))</f>
        <v>0</v>
      </c>
      <c r="AD126" s="12">
        <f>RANK(AC126,$AC$6:$AC$135,0)</f>
        <v>98</v>
      </c>
      <c r="AE126" s="11">
        <f>(AB126-(ROUNDDOWN(AB126,0)))*100</f>
        <v>0</v>
      </c>
      <c r="AF126" s="76" t="str">
        <f>IF((COUNTIF(AT126:AY126,"&gt;0"))&gt;2,"Y","N")</f>
        <v>N</v>
      </c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23">
        <f t="shared" si="113"/>
        <v>0</v>
      </c>
      <c r="AU126" s="23">
        <f t="shared" si="114"/>
        <v>0</v>
      </c>
      <c r="AV126" s="23">
        <f t="shared" si="115"/>
        <v>0</v>
      </c>
      <c r="AW126" s="23">
        <f t="shared" si="116"/>
        <v>0</v>
      </c>
      <c r="AX126" s="23">
        <f t="shared" si="117"/>
        <v>0</v>
      </c>
      <c r="AY126" s="23">
        <f t="shared" si="118"/>
        <v>0</v>
      </c>
      <c r="AZ126" s="7"/>
      <c r="BA126" s="82">
        <f t="shared" ref="BA126:BA135" si="145">G126</f>
        <v>0</v>
      </c>
      <c r="BB126" s="83">
        <f t="shared" ref="BB126:BB135" si="146">S126</f>
        <v>0</v>
      </c>
      <c r="BC126" s="82">
        <f t="shared" ref="BC126:BC135" si="147">I126</f>
        <v>0</v>
      </c>
      <c r="BD126" s="83">
        <f t="shared" ref="BD126:BD135" si="148">Q126</f>
        <v>0</v>
      </c>
      <c r="BE126" s="82">
        <f t="shared" ref="BE126:BE135" si="149">K126</f>
        <v>0</v>
      </c>
      <c r="BF126" s="83">
        <f t="shared" ref="BF126:BF135" si="150">W126</f>
        <v>0</v>
      </c>
      <c r="BG126" s="82">
        <f t="shared" ref="BG126:BG135" si="151">AA126</f>
        <v>0</v>
      </c>
      <c r="BH126" s="82">
        <f t="shared" ref="BH126:BH135" si="152">E126</f>
        <v>0</v>
      </c>
      <c r="BI126" s="83">
        <f t="shared" ref="BI126:BI135" si="153">M126</f>
        <v>0</v>
      </c>
      <c r="BJ126" s="82">
        <f t="shared" ref="BJ126:BJ135" si="154">O126</f>
        <v>0</v>
      </c>
      <c r="BK126" s="83">
        <f t="shared" ref="BK126:BK135" si="155">Y126</f>
        <v>0</v>
      </c>
      <c r="BM126" s="82">
        <f t="shared" ref="BM126:BM135" si="156">F126</f>
        <v>0</v>
      </c>
      <c r="BN126" s="83">
        <f t="shared" ref="BN126:BN135" si="157">R126</f>
        <v>0</v>
      </c>
      <c r="BO126" s="82">
        <f t="shared" ref="BO126:BO135" si="158">H126</f>
        <v>0</v>
      </c>
      <c r="BP126" s="83">
        <f t="shared" ref="BP126:BP135" si="159">P126</f>
        <v>0</v>
      </c>
      <c r="BQ126" s="82">
        <f t="shared" ref="BQ126:BQ135" si="160">J126</f>
        <v>0</v>
      </c>
      <c r="BR126" s="83">
        <f t="shared" ref="BR126:BR135" si="161">V126</f>
        <v>0</v>
      </c>
      <c r="BS126" s="82">
        <f t="shared" ref="BS126:BS135" si="162">Z126</f>
        <v>0</v>
      </c>
      <c r="BT126" s="82">
        <f t="shared" ref="BT126:BT135" si="163">D126</f>
        <v>0</v>
      </c>
      <c r="BU126" s="83">
        <f t="shared" ref="BU126:BU135" si="164">L126</f>
        <v>0</v>
      </c>
      <c r="BV126" s="82">
        <f t="shared" ref="BV126:BV135" si="165">N126</f>
        <v>0</v>
      </c>
      <c r="BW126" s="83">
        <f t="shared" ref="BW126:BW135" si="166">X126</f>
        <v>0</v>
      </c>
      <c r="BY126" s="7">
        <f t="shared" ref="BY126:BY135" si="167">SUM(BM126:BW126)</f>
        <v>0</v>
      </c>
      <c r="BZ126" s="7"/>
      <c r="CA126" s="7">
        <f t="shared" ref="CA126:CA135" si="168">SUM(CS126:CY126)</f>
        <v>0</v>
      </c>
      <c r="CB126" s="7"/>
      <c r="CC126" s="7">
        <f t="shared" ref="CC126:CC135" si="169">BY126-CA126</f>
        <v>0</v>
      </c>
      <c r="CF126" s="7">
        <f t="shared" ref="CF126:CF135" si="170">MATCH((SMALL(BA126:BK126,1)),BA126:BK126,0)</f>
        <v>1</v>
      </c>
      <c r="CG126" s="7">
        <f t="shared" ref="CG126:CG135" si="171">MATCH((SMALL(BA126:BK126,2)),BA126:BK126,0)</f>
        <v>1</v>
      </c>
      <c r="CH126" s="7">
        <f t="shared" ref="CH126:CH135" si="172">MATCH((SMALL(BA126:BK126,3)),BA126:BK126,0)</f>
        <v>1</v>
      </c>
      <c r="CI126" s="7">
        <f t="shared" ref="CI126:CI135" si="173">MATCH((SMALL(BA126:BK126,4)),BA126:BK126,0)</f>
        <v>1</v>
      </c>
      <c r="CJ126" s="7">
        <f t="shared" ref="CJ126:CJ135" si="174">MATCH((SMALL(BA126:BK126,5)),BA126:BK126,0)</f>
        <v>1</v>
      </c>
      <c r="CK126" s="7">
        <f t="shared" ref="CK126:CK135" si="175">MATCH((SMALL(BA126:BK126,6)),BA126:BK126,0)</f>
        <v>1</v>
      </c>
      <c r="CL126" s="7">
        <f t="shared" ref="CL126:CL135" si="176">MATCH((SMALL(BA126:BK126,7)),BA126:BK126,0)</f>
        <v>1</v>
      </c>
      <c r="CM126" s="7">
        <f t="shared" ref="CM126:CM135" si="177">MATCH((SMALL(BA126:BK126,8)),BA126:BK126,0)</f>
        <v>1</v>
      </c>
      <c r="CN126" s="7">
        <f t="shared" si="110"/>
        <v>1</v>
      </c>
      <c r="CO126" s="7">
        <f t="shared" si="111"/>
        <v>1</v>
      </c>
      <c r="CP126" s="7">
        <f t="shared" si="112"/>
        <v>1</v>
      </c>
      <c r="CS126" s="7">
        <f t="shared" ref="CS126:CS135" si="178">INDEX($BM126:$BW126,CF126)</f>
        <v>0</v>
      </c>
      <c r="CT126" s="7">
        <f t="shared" ref="CT126:CT135" si="179">INDEX($BM126:$BW126,CG126)</f>
        <v>0</v>
      </c>
      <c r="CU126" s="7">
        <f t="shared" ref="CU126:CU135" si="180">INDEX($BM126:$BW126,CH126)</f>
        <v>0</v>
      </c>
      <c r="CV126" s="7">
        <f t="shared" ref="CV126:CV135" si="181">INDEX($BM126:$BW126,CI126)</f>
        <v>0</v>
      </c>
      <c r="CW126" s="7">
        <f t="shared" ref="CW126:CW135" si="182">INDEX($BM126:$BW126,CJ126)</f>
        <v>0</v>
      </c>
      <c r="CX126" s="7">
        <f t="shared" ref="CX126:CX135" si="183">INDEX($BM126:$BW126,CK126)</f>
        <v>0</v>
      </c>
      <c r="CY126" s="7">
        <f t="shared" ref="CY126:CY135" si="184">INDEX($BM126:$BW126,CL126)</f>
        <v>0</v>
      </c>
      <c r="CZ126" s="7">
        <f t="shared" ref="CZ126:CZ135" si="185">INDEX($BM126:$BW126,CM126)</f>
        <v>0</v>
      </c>
      <c r="DA126" s="7">
        <f t="shared" ref="DA126:DA135" si="186">INDEX($BM126:$BW126,CN126)</f>
        <v>0</v>
      </c>
      <c r="DB126" s="7">
        <f t="shared" ref="DB126:DB135" si="187">INDEX($BM126:$BW126,CO126)</f>
        <v>0</v>
      </c>
      <c r="DC126" s="7">
        <f t="shared" ref="DC126:DC135" si="188">INDEX($BM126:$BW126,CP126)</f>
        <v>0</v>
      </c>
    </row>
    <row r="127" spans="1:107">
      <c r="A127" s="6">
        <v>116</v>
      </c>
      <c r="B127" s="68" t="s">
        <v>178</v>
      </c>
      <c r="C127" s="15" t="s">
        <v>179</v>
      </c>
      <c r="D127" s="9"/>
      <c r="E127" s="29">
        <f>LOOKUP((IF(D127&gt;0,(RANK(D127,D$6:D$135,0)),"NA")),'Points System'!$A$4:$A$154,'Points System'!$B$4:$B$154)</f>
        <v>0</v>
      </c>
      <c r="F127" s="17"/>
      <c r="G127" s="29">
        <f>LOOKUP((IF(F127&gt;0,(RANK(F127,F$6:F$135,0)),"NA")),'Points System'!$A$4:$A$154,'Points System'!$B$4:$B$154)</f>
        <v>0</v>
      </c>
      <c r="H127" s="17"/>
      <c r="I127" s="29">
        <f>LOOKUP((IF(H127&gt;0,(RANK(H127,H$6:H$135,0)),"NA")),'Points System'!$A$4:$A$154,'Points System'!$B$4:$B$154)</f>
        <v>0</v>
      </c>
      <c r="J127" s="17"/>
      <c r="K127" s="29">
        <f>LOOKUP((IF(J127&gt;0,(RANK(J127,J$6:J$135,0)),"NA")),'Points System'!$A$4:$A$154,'Points System'!$B$4:$B$154)</f>
        <v>0</v>
      </c>
      <c r="L127" s="17"/>
      <c r="M127" s="29">
        <f>LOOKUP((IF(L127&gt;0,(RANK(L127,L$6:L$135,0)),"NA")),'Points System'!$A$4:$A$154,'Points System'!$B$4:$B$154)</f>
        <v>0</v>
      </c>
      <c r="N127" s="17"/>
      <c r="O127" s="29">
        <f>LOOKUP((IF(N127&gt;0,(RANK(N127,N$6:N$135,0)),"NA")),'Points System'!$A$4:$A$154,'Points System'!$B$4:$B$154)</f>
        <v>0</v>
      </c>
      <c r="P127" s="19"/>
      <c r="Q127" s="29">
        <f>LOOKUP((IF(P127&gt;0,(RANK(P127,P$6:P$135,0)),"NA")),'Points System'!$A$4:$A$154,'Points System'!$B$4:$B$154)</f>
        <v>0</v>
      </c>
      <c r="R127" s="19"/>
      <c r="S127" s="29">
        <f>LOOKUP((IF(R127&gt;0,(RANK(R127,R$6:R$135,0)),"NA")),'Points System'!$A$4:$A$154,'Points System'!$B$4:$B$154)</f>
        <v>0</v>
      </c>
      <c r="T127" s="17"/>
      <c r="U127" s="29">
        <f>LOOKUP((IF(T127&gt;0,(RANK(T127,T$6:T$135,0)),"NA")),'Points System'!$A$4:$A$154,'Points System'!$B$4:$B$154)</f>
        <v>0</v>
      </c>
      <c r="V127" s="17"/>
      <c r="W127" s="29">
        <f>LOOKUP((IF(V127&gt;0,(RANK(V127,V$6:V$135,0)),"NA")),'Points System'!$A$4:$A$154,'Points System'!$B$4:$B$154)</f>
        <v>0</v>
      </c>
      <c r="X127" s="9"/>
      <c r="Y127" s="10">
        <f>LOOKUP((IF(X127&gt;0,(RANK(X127,X$6:X$135,0)),"NA")),'Points System'!$A$4:$A$154,'Points System'!$B$4:$B$154)</f>
        <v>0</v>
      </c>
      <c r="Z127" s="9"/>
      <c r="AA127" s="10">
        <f>LOOKUP((IF(Z127&gt;0,(RANK(Z127,Z$6:Z$135,0)),"NA")),'Points System'!$A$4:$A$154,'Points System'!$B$4:$B$154)</f>
        <v>0</v>
      </c>
      <c r="AB127" s="78">
        <f>CC127</f>
        <v>0</v>
      </c>
      <c r="AC127" s="10">
        <f>SUM((LARGE((BA127:BL127),1))+(LARGE((BA127:BL127),2))+(LARGE((BA127:BL127),3)+(LARGE((BA127:BL127),4))))</f>
        <v>0</v>
      </c>
      <c r="AD127" s="12">
        <f>RANK(AC127,$AC$6:$AC$135,0)</f>
        <v>98</v>
      </c>
      <c r="AE127" s="11">
        <f>(AB127-(ROUNDDOWN(AB127,0)))*100</f>
        <v>0</v>
      </c>
      <c r="AF127" s="76" t="str">
        <f>IF((COUNTIF(AT127:AY127,"&gt;0"))&gt;2,"Y","N")</f>
        <v>N</v>
      </c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23">
        <f t="shared" si="113"/>
        <v>0</v>
      </c>
      <c r="AU127" s="23">
        <f t="shared" si="114"/>
        <v>0</v>
      </c>
      <c r="AV127" s="23">
        <f t="shared" si="115"/>
        <v>0</v>
      </c>
      <c r="AW127" s="23">
        <f t="shared" si="116"/>
        <v>0</v>
      </c>
      <c r="AX127" s="23">
        <f t="shared" si="117"/>
        <v>0</v>
      </c>
      <c r="AY127" s="23">
        <f t="shared" si="118"/>
        <v>0</v>
      </c>
      <c r="AZ127" s="7"/>
      <c r="BA127" s="82">
        <f t="shared" si="145"/>
        <v>0</v>
      </c>
      <c r="BB127" s="83">
        <f t="shared" si="146"/>
        <v>0</v>
      </c>
      <c r="BC127" s="82">
        <f t="shared" si="147"/>
        <v>0</v>
      </c>
      <c r="BD127" s="83">
        <f t="shared" si="148"/>
        <v>0</v>
      </c>
      <c r="BE127" s="82">
        <f t="shared" si="149"/>
        <v>0</v>
      </c>
      <c r="BF127" s="83">
        <f t="shared" si="150"/>
        <v>0</v>
      </c>
      <c r="BG127" s="82">
        <f t="shared" si="151"/>
        <v>0</v>
      </c>
      <c r="BH127" s="82">
        <f t="shared" si="152"/>
        <v>0</v>
      </c>
      <c r="BI127" s="83">
        <f t="shared" si="153"/>
        <v>0</v>
      </c>
      <c r="BJ127" s="82">
        <f t="shared" si="154"/>
        <v>0</v>
      </c>
      <c r="BK127" s="83">
        <f t="shared" si="155"/>
        <v>0</v>
      </c>
      <c r="BM127" s="82">
        <f t="shared" si="156"/>
        <v>0</v>
      </c>
      <c r="BN127" s="83">
        <f t="shared" si="157"/>
        <v>0</v>
      </c>
      <c r="BO127" s="82">
        <f t="shared" si="158"/>
        <v>0</v>
      </c>
      <c r="BP127" s="83">
        <f t="shared" si="159"/>
        <v>0</v>
      </c>
      <c r="BQ127" s="82">
        <f t="shared" si="160"/>
        <v>0</v>
      </c>
      <c r="BR127" s="83">
        <f t="shared" si="161"/>
        <v>0</v>
      </c>
      <c r="BS127" s="82">
        <f t="shared" si="162"/>
        <v>0</v>
      </c>
      <c r="BT127" s="82">
        <f t="shared" si="163"/>
        <v>0</v>
      </c>
      <c r="BU127" s="83">
        <f t="shared" si="164"/>
        <v>0</v>
      </c>
      <c r="BV127" s="82">
        <f t="shared" si="165"/>
        <v>0</v>
      </c>
      <c r="BW127" s="83">
        <f t="shared" si="166"/>
        <v>0</v>
      </c>
      <c r="BY127" s="7">
        <f t="shared" si="167"/>
        <v>0</v>
      </c>
      <c r="BZ127" s="7"/>
      <c r="CA127" s="7">
        <f t="shared" si="168"/>
        <v>0</v>
      </c>
      <c r="CB127" s="7"/>
      <c r="CC127" s="7">
        <f t="shared" si="169"/>
        <v>0</v>
      </c>
      <c r="CF127" s="7">
        <f t="shared" si="170"/>
        <v>1</v>
      </c>
      <c r="CG127" s="7">
        <f t="shared" si="171"/>
        <v>1</v>
      </c>
      <c r="CH127" s="7">
        <f t="shared" si="172"/>
        <v>1</v>
      </c>
      <c r="CI127" s="7">
        <f t="shared" si="173"/>
        <v>1</v>
      </c>
      <c r="CJ127" s="7">
        <f t="shared" si="174"/>
        <v>1</v>
      </c>
      <c r="CK127" s="7">
        <f t="shared" si="175"/>
        <v>1</v>
      </c>
      <c r="CL127" s="7">
        <f t="shared" si="176"/>
        <v>1</v>
      </c>
      <c r="CM127" s="7">
        <f t="shared" si="177"/>
        <v>1</v>
      </c>
      <c r="CN127" s="7">
        <f t="shared" si="110"/>
        <v>1</v>
      </c>
      <c r="CO127" s="7">
        <f t="shared" si="111"/>
        <v>1</v>
      </c>
      <c r="CP127" s="7">
        <f t="shared" si="112"/>
        <v>1</v>
      </c>
      <c r="CS127" s="7">
        <f t="shared" si="178"/>
        <v>0</v>
      </c>
      <c r="CT127" s="7">
        <f t="shared" si="179"/>
        <v>0</v>
      </c>
      <c r="CU127" s="7">
        <f t="shared" si="180"/>
        <v>0</v>
      </c>
      <c r="CV127" s="7">
        <f t="shared" si="181"/>
        <v>0</v>
      </c>
      <c r="CW127" s="7">
        <f t="shared" si="182"/>
        <v>0</v>
      </c>
      <c r="CX127" s="7">
        <f t="shared" si="183"/>
        <v>0</v>
      </c>
      <c r="CY127" s="7">
        <f t="shared" si="184"/>
        <v>0</v>
      </c>
      <c r="CZ127" s="7">
        <f t="shared" si="185"/>
        <v>0</v>
      </c>
      <c r="DA127" s="7">
        <f t="shared" si="186"/>
        <v>0</v>
      </c>
      <c r="DB127" s="7">
        <f t="shared" si="187"/>
        <v>0</v>
      </c>
      <c r="DC127" s="7">
        <f t="shared" si="188"/>
        <v>0</v>
      </c>
    </row>
    <row r="128" spans="1:107">
      <c r="A128" s="6">
        <v>117</v>
      </c>
      <c r="B128" s="68" t="s">
        <v>330</v>
      </c>
      <c r="C128" s="15" t="s">
        <v>331</v>
      </c>
      <c r="D128" s="9"/>
      <c r="E128" s="29">
        <f>LOOKUP((IF(D128&gt;0,(RANK(D128,D$6:D$135,0)),"NA")),'Points System'!$A$4:$A$154,'Points System'!$B$4:$B$154)</f>
        <v>0</v>
      </c>
      <c r="F128" s="17"/>
      <c r="G128" s="29">
        <f>LOOKUP((IF(F128&gt;0,(RANK(F128,F$6:F$135,0)),"NA")),'Points System'!$A$4:$A$154,'Points System'!$B$4:$B$154)</f>
        <v>0</v>
      </c>
      <c r="H128" s="17"/>
      <c r="I128" s="29">
        <f>LOOKUP((IF(H128&gt;0,(RANK(H128,H$6:H$135,0)),"NA")),'Points System'!$A$4:$A$154,'Points System'!$B$4:$B$154)</f>
        <v>0</v>
      </c>
      <c r="J128" s="17"/>
      <c r="K128" s="29">
        <f>LOOKUP((IF(J128&gt;0,(RANK(J128,J$6:J$135,0)),"NA")),'Points System'!$A$4:$A$154,'Points System'!$B$4:$B$154)</f>
        <v>0</v>
      </c>
      <c r="L128" s="17"/>
      <c r="M128" s="29">
        <f>LOOKUP((IF(L128&gt;0,(RANK(L128,L$6:L$135,0)),"NA")),'Points System'!$A$4:$A$154,'Points System'!$B$4:$B$154)</f>
        <v>0</v>
      </c>
      <c r="N128" s="17"/>
      <c r="O128" s="29">
        <f>LOOKUP((IF(N128&gt;0,(RANK(N128,N$6:N$135,0)),"NA")),'Points System'!$A$4:$A$154,'Points System'!$B$4:$B$154)</f>
        <v>0</v>
      </c>
      <c r="P128" s="19"/>
      <c r="Q128" s="29">
        <f>LOOKUP((IF(P128&gt;0,(RANK(P128,P$6:P$135,0)),"NA")),'Points System'!$A$4:$A$154,'Points System'!$B$4:$B$154)</f>
        <v>0</v>
      </c>
      <c r="R128" s="19"/>
      <c r="S128" s="29">
        <f>LOOKUP((IF(R128&gt;0,(RANK(R128,R$6:R$135,0)),"NA")),'Points System'!$A$4:$A$154,'Points System'!$B$4:$B$154)</f>
        <v>0</v>
      </c>
      <c r="T128" s="17"/>
      <c r="U128" s="29">
        <f>LOOKUP((IF(T128&gt;0,(RANK(T128,T$6:T$135,0)),"NA")),'Points System'!$A$4:$A$154,'Points System'!$B$4:$B$154)</f>
        <v>0</v>
      </c>
      <c r="V128" s="17"/>
      <c r="W128" s="29">
        <f>LOOKUP((IF(V128&gt;0,(RANK(V128,V$6:V$135,0)),"NA")),'Points System'!$A$4:$A$154,'Points System'!$B$4:$B$154)</f>
        <v>0</v>
      </c>
      <c r="X128" s="9"/>
      <c r="Y128" s="10">
        <f>LOOKUP((IF(X128&gt;0,(RANK(X128,X$6:X$135,0)),"NA")),'Points System'!$A$4:$A$154,'Points System'!$B$4:$B$154)</f>
        <v>0</v>
      </c>
      <c r="Z128" s="9"/>
      <c r="AA128" s="10">
        <f>LOOKUP((IF(Z128&gt;0,(RANK(Z128,Z$6:Z$135,0)),"NA")),'Points System'!$A$4:$A$154,'Points System'!$B$4:$B$154)</f>
        <v>0</v>
      </c>
      <c r="AB128" s="78">
        <f>CC128</f>
        <v>0</v>
      </c>
      <c r="AC128" s="10">
        <f>SUM((LARGE((BA128:BL128),1))+(LARGE((BA128:BL128),2))+(LARGE((BA128:BL128),3)+(LARGE((BA128:BL128),4))))</f>
        <v>0</v>
      </c>
      <c r="AD128" s="12">
        <f>RANK(AC128,$AC$6:$AC$135,0)</f>
        <v>98</v>
      </c>
      <c r="AE128" s="11">
        <f>(AB128-(ROUNDDOWN(AB128,0)))*100</f>
        <v>0</v>
      </c>
      <c r="AF128" s="76" t="str">
        <f>IF((COUNTIF(AT128:AY128,"&gt;0"))&gt;2,"Y","N")</f>
        <v>N</v>
      </c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23">
        <f t="shared" si="113"/>
        <v>0</v>
      </c>
      <c r="AU128" s="23">
        <f t="shared" si="114"/>
        <v>0</v>
      </c>
      <c r="AV128" s="23">
        <f t="shared" si="115"/>
        <v>0</v>
      </c>
      <c r="AW128" s="23">
        <f t="shared" si="116"/>
        <v>0</v>
      </c>
      <c r="AX128" s="23">
        <f t="shared" si="117"/>
        <v>0</v>
      </c>
      <c r="AY128" s="23">
        <f t="shared" si="118"/>
        <v>0</v>
      </c>
      <c r="AZ128" s="7"/>
      <c r="BA128" s="82">
        <f t="shared" si="145"/>
        <v>0</v>
      </c>
      <c r="BB128" s="83">
        <f t="shared" si="146"/>
        <v>0</v>
      </c>
      <c r="BC128" s="82">
        <f t="shared" si="147"/>
        <v>0</v>
      </c>
      <c r="BD128" s="83">
        <f t="shared" si="148"/>
        <v>0</v>
      </c>
      <c r="BE128" s="82">
        <f t="shared" si="149"/>
        <v>0</v>
      </c>
      <c r="BF128" s="83">
        <f t="shared" si="150"/>
        <v>0</v>
      </c>
      <c r="BG128" s="82">
        <f t="shared" si="151"/>
        <v>0</v>
      </c>
      <c r="BH128" s="82">
        <f t="shared" si="152"/>
        <v>0</v>
      </c>
      <c r="BI128" s="83">
        <f t="shared" si="153"/>
        <v>0</v>
      </c>
      <c r="BJ128" s="82">
        <f t="shared" si="154"/>
        <v>0</v>
      </c>
      <c r="BK128" s="83">
        <f t="shared" si="155"/>
        <v>0</v>
      </c>
      <c r="BM128" s="82">
        <f t="shared" si="156"/>
        <v>0</v>
      </c>
      <c r="BN128" s="83">
        <f t="shared" si="157"/>
        <v>0</v>
      </c>
      <c r="BO128" s="82">
        <f t="shared" si="158"/>
        <v>0</v>
      </c>
      <c r="BP128" s="83">
        <f t="shared" si="159"/>
        <v>0</v>
      </c>
      <c r="BQ128" s="82">
        <f t="shared" si="160"/>
        <v>0</v>
      </c>
      <c r="BR128" s="83">
        <f t="shared" si="161"/>
        <v>0</v>
      </c>
      <c r="BS128" s="82">
        <f t="shared" si="162"/>
        <v>0</v>
      </c>
      <c r="BT128" s="82">
        <f t="shared" si="163"/>
        <v>0</v>
      </c>
      <c r="BU128" s="83">
        <f t="shared" si="164"/>
        <v>0</v>
      </c>
      <c r="BV128" s="82">
        <f t="shared" si="165"/>
        <v>0</v>
      </c>
      <c r="BW128" s="83">
        <f t="shared" si="166"/>
        <v>0</v>
      </c>
      <c r="BY128" s="7">
        <f t="shared" si="167"/>
        <v>0</v>
      </c>
      <c r="BZ128" s="7"/>
      <c r="CA128" s="7">
        <f t="shared" si="168"/>
        <v>0</v>
      </c>
      <c r="CB128" s="7"/>
      <c r="CC128" s="7">
        <f t="shared" si="169"/>
        <v>0</v>
      </c>
      <c r="CF128" s="7">
        <f t="shared" si="170"/>
        <v>1</v>
      </c>
      <c r="CG128" s="7">
        <f t="shared" si="171"/>
        <v>1</v>
      </c>
      <c r="CH128" s="7">
        <f t="shared" si="172"/>
        <v>1</v>
      </c>
      <c r="CI128" s="7">
        <f t="shared" si="173"/>
        <v>1</v>
      </c>
      <c r="CJ128" s="7">
        <f t="shared" si="174"/>
        <v>1</v>
      </c>
      <c r="CK128" s="7">
        <f t="shared" si="175"/>
        <v>1</v>
      </c>
      <c r="CL128" s="7">
        <f t="shared" si="176"/>
        <v>1</v>
      </c>
      <c r="CM128" s="7">
        <f t="shared" si="177"/>
        <v>1</v>
      </c>
      <c r="CN128" s="7">
        <f t="shared" si="110"/>
        <v>1</v>
      </c>
      <c r="CO128" s="7">
        <f t="shared" si="111"/>
        <v>1</v>
      </c>
      <c r="CP128" s="7">
        <f t="shared" si="112"/>
        <v>1</v>
      </c>
      <c r="CS128" s="7">
        <f t="shared" si="178"/>
        <v>0</v>
      </c>
      <c r="CT128" s="7">
        <f t="shared" si="179"/>
        <v>0</v>
      </c>
      <c r="CU128" s="7">
        <f t="shared" si="180"/>
        <v>0</v>
      </c>
      <c r="CV128" s="7">
        <f t="shared" si="181"/>
        <v>0</v>
      </c>
      <c r="CW128" s="7">
        <f t="shared" si="182"/>
        <v>0</v>
      </c>
      <c r="CX128" s="7">
        <f t="shared" si="183"/>
        <v>0</v>
      </c>
      <c r="CY128" s="7">
        <f t="shared" si="184"/>
        <v>0</v>
      </c>
      <c r="CZ128" s="7">
        <f t="shared" si="185"/>
        <v>0</v>
      </c>
      <c r="DA128" s="7">
        <f t="shared" si="186"/>
        <v>0</v>
      </c>
      <c r="DB128" s="7">
        <f t="shared" si="187"/>
        <v>0</v>
      </c>
      <c r="DC128" s="7">
        <f t="shared" si="188"/>
        <v>0</v>
      </c>
    </row>
    <row r="129" spans="1:107">
      <c r="A129" s="6">
        <v>119</v>
      </c>
      <c r="B129" s="68" t="s">
        <v>175</v>
      </c>
      <c r="C129" s="15" t="s">
        <v>176</v>
      </c>
      <c r="D129" s="9"/>
      <c r="E129" s="29">
        <f>LOOKUP((IF(D129&gt;0,(RANK(D129,D$6:D$135,0)),"NA")),'Points System'!$A$4:$A$154,'Points System'!$B$4:$B$154)</f>
        <v>0</v>
      </c>
      <c r="F129" s="17"/>
      <c r="G129" s="29">
        <f>LOOKUP((IF(F129&gt;0,(RANK(F129,F$6:F$135,0)),"NA")),'Points System'!$A$4:$A$154,'Points System'!$B$4:$B$154)</f>
        <v>0</v>
      </c>
      <c r="H129" s="17"/>
      <c r="I129" s="29">
        <f>LOOKUP((IF(H129&gt;0,(RANK(H129,H$6:H$135,0)),"NA")),'Points System'!$A$4:$A$154,'Points System'!$B$4:$B$154)</f>
        <v>0</v>
      </c>
      <c r="J129" s="17"/>
      <c r="K129" s="29">
        <f>LOOKUP((IF(J129&gt;0,(RANK(J129,J$6:J$135,0)),"NA")),'Points System'!$A$4:$A$154,'Points System'!$B$4:$B$154)</f>
        <v>0</v>
      </c>
      <c r="L129" s="17"/>
      <c r="M129" s="29">
        <f>LOOKUP((IF(L129&gt;0,(RANK(L129,L$6:L$135,0)),"NA")),'Points System'!$A$4:$A$154,'Points System'!$B$4:$B$154)</f>
        <v>0</v>
      </c>
      <c r="N129" s="17"/>
      <c r="O129" s="29">
        <f>LOOKUP((IF(N129&gt;0,(RANK(N129,N$6:N$135,0)),"NA")),'Points System'!$A$4:$A$154,'Points System'!$B$4:$B$154)</f>
        <v>0</v>
      </c>
      <c r="P129" s="19"/>
      <c r="Q129" s="29">
        <f>LOOKUP((IF(P129&gt;0,(RANK(P129,P$6:P$135,0)),"NA")),'Points System'!$A$4:$A$154,'Points System'!$B$4:$B$154)</f>
        <v>0</v>
      </c>
      <c r="R129" s="19"/>
      <c r="S129" s="29">
        <f>LOOKUP((IF(R129&gt;0,(RANK(R129,R$6:R$135,0)),"NA")),'Points System'!$A$4:$A$154,'Points System'!$B$4:$B$154)</f>
        <v>0</v>
      </c>
      <c r="T129" s="17"/>
      <c r="U129" s="29">
        <f>LOOKUP((IF(T129&gt;0,(RANK(T129,T$6:T$135,0)),"NA")),'Points System'!$A$4:$A$154,'Points System'!$B$4:$B$154)</f>
        <v>0</v>
      </c>
      <c r="V129" s="17"/>
      <c r="W129" s="29">
        <f>LOOKUP((IF(V129&gt;0,(RANK(V129,V$6:V$135,0)),"NA")),'Points System'!$A$4:$A$154,'Points System'!$B$4:$B$154)</f>
        <v>0</v>
      </c>
      <c r="X129" s="9"/>
      <c r="Y129" s="10">
        <f>LOOKUP((IF(X129&gt;0,(RANK(X129,X$6:X$135,0)),"NA")),'Points System'!$A$4:$A$154,'Points System'!$B$4:$B$154)</f>
        <v>0</v>
      </c>
      <c r="Z129" s="9"/>
      <c r="AA129" s="10">
        <f>LOOKUP((IF(Z129&gt;0,(RANK(Z129,Z$6:Z$135,0)),"NA")),'Points System'!$A$4:$A$154,'Points System'!$B$4:$B$154)</f>
        <v>0</v>
      </c>
      <c r="AB129" s="78">
        <f>CC129</f>
        <v>0</v>
      </c>
      <c r="AC129" s="10">
        <f>SUM((LARGE((BA129:BL129),1))+(LARGE((BA129:BL129),2))+(LARGE((BA129:BL129),3)+(LARGE((BA129:BL129),4))))</f>
        <v>0</v>
      </c>
      <c r="AD129" s="12">
        <f>RANK(AC129,$AC$6:$AC$135,0)</f>
        <v>98</v>
      </c>
      <c r="AE129" s="11">
        <f>(AB129-(ROUNDDOWN(AB129,0)))*100</f>
        <v>0</v>
      </c>
      <c r="AF129" s="76" t="str">
        <f>IF((COUNTIF(AT129:AY129,"&gt;0"))&gt;2,"Y","N")</f>
        <v>N</v>
      </c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23">
        <f t="shared" si="113"/>
        <v>0</v>
      </c>
      <c r="AU129" s="23">
        <f t="shared" si="114"/>
        <v>0</v>
      </c>
      <c r="AV129" s="23">
        <f t="shared" si="115"/>
        <v>0</v>
      </c>
      <c r="AW129" s="23">
        <f t="shared" si="116"/>
        <v>0</v>
      </c>
      <c r="AX129" s="23">
        <f t="shared" si="117"/>
        <v>0</v>
      </c>
      <c r="AY129" s="23">
        <f t="shared" si="118"/>
        <v>0</v>
      </c>
      <c r="AZ129" s="7"/>
      <c r="BA129" s="82">
        <f t="shared" si="145"/>
        <v>0</v>
      </c>
      <c r="BB129" s="83">
        <f t="shared" si="146"/>
        <v>0</v>
      </c>
      <c r="BC129" s="82">
        <f t="shared" si="147"/>
        <v>0</v>
      </c>
      <c r="BD129" s="83">
        <f t="shared" si="148"/>
        <v>0</v>
      </c>
      <c r="BE129" s="82">
        <f t="shared" si="149"/>
        <v>0</v>
      </c>
      <c r="BF129" s="83">
        <f t="shared" si="150"/>
        <v>0</v>
      </c>
      <c r="BG129" s="82">
        <f t="shared" si="151"/>
        <v>0</v>
      </c>
      <c r="BH129" s="82">
        <f t="shared" si="152"/>
        <v>0</v>
      </c>
      <c r="BI129" s="83">
        <f t="shared" si="153"/>
        <v>0</v>
      </c>
      <c r="BJ129" s="82">
        <f t="shared" si="154"/>
        <v>0</v>
      </c>
      <c r="BK129" s="83">
        <f t="shared" si="155"/>
        <v>0</v>
      </c>
      <c r="BM129" s="82">
        <f t="shared" si="156"/>
        <v>0</v>
      </c>
      <c r="BN129" s="83">
        <f t="shared" si="157"/>
        <v>0</v>
      </c>
      <c r="BO129" s="82">
        <f t="shared" si="158"/>
        <v>0</v>
      </c>
      <c r="BP129" s="83">
        <f t="shared" si="159"/>
        <v>0</v>
      </c>
      <c r="BQ129" s="82">
        <f t="shared" si="160"/>
        <v>0</v>
      </c>
      <c r="BR129" s="83">
        <f t="shared" si="161"/>
        <v>0</v>
      </c>
      <c r="BS129" s="82">
        <f t="shared" si="162"/>
        <v>0</v>
      </c>
      <c r="BT129" s="82">
        <f t="shared" si="163"/>
        <v>0</v>
      </c>
      <c r="BU129" s="83">
        <f t="shared" si="164"/>
        <v>0</v>
      </c>
      <c r="BV129" s="82">
        <f t="shared" si="165"/>
        <v>0</v>
      </c>
      <c r="BW129" s="83">
        <f t="shared" si="166"/>
        <v>0</v>
      </c>
      <c r="BY129" s="7">
        <f t="shared" si="167"/>
        <v>0</v>
      </c>
      <c r="BZ129" s="7"/>
      <c r="CA129" s="7">
        <f t="shared" si="168"/>
        <v>0</v>
      </c>
      <c r="CB129" s="7"/>
      <c r="CC129" s="7">
        <f t="shared" si="169"/>
        <v>0</v>
      </c>
      <c r="CF129" s="7">
        <f t="shared" si="170"/>
        <v>1</v>
      </c>
      <c r="CG129" s="7">
        <f t="shared" si="171"/>
        <v>1</v>
      </c>
      <c r="CH129" s="7">
        <f t="shared" si="172"/>
        <v>1</v>
      </c>
      <c r="CI129" s="7">
        <f t="shared" si="173"/>
        <v>1</v>
      </c>
      <c r="CJ129" s="7">
        <f t="shared" si="174"/>
        <v>1</v>
      </c>
      <c r="CK129" s="7">
        <f t="shared" si="175"/>
        <v>1</v>
      </c>
      <c r="CL129" s="7">
        <f t="shared" si="176"/>
        <v>1</v>
      </c>
      <c r="CM129" s="7">
        <f t="shared" si="177"/>
        <v>1</v>
      </c>
      <c r="CN129" s="7">
        <f t="shared" si="110"/>
        <v>1</v>
      </c>
      <c r="CO129" s="7">
        <f t="shared" si="111"/>
        <v>1</v>
      </c>
      <c r="CP129" s="7">
        <f t="shared" si="112"/>
        <v>1</v>
      </c>
      <c r="CS129" s="7">
        <f t="shared" si="178"/>
        <v>0</v>
      </c>
      <c r="CT129" s="7">
        <f t="shared" si="179"/>
        <v>0</v>
      </c>
      <c r="CU129" s="7">
        <f t="shared" si="180"/>
        <v>0</v>
      </c>
      <c r="CV129" s="7">
        <f t="shared" si="181"/>
        <v>0</v>
      </c>
      <c r="CW129" s="7">
        <f t="shared" si="182"/>
        <v>0</v>
      </c>
      <c r="CX129" s="7">
        <f t="shared" si="183"/>
        <v>0</v>
      </c>
      <c r="CY129" s="7">
        <f t="shared" si="184"/>
        <v>0</v>
      </c>
      <c r="CZ129" s="7">
        <f t="shared" si="185"/>
        <v>0</v>
      </c>
      <c r="DA129" s="7">
        <f t="shared" si="186"/>
        <v>0</v>
      </c>
      <c r="DB129" s="7">
        <f t="shared" si="187"/>
        <v>0</v>
      </c>
      <c r="DC129" s="7">
        <f t="shared" si="188"/>
        <v>0</v>
      </c>
    </row>
    <row r="130" spans="1:107">
      <c r="A130" s="6">
        <v>125</v>
      </c>
      <c r="B130" s="68" t="s">
        <v>280</v>
      </c>
      <c r="C130" s="15" t="s">
        <v>281</v>
      </c>
      <c r="D130" s="9"/>
      <c r="E130" s="29">
        <f>LOOKUP((IF(D130&gt;0,(RANK(D130,D$6:D$135,0)),"NA")),'Points System'!$A$4:$A$154,'Points System'!$B$4:$B$154)</f>
        <v>0</v>
      </c>
      <c r="F130" s="17"/>
      <c r="G130" s="29">
        <f>LOOKUP((IF(F130&gt;0,(RANK(F130,F$6:F$135,0)),"NA")),'Points System'!$A$4:$A$154,'Points System'!$B$4:$B$154)</f>
        <v>0</v>
      </c>
      <c r="H130" s="17"/>
      <c r="I130" s="29">
        <f>LOOKUP((IF(H130&gt;0,(RANK(H130,H$6:H$135,0)),"NA")),'Points System'!$A$4:$A$154,'Points System'!$B$4:$B$154)</f>
        <v>0</v>
      </c>
      <c r="J130" s="17"/>
      <c r="K130" s="29">
        <f>LOOKUP((IF(J130&gt;0,(RANK(J130,J$6:J$135,0)),"NA")),'Points System'!$A$4:$A$154,'Points System'!$B$4:$B$154)</f>
        <v>0</v>
      </c>
      <c r="L130" s="17"/>
      <c r="M130" s="29">
        <f>LOOKUP((IF(L130&gt;0,(RANK(L130,L$6:L$135,0)),"NA")),'Points System'!$A$4:$A$154,'Points System'!$B$4:$B$154)</f>
        <v>0</v>
      </c>
      <c r="N130" s="17"/>
      <c r="O130" s="29">
        <f>LOOKUP((IF(N130&gt;0,(RANK(N130,N$6:N$135,0)),"NA")),'Points System'!$A$4:$A$154,'Points System'!$B$4:$B$154)</f>
        <v>0</v>
      </c>
      <c r="P130" s="19"/>
      <c r="Q130" s="29">
        <f>LOOKUP((IF(P130&gt;0,(RANK(P130,P$6:P$135,0)),"NA")),'Points System'!$A$4:$A$154,'Points System'!$B$4:$B$154)</f>
        <v>0</v>
      </c>
      <c r="R130" s="19"/>
      <c r="S130" s="29">
        <f>LOOKUP((IF(R130&gt;0,(RANK(R130,R$6:R$135,0)),"NA")),'Points System'!$A$4:$A$154,'Points System'!$B$4:$B$154)</f>
        <v>0</v>
      </c>
      <c r="T130" s="17"/>
      <c r="U130" s="29">
        <f>LOOKUP((IF(T130&gt;0,(RANK(T130,T$6:T$135,0)),"NA")),'Points System'!$A$4:$A$154,'Points System'!$B$4:$B$154)</f>
        <v>0</v>
      </c>
      <c r="V130" s="17"/>
      <c r="W130" s="29">
        <f>LOOKUP((IF(V130&gt;0,(RANK(V130,V$6:V$135,0)),"NA")),'Points System'!$A$4:$A$154,'Points System'!$B$4:$B$154)</f>
        <v>0</v>
      </c>
      <c r="X130" s="9"/>
      <c r="Y130" s="10">
        <f>LOOKUP((IF(X130&gt;0,(RANK(X130,X$6:X$135,0)),"NA")),'Points System'!$A$4:$A$154,'Points System'!$B$4:$B$154)</f>
        <v>0</v>
      </c>
      <c r="Z130" s="9"/>
      <c r="AA130" s="10">
        <f>LOOKUP((IF(Z130&gt;0,(RANK(Z130,Z$6:Z$135,0)),"NA")),'Points System'!$A$4:$A$154,'Points System'!$B$4:$B$154)</f>
        <v>0</v>
      </c>
      <c r="AB130" s="78">
        <f>CC130</f>
        <v>0</v>
      </c>
      <c r="AC130" s="10">
        <f>SUM((LARGE((BA130:BL130),1))+(LARGE((BA130:BL130),2))+(LARGE((BA130:BL130),3)+(LARGE((BA130:BL130),4))))</f>
        <v>0</v>
      </c>
      <c r="AD130" s="12">
        <f>RANK(AC130,$AC$6:$AC$135,0)</f>
        <v>98</v>
      </c>
      <c r="AE130" s="11">
        <f>(AB130-(ROUNDDOWN(AB130,0)))*100</f>
        <v>0</v>
      </c>
      <c r="AF130" s="76" t="str">
        <f>IF((COUNTIF(AT130:AY130,"&gt;0"))&gt;2,"Y","N")</f>
        <v>N</v>
      </c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23">
        <f t="shared" si="113"/>
        <v>0</v>
      </c>
      <c r="AU130" s="23">
        <f t="shared" si="114"/>
        <v>0</v>
      </c>
      <c r="AV130" s="23">
        <f t="shared" si="115"/>
        <v>0</v>
      </c>
      <c r="AW130" s="23">
        <f t="shared" si="116"/>
        <v>0</v>
      </c>
      <c r="AX130" s="23">
        <f t="shared" si="117"/>
        <v>0</v>
      </c>
      <c r="AY130" s="23">
        <f t="shared" si="118"/>
        <v>0</v>
      </c>
      <c r="AZ130" s="7"/>
      <c r="BA130" s="82">
        <f t="shared" si="145"/>
        <v>0</v>
      </c>
      <c r="BB130" s="83">
        <f t="shared" si="146"/>
        <v>0</v>
      </c>
      <c r="BC130" s="82">
        <f t="shared" si="147"/>
        <v>0</v>
      </c>
      <c r="BD130" s="83">
        <f t="shared" si="148"/>
        <v>0</v>
      </c>
      <c r="BE130" s="82">
        <f t="shared" si="149"/>
        <v>0</v>
      </c>
      <c r="BF130" s="83">
        <f t="shared" si="150"/>
        <v>0</v>
      </c>
      <c r="BG130" s="82">
        <f t="shared" si="151"/>
        <v>0</v>
      </c>
      <c r="BH130" s="82">
        <f t="shared" si="152"/>
        <v>0</v>
      </c>
      <c r="BI130" s="83">
        <f t="shared" si="153"/>
        <v>0</v>
      </c>
      <c r="BJ130" s="82">
        <f t="shared" si="154"/>
        <v>0</v>
      </c>
      <c r="BK130" s="83">
        <f t="shared" si="155"/>
        <v>0</v>
      </c>
      <c r="BM130" s="82">
        <f t="shared" si="156"/>
        <v>0</v>
      </c>
      <c r="BN130" s="83">
        <f t="shared" si="157"/>
        <v>0</v>
      </c>
      <c r="BO130" s="82">
        <f t="shared" si="158"/>
        <v>0</v>
      </c>
      <c r="BP130" s="83">
        <f t="shared" si="159"/>
        <v>0</v>
      </c>
      <c r="BQ130" s="82">
        <f t="shared" si="160"/>
        <v>0</v>
      </c>
      <c r="BR130" s="83">
        <f t="shared" si="161"/>
        <v>0</v>
      </c>
      <c r="BS130" s="82">
        <f t="shared" si="162"/>
        <v>0</v>
      </c>
      <c r="BT130" s="82">
        <f t="shared" si="163"/>
        <v>0</v>
      </c>
      <c r="BU130" s="83">
        <f t="shared" si="164"/>
        <v>0</v>
      </c>
      <c r="BV130" s="82">
        <f t="shared" si="165"/>
        <v>0</v>
      </c>
      <c r="BW130" s="83">
        <f t="shared" si="166"/>
        <v>0</v>
      </c>
      <c r="BY130" s="7">
        <f t="shared" si="167"/>
        <v>0</v>
      </c>
      <c r="BZ130" s="7"/>
      <c r="CA130" s="7">
        <f t="shared" si="168"/>
        <v>0</v>
      </c>
      <c r="CB130" s="7"/>
      <c r="CC130" s="7">
        <f t="shared" si="169"/>
        <v>0</v>
      </c>
      <c r="CF130" s="7">
        <f t="shared" si="170"/>
        <v>1</v>
      </c>
      <c r="CG130" s="7">
        <f t="shared" si="171"/>
        <v>1</v>
      </c>
      <c r="CH130" s="7">
        <f t="shared" si="172"/>
        <v>1</v>
      </c>
      <c r="CI130" s="7">
        <f t="shared" si="173"/>
        <v>1</v>
      </c>
      <c r="CJ130" s="7">
        <f t="shared" si="174"/>
        <v>1</v>
      </c>
      <c r="CK130" s="7">
        <f t="shared" si="175"/>
        <v>1</v>
      </c>
      <c r="CL130" s="7">
        <f t="shared" si="176"/>
        <v>1</v>
      </c>
      <c r="CM130" s="7">
        <f t="shared" si="177"/>
        <v>1</v>
      </c>
      <c r="CN130" s="7">
        <f t="shared" si="110"/>
        <v>1</v>
      </c>
      <c r="CO130" s="7">
        <f t="shared" si="111"/>
        <v>1</v>
      </c>
      <c r="CP130" s="7">
        <f t="shared" si="112"/>
        <v>1</v>
      </c>
      <c r="CS130" s="7">
        <f t="shared" si="178"/>
        <v>0</v>
      </c>
      <c r="CT130" s="7">
        <f t="shared" si="179"/>
        <v>0</v>
      </c>
      <c r="CU130" s="7">
        <f t="shared" si="180"/>
        <v>0</v>
      </c>
      <c r="CV130" s="7">
        <f t="shared" si="181"/>
        <v>0</v>
      </c>
      <c r="CW130" s="7">
        <f t="shared" si="182"/>
        <v>0</v>
      </c>
      <c r="CX130" s="7">
        <f t="shared" si="183"/>
        <v>0</v>
      </c>
      <c r="CY130" s="7">
        <f t="shared" si="184"/>
        <v>0</v>
      </c>
      <c r="CZ130" s="7">
        <f t="shared" si="185"/>
        <v>0</v>
      </c>
      <c r="DA130" s="7">
        <f t="shared" si="186"/>
        <v>0</v>
      </c>
      <c r="DB130" s="7">
        <f t="shared" si="187"/>
        <v>0</v>
      </c>
      <c r="DC130" s="7">
        <f t="shared" si="188"/>
        <v>0</v>
      </c>
    </row>
    <row r="131" spans="1:107">
      <c r="A131" s="6">
        <v>126</v>
      </c>
      <c r="B131" s="68" t="s">
        <v>280</v>
      </c>
      <c r="C131" s="15" t="s">
        <v>281</v>
      </c>
      <c r="D131" s="9"/>
      <c r="E131" s="29">
        <f>LOOKUP((IF(D131&gt;0,(RANK(D131,D$6:D$135,0)),"NA")),'Points System'!$A$4:$A$154,'Points System'!$B$4:$B$154)</f>
        <v>0</v>
      </c>
      <c r="F131" s="17"/>
      <c r="G131" s="29">
        <f>LOOKUP((IF(F131&gt;0,(RANK(F131,F$6:F$135,0)),"NA")),'Points System'!$A$4:$A$154,'Points System'!$B$4:$B$154)</f>
        <v>0</v>
      </c>
      <c r="H131" s="17"/>
      <c r="I131" s="29">
        <f>LOOKUP((IF(H131&gt;0,(RANK(H131,H$6:H$135,0)),"NA")),'Points System'!$A$4:$A$154,'Points System'!$B$4:$B$154)</f>
        <v>0</v>
      </c>
      <c r="J131" s="17"/>
      <c r="K131" s="29">
        <f>LOOKUP((IF(J131&gt;0,(RANK(J131,J$6:J$135,0)),"NA")),'Points System'!$A$4:$A$154,'Points System'!$B$4:$B$154)</f>
        <v>0</v>
      </c>
      <c r="L131" s="17"/>
      <c r="M131" s="29">
        <f>LOOKUP((IF(L131&gt;0,(RANK(L131,L$6:L$135,0)),"NA")),'Points System'!$A$4:$A$154,'Points System'!$B$4:$B$154)</f>
        <v>0</v>
      </c>
      <c r="N131" s="17"/>
      <c r="O131" s="29">
        <f>LOOKUP((IF(N131&gt;0,(RANK(N131,N$6:N$135,0)),"NA")),'Points System'!$A$4:$A$154,'Points System'!$B$4:$B$154)</f>
        <v>0</v>
      </c>
      <c r="P131" s="19"/>
      <c r="Q131" s="29">
        <f>LOOKUP((IF(P131&gt;0,(RANK(P131,P$6:P$135,0)),"NA")),'Points System'!$A$4:$A$154,'Points System'!$B$4:$B$154)</f>
        <v>0</v>
      </c>
      <c r="R131" s="19"/>
      <c r="S131" s="29">
        <f>LOOKUP((IF(R131&gt;0,(RANK(R131,R$6:R$135,0)),"NA")),'Points System'!$A$4:$A$154,'Points System'!$B$4:$B$154)</f>
        <v>0</v>
      </c>
      <c r="T131" s="17"/>
      <c r="U131" s="29">
        <f>LOOKUP((IF(T131&gt;0,(RANK(T131,T$6:T$135,0)),"NA")),'Points System'!$A$4:$A$154,'Points System'!$B$4:$B$154)</f>
        <v>0</v>
      </c>
      <c r="V131" s="17"/>
      <c r="W131" s="29">
        <f>LOOKUP((IF(V131&gt;0,(RANK(V131,V$6:V$135,0)),"NA")),'Points System'!$A$4:$A$154,'Points System'!$B$4:$B$154)</f>
        <v>0</v>
      </c>
      <c r="X131" s="9"/>
      <c r="Y131" s="10">
        <f>LOOKUP((IF(X131&gt;0,(RANK(X131,X$6:X$135,0)),"NA")),'Points System'!$A$4:$A$154,'Points System'!$B$4:$B$154)</f>
        <v>0</v>
      </c>
      <c r="Z131" s="9"/>
      <c r="AA131" s="10">
        <f>LOOKUP((IF(Z131&gt;0,(RANK(Z131,Z$6:Z$135,0)),"NA")),'Points System'!$A$4:$A$154,'Points System'!$B$4:$B$154)</f>
        <v>0</v>
      </c>
      <c r="AB131" s="78">
        <f>CC131</f>
        <v>0</v>
      </c>
      <c r="AC131" s="10">
        <f>SUM((LARGE((BA131:BL131),1))+(LARGE((BA131:BL131),2))+(LARGE((BA131:BL131),3)+(LARGE((BA131:BL131),4))))</f>
        <v>0</v>
      </c>
      <c r="AD131" s="12">
        <f>RANK(AC131,$AC$6:$AC$135,0)</f>
        <v>98</v>
      </c>
      <c r="AE131" s="11">
        <f>(AB131-(ROUNDDOWN(AB131,0)))*100</f>
        <v>0</v>
      </c>
      <c r="AF131" s="76" t="str">
        <f>IF((COUNTIF(AT131:AY131,"&gt;0"))&gt;2,"Y","N")</f>
        <v>N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23">
        <f t="shared" si="113"/>
        <v>0</v>
      </c>
      <c r="AU131" s="23">
        <f t="shared" si="114"/>
        <v>0</v>
      </c>
      <c r="AV131" s="23">
        <f t="shared" si="115"/>
        <v>0</v>
      </c>
      <c r="AW131" s="23">
        <f t="shared" si="116"/>
        <v>0</v>
      </c>
      <c r="AX131" s="23">
        <f t="shared" si="117"/>
        <v>0</v>
      </c>
      <c r="AY131" s="23">
        <f t="shared" si="118"/>
        <v>0</v>
      </c>
      <c r="AZ131" s="7"/>
      <c r="BA131" s="82">
        <f t="shared" si="145"/>
        <v>0</v>
      </c>
      <c r="BB131" s="83">
        <f t="shared" si="146"/>
        <v>0</v>
      </c>
      <c r="BC131" s="82">
        <f t="shared" si="147"/>
        <v>0</v>
      </c>
      <c r="BD131" s="83">
        <f t="shared" si="148"/>
        <v>0</v>
      </c>
      <c r="BE131" s="82">
        <f t="shared" si="149"/>
        <v>0</v>
      </c>
      <c r="BF131" s="83">
        <f t="shared" si="150"/>
        <v>0</v>
      </c>
      <c r="BG131" s="82">
        <f t="shared" si="151"/>
        <v>0</v>
      </c>
      <c r="BH131" s="82">
        <f t="shared" si="152"/>
        <v>0</v>
      </c>
      <c r="BI131" s="83">
        <f t="shared" si="153"/>
        <v>0</v>
      </c>
      <c r="BJ131" s="82">
        <f t="shared" si="154"/>
        <v>0</v>
      </c>
      <c r="BK131" s="83">
        <f t="shared" si="155"/>
        <v>0</v>
      </c>
      <c r="BM131" s="82">
        <f t="shared" si="156"/>
        <v>0</v>
      </c>
      <c r="BN131" s="83">
        <f t="shared" si="157"/>
        <v>0</v>
      </c>
      <c r="BO131" s="82">
        <f t="shared" si="158"/>
        <v>0</v>
      </c>
      <c r="BP131" s="83">
        <f t="shared" si="159"/>
        <v>0</v>
      </c>
      <c r="BQ131" s="82">
        <f t="shared" si="160"/>
        <v>0</v>
      </c>
      <c r="BR131" s="83">
        <f t="shared" si="161"/>
        <v>0</v>
      </c>
      <c r="BS131" s="82">
        <f t="shared" si="162"/>
        <v>0</v>
      </c>
      <c r="BT131" s="82">
        <f t="shared" si="163"/>
        <v>0</v>
      </c>
      <c r="BU131" s="83">
        <f t="shared" si="164"/>
        <v>0</v>
      </c>
      <c r="BV131" s="82">
        <f t="shared" si="165"/>
        <v>0</v>
      </c>
      <c r="BW131" s="83">
        <f t="shared" si="166"/>
        <v>0</v>
      </c>
      <c r="BY131" s="7">
        <f t="shared" si="167"/>
        <v>0</v>
      </c>
      <c r="BZ131" s="7"/>
      <c r="CA131" s="7">
        <f t="shared" si="168"/>
        <v>0</v>
      </c>
      <c r="CB131" s="7"/>
      <c r="CC131" s="7">
        <f t="shared" si="169"/>
        <v>0</v>
      </c>
      <c r="CF131" s="7">
        <f t="shared" si="170"/>
        <v>1</v>
      </c>
      <c r="CG131" s="7">
        <f t="shared" si="171"/>
        <v>1</v>
      </c>
      <c r="CH131" s="7">
        <f t="shared" si="172"/>
        <v>1</v>
      </c>
      <c r="CI131" s="7">
        <f t="shared" si="173"/>
        <v>1</v>
      </c>
      <c r="CJ131" s="7">
        <f t="shared" si="174"/>
        <v>1</v>
      </c>
      <c r="CK131" s="7">
        <f t="shared" si="175"/>
        <v>1</v>
      </c>
      <c r="CL131" s="7">
        <f t="shared" si="176"/>
        <v>1</v>
      </c>
      <c r="CM131" s="7">
        <f t="shared" si="177"/>
        <v>1</v>
      </c>
      <c r="CN131" s="7">
        <f t="shared" si="110"/>
        <v>1</v>
      </c>
      <c r="CO131" s="7">
        <f t="shared" si="111"/>
        <v>1</v>
      </c>
      <c r="CP131" s="7">
        <f t="shared" si="112"/>
        <v>1</v>
      </c>
      <c r="CS131" s="7">
        <f t="shared" si="178"/>
        <v>0</v>
      </c>
      <c r="CT131" s="7">
        <f t="shared" si="179"/>
        <v>0</v>
      </c>
      <c r="CU131" s="7">
        <f t="shared" si="180"/>
        <v>0</v>
      </c>
      <c r="CV131" s="7">
        <f t="shared" si="181"/>
        <v>0</v>
      </c>
      <c r="CW131" s="7">
        <f t="shared" si="182"/>
        <v>0</v>
      </c>
      <c r="CX131" s="7">
        <f t="shared" si="183"/>
        <v>0</v>
      </c>
      <c r="CY131" s="7">
        <f t="shared" si="184"/>
        <v>0</v>
      </c>
      <c r="CZ131" s="7">
        <f t="shared" si="185"/>
        <v>0</v>
      </c>
      <c r="DA131" s="7">
        <f t="shared" si="186"/>
        <v>0</v>
      </c>
      <c r="DB131" s="7">
        <f t="shared" si="187"/>
        <v>0</v>
      </c>
      <c r="DC131" s="7">
        <f t="shared" si="188"/>
        <v>0</v>
      </c>
    </row>
    <row r="132" spans="1:107">
      <c r="A132" s="6">
        <v>127</v>
      </c>
      <c r="B132" s="68" t="s">
        <v>280</v>
      </c>
      <c r="C132" s="15" t="s">
        <v>281</v>
      </c>
      <c r="D132" s="9"/>
      <c r="E132" s="29">
        <f>LOOKUP((IF(D132&gt;0,(RANK(D132,D$6:D$135,0)),"NA")),'Points System'!$A$4:$A$154,'Points System'!$B$4:$B$154)</f>
        <v>0</v>
      </c>
      <c r="F132" s="17"/>
      <c r="G132" s="29">
        <f>LOOKUP((IF(F132&gt;0,(RANK(F132,F$6:F$135,0)),"NA")),'Points System'!$A$4:$A$154,'Points System'!$B$4:$B$154)</f>
        <v>0</v>
      </c>
      <c r="H132" s="17"/>
      <c r="I132" s="29">
        <f>LOOKUP((IF(H132&gt;0,(RANK(H132,H$6:H$135,0)),"NA")),'Points System'!$A$4:$A$154,'Points System'!$B$4:$B$154)</f>
        <v>0</v>
      </c>
      <c r="J132" s="17"/>
      <c r="K132" s="29">
        <f>LOOKUP((IF(J132&gt;0,(RANK(J132,J$6:J$135,0)),"NA")),'Points System'!$A$4:$A$154,'Points System'!$B$4:$B$154)</f>
        <v>0</v>
      </c>
      <c r="L132" s="17"/>
      <c r="M132" s="29">
        <f>LOOKUP((IF(L132&gt;0,(RANK(L132,L$6:L$135,0)),"NA")),'Points System'!$A$4:$A$154,'Points System'!$B$4:$B$154)</f>
        <v>0</v>
      </c>
      <c r="N132" s="17"/>
      <c r="O132" s="29">
        <f>LOOKUP((IF(N132&gt;0,(RANK(N132,N$6:N$135,0)),"NA")),'Points System'!$A$4:$A$154,'Points System'!$B$4:$B$154)</f>
        <v>0</v>
      </c>
      <c r="P132" s="19"/>
      <c r="Q132" s="29">
        <f>LOOKUP((IF(P132&gt;0,(RANK(P132,P$6:P$135,0)),"NA")),'Points System'!$A$4:$A$154,'Points System'!$B$4:$B$154)</f>
        <v>0</v>
      </c>
      <c r="R132" s="19"/>
      <c r="S132" s="29">
        <f>LOOKUP((IF(R132&gt;0,(RANK(R132,R$6:R$135,0)),"NA")),'Points System'!$A$4:$A$154,'Points System'!$B$4:$B$154)</f>
        <v>0</v>
      </c>
      <c r="T132" s="17"/>
      <c r="U132" s="29">
        <f>LOOKUP((IF(T132&gt;0,(RANK(T132,T$6:T$135,0)),"NA")),'Points System'!$A$4:$A$154,'Points System'!$B$4:$B$154)</f>
        <v>0</v>
      </c>
      <c r="V132" s="17"/>
      <c r="W132" s="29">
        <f>LOOKUP((IF(V132&gt;0,(RANK(V132,V$6:V$135,0)),"NA")),'Points System'!$A$4:$A$154,'Points System'!$B$4:$B$154)</f>
        <v>0</v>
      </c>
      <c r="X132" s="9"/>
      <c r="Y132" s="10">
        <f>LOOKUP((IF(X132&gt;0,(RANK(X132,X$6:X$135,0)),"NA")),'Points System'!$A$4:$A$154,'Points System'!$B$4:$B$154)</f>
        <v>0</v>
      </c>
      <c r="Z132" s="9"/>
      <c r="AA132" s="10">
        <f>LOOKUP((IF(Z132&gt;0,(RANK(Z132,Z$6:Z$135,0)),"NA")),'Points System'!$A$4:$A$154,'Points System'!$B$4:$B$154)</f>
        <v>0</v>
      </c>
      <c r="AB132" s="78">
        <f>CC132</f>
        <v>0</v>
      </c>
      <c r="AC132" s="10">
        <f>SUM((LARGE((BA132:BL132),1))+(LARGE((BA132:BL132),2))+(LARGE((BA132:BL132),3)+(LARGE((BA132:BL132),4))))</f>
        <v>0</v>
      </c>
      <c r="AD132" s="12">
        <f>RANK(AC132,$AC$6:$AC$135,0)</f>
        <v>98</v>
      </c>
      <c r="AE132" s="11">
        <f>(AB132-(ROUNDDOWN(AB132,0)))*100</f>
        <v>0</v>
      </c>
      <c r="AF132" s="76" t="str">
        <f>IF((COUNTIF(AT132:AY132,"&gt;0"))&gt;2,"Y","N")</f>
        <v>N</v>
      </c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23">
        <f t="shared" si="113"/>
        <v>0</v>
      </c>
      <c r="AU132" s="23">
        <f t="shared" si="114"/>
        <v>0</v>
      </c>
      <c r="AV132" s="23">
        <f t="shared" si="115"/>
        <v>0</v>
      </c>
      <c r="AW132" s="23">
        <f t="shared" si="116"/>
        <v>0</v>
      </c>
      <c r="AX132" s="23">
        <f t="shared" si="117"/>
        <v>0</v>
      </c>
      <c r="AY132" s="23">
        <f t="shared" si="118"/>
        <v>0</v>
      </c>
      <c r="AZ132" s="7"/>
      <c r="BA132" s="82">
        <f t="shared" si="145"/>
        <v>0</v>
      </c>
      <c r="BB132" s="83">
        <f t="shared" si="146"/>
        <v>0</v>
      </c>
      <c r="BC132" s="82">
        <f t="shared" si="147"/>
        <v>0</v>
      </c>
      <c r="BD132" s="83">
        <f t="shared" si="148"/>
        <v>0</v>
      </c>
      <c r="BE132" s="82">
        <f t="shared" si="149"/>
        <v>0</v>
      </c>
      <c r="BF132" s="83">
        <f t="shared" si="150"/>
        <v>0</v>
      </c>
      <c r="BG132" s="82">
        <f t="shared" si="151"/>
        <v>0</v>
      </c>
      <c r="BH132" s="82">
        <f t="shared" si="152"/>
        <v>0</v>
      </c>
      <c r="BI132" s="83">
        <f t="shared" si="153"/>
        <v>0</v>
      </c>
      <c r="BJ132" s="82">
        <f t="shared" si="154"/>
        <v>0</v>
      </c>
      <c r="BK132" s="83">
        <f t="shared" si="155"/>
        <v>0</v>
      </c>
      <c r="BM132" s="82">
        <f t="shared" si="156"/>
        <v>0</v>
      </c>
      <c r="BN132" s="83">
        <f t="shared" si="157"/>
        <v>0</v>
      </c>
      <c r="BO132" s="82">
        <f t="shared" si="158"/>
        <v>0</v>
      </c>
      <c r="BP132" s="83">
        <f t="shared" si="159"/>
        <v>0</v>
      </c>
      <c r="BQ132" s="82">
        <f t="shared" si="160"/>
        <v>0</v>
      </c>
      <c r="BR132" s="83">
        <f t="shared" si="161"/>
        <v>0</v>
      </c>
      <c r="BS132" s="82">
        <f t="shared" si="162"/>
        <v>0</v>
      </c>
      <c r="BT132" s="82">
        <f t="shared" si="163"/>
        <v>0</v>
      </c>
      <c r="BU132" s="83">
        <f t="shared" si="164"/>
        <v>0</v>
      </c>
      <c r="BV132" s="82">
        <f t="shared" si="165"/>
        <v>0</v>
      </c>
      <c r="BW132" s="83">
        <f t="shared" si="166"/>
        <v>0</v>
      </c>
      <c r="BY132" s="7">
        <f t="shared" si="167"/>
        <v>0</v>
      </c>
      <c r="BZ132" s="7"/>
      <c r="CA132" s="7">
        <f t="shared" si="168"/>
        <v>0</v>
      </c>
      <c r="CB132" s="7"/>
      <c r="CC132" s="7">
        <f t="shared" si="169"/>
        <v>0</v>
      </c>
      <c r="CF132" s="7">
        <f t="shared" si="170"/>
        <v>1</v>
      </c>
      <c r="CG132" s="7">
        <f t="shared" si="171"/>
        <v>1</v>
      </c>
      <c r="CH132" s="7">
        <f t="shared" si="172"/>
        <v>1</v>
      </c>
      <c r="CI132" s="7">
        <f t="shared" si="173"/>
        <v>1</v>
      </c>
      <c r="CJ132" s="7">
        <f t="shared" si="174"/>
        <v>1</v>
      </c>
      <c r="CK132" s="7">
        <f t="shared" si="175"/>
        <v>1</v>
      </c>
      <c r="CL132" s="7">
        <f t="shared" si="176"/>
        <v>1</v>
      </c>
      <c r="CM132" s="7">
        <f t="shared" si="177"/>
        <v>1</v>
      </c>
      <c r="CN132" s="7">
        <f t="shared" si="110"/>
        <v>1</v>
      </c>
      <c r="CO132" s="7">
        <f t="shared" si="111"/>
        <v>1</v>
      </c>
      <c r="CP132" s="7">
        <f t="shared" si="112"/>
        <v>1</v>
      </c>
      <c r="CS132" s="7">
        <f t="shared" si="178"/>
        <v>0</v>
      </c>
      <c r="CT132" s="7">
        <f t="shared" si="179"/>
        <v>0</v>
      </c>
      <c r="CU132" s="7">
        <f t="shared" si="180"/>
        <v>0</v>
      </c>
      <c r="CV132" s="7">
        <f t="shared" si="181"/>
        <v>0</v>
      </c>
      <c r="CW132" s="7">
        <f t="shared" si="182"/>
        <v>0</v>
      </c>
      <c r="CX132" s="7">
        <f t="shared" si="183"/>
        <v>0</v>
      </c>
      <c r="CY132" s="7">
        <f t="shared" si="184"/>
        <v>0</v>
      </c>
      <c r="CZ132" s="7">
        <f t="shared" si="185"/>
        <v>0</v>
      </c>
      <c r="DA132" s="7">
        <f t="shared" si="186"/>
        <v>0</v>
      </c>
      <c r="DB132" s="7">
        <f t="shared" si="187"/>
        <v>0</v>
      </c>
      <c r="DC132" s="7">
        <f t="shared" si="188"/>
        <v>0</v>
      </c>
    </row>
    <row r="133" spans="1:107">
      <c r="A133" s="6">
        <v>128</v>
      </c>
      <c r="B133" s="68" t="s">
        <v>280</v>
      </c>
      <c r="C133" s="15" t="s">
        <v>281</v>
      </c>
      <c r="D133" s="9"/>
      <c r="E133" s="29">
        <f>LOOKUP((IF(D133&gt;0,(RANK(D133,D$6:D$135,0)),"NA")),'Points System'!$A$4:$A$154,'Points System'!$B$4:$B$154)</f>
        <v>0</v>
      </c>
      <c r="F133" s="17"/>
      <c r="G133" s="29">
        <f>LOOKUP((IF(F133&gt;0,(RANK(F133,F$6:F$135,0)),"NA")),'Points System'!$A$4:$A$154,'Points System'!$B$4:$B$154)</f>
        <v>0</v>
      </c>
      <c r="H133" s="17"/>
      <c r="I133" s="29">
        <f>LOOKUP((IF(H133&gt;0,(RANK(H133,H$6:H$135,0)),"NA")),'Points System'!$A$4:$A$154,'Points System'!$B$4:$B$154)</f>
        <v>0</v>
      </c>
      <c r="J133" s="17"/>
      <c r="K133" s="29">
        <f>LOOKUP((IF(J133&gt;0,(RANK(J133,J$6:J$135,0)),"NA")),'Points System'!$A$4:$A$154,'Points System'!$B$4:$B$154)</f>
        <v>0</v>
      </c>
      <c r="L133" s="17"/>
      <c r="M133" s="29">
        <f>LOOKUP((IF(L133&gt;0,(RANK(L133,L$6:L$135,0)),"NA")),'Points System'!$A$4:$A$154,'Points System'!$B$4:$B$154)</f>
        <v>0</v>
      </c>
      <c r="N133" s="17"/>
      <c r="O133" s="29">
        <f>LOOKUP((IF(N133&gt;0,(RANK(N133,N$6:N$135,0)),"NA")),'Points System'!$A$4:$A$154,'Points System'!$B$4:$B$154)</f>
        <v>0</v>
      </c>
      <c r="P133" s="19"/>
      <c r="Q133" s="29">
        <f>LOOKUP((IF(P133&gt;0,(RANK(P133,P$6:P$135,0)),"NA")),'Points System'!$A$4:$A$154,'Points System'!$B$4:$B$154)</f>
        <v>0</v>
      </c>
      <c r="R133" s="19"/>
      <c r="S133" s="29">
        <f>LOOKUP((IF(R133&gt;0,(RANK(R133,R$6:R$135,0)),"NA")),'Points System'!$A$4:$A$154,'Points System'!$B$4:$B$154)</f>
        <v>0</v>
      </c>
      <c r="T133" s="17"/>
      <c r="U133" s="29">
        <f>LOOKUP((IF(T133&gt;0,(RANK(T133,T$6:T$135,0)),"NA")),'Points System'!$A$4:$A$154,'Points System'!$B$4:$B$154)</f>
        <v>0</v>
      </c>
      <c r="V133" s="17"/>
      <c r="W133" s="29">
        <f>LOOKUP((IF(V133&gt;0,(RANK(V133,V$6:V$135,0)),"NA")),'Points System'!$A$4:$A$154,'Points System'!$B$4:$B$154)</f>
        <v>0</v>
      </c>
      <c r="X133" s="9"/>
      <c r="Y133" s="10">
        <f>LOOKUP((IF(X133&gt;0,(RANK(X133,X$6:X$135,0)),"NA")),'Points System'!$A$4:$A$154,'Points System'!$B$4:$B$154)</f>
        <v>0</v>
      </c>
      <c r="Z133" s="9"/>
      <c r="AA133" s="10">
        <f>LOOKUP((IF(Z133&gt;0,(RANK(Z133,Z$6:Z$135,0)),"NA")),'Points System'!$A$4:$A$154,'Points System'!$B$4:$B$154)</f>
        <v>0</v>
      </c>
      <c r="AB133" s="78">
        <f>CC133</f>
        <v>0</v>
      </c>
      <c r="AC133" s="10">
        <f>SUM((LARGE((BA133:BL133),1))+(LARGE((BA133:BL133),2))+(LARGE((BA133:BL133),3)+(LARGE((BA133:BL133),4))))</f>
        <v>0</v>
      </c>
      <c r="AD133" s="12">
        <f>RANK(AC133,$AC$6:$AC$135,0)</f>
        <v>98</v>
      </c>
      <c r="AE133" s="11">
        <f>(AB133-(ROUNDDOWN(AB133,0)))*100</f>
        <v>0</v>
      </c>
      <c r="AF133" s="76" t="str">
        <f>IF((COUNTIF(AT133:AY133,"&gt;0"))&gt;2,"Y","N")</f>
        <v>N</v>
      </c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23">
        <f t="shared" si="113"/>
        <v>0</v>
      </c>
      <c r="AU133" s="23">
        <f t="shared" si="114"/>
        <v>0</v>
      </c>
      <c r="AV133" s="23">
        <f t="shared" si="115"/>
        <v>0</v>
      </c>
      <c r="AW133" s="23">
        <f t="shared" si="116"/>
        <v>0</v>
      </c>
      <c r="AX133" s="23">
        <f t="shared" si="117"/>
        <v>0</v>
      </c>
      <c r="AY133" s="23">
        <f t="shared" si="118"/>
        <v>0</v>
      </c>
      <c r="AZ133" s="7"/>
      <c r="BA133" s="82">
        <f t="shared" si="145"/>
        <v>0</v>
      </c>
      <c r="BB133" s="83">
        <f t="shared" si="146"/>
        <v>0</v>
      </c>
      <c r="BC133" s="82">
        <f t="shared" si="147"/>
        <v>0</v>
      </c>
      <c r="BD133" s="83">
        <f t="shared" si="148"/>
        <v>0</v>
      </c>
      <c r="BE133" s="82">
        <f t="shared" si="149"/>
        <v>0</v>
      </c>
      <c r="BF133" s="83">
        <f t="shared" si="150"/>
        <v>0</v>
      </c>
      <c r="BG133" s="82">
        <f t="shared" si="151"/>
        <v>0</v>
      </c>
      <c r="BH133" s="82">
        <f t="shared" si="152"/>
        <v>0</v>
      </c>
      <c r="BI133" s="83">
        <f t="shared" si="153"/>
        <v>0</v>
      </c>
      <c r="BJ133" s="82">
        <f t="shared" si="154"/>
        <v>0</v>
      </c>
      <c r="BK133" s="83">
        <f t="shared" si="155"/>
        <v>0</v>
      </c>
      <c r="BM133" s="82">
        <f t="shared" si="156"/>
        <v>0</v>
      </c>
      <c r="BN133" s="83">
        <f t="shared" si="157"/>
        <v>0</v>
      </c>
      <c r="BO133" s="82">
        <f t="shared" si="158"/>
        <v>0</v>
      </c>
      <c r="BP133" s="83">
        <f t="shared" si="159"/>
        <v>0</v>
      </c>
      <c r="BQ133" s="82">
        <f t="shared" si="160"/>
        <v>0</v>
      </c>
      <c r="BR133" s="83">
        <f t="shared" si="161"/>
        <v>0</v>
      </c>
      <c r="BS133" s="82">
        <f t="shared" si="162"/>
        <v>0</v>
      </c>
      <c r="BT133" s="82">
        <f t="shared" si="163"/>
        <v>0</v>
      </c>
      <c r="BU133" s="83">
        <f t="shared" si="164"/>
        <v>0</v>
      </c>
      <c r="BV133" s="82">
        <f t="shared" si="165"/>
        <v>0</v>
      </c>
      <c r="BW133" s="83">
        <f t="shared" si="166"/>
        <v>0</v>
      </c>
      <c r="BY133" s="7">
        <f t="shared" si="167"/>
        <v>0</v>
      </c>
      <c r="BZ133" s="7"/>
      <c r="CA133" s="7">
        <f t="shared" si="168"/>
        <v>0</v>
      </c>
      <c r="CB133" s="7"/>
      <c r="CC133" s="7">
        <f t="shared" si="169"/>
        <v>0</v>
      </c>
      <c r="CF133" s="7">
        <f t="shared" si="170"/>
        <v>1</v>
      </c>
      <c r="CG133" s="7">
        <f t="shared" si="171"/>
        <v>1</v>
      </c>
      <c r="CH133" s="7">
        <f t="shared" si="172"/>
        <v>1</v>
      </c>
      <c r="CI133" s="7">
        <f t="shared" si="173"/>
        <v>1</v>
      </c>
      <c r="CJ133" s="7">
        <f t="shared" si="174"/>
        <v>1</v>
      </c>
      <c r="CK133" s="7">
        <f t="shared" si="175"/>
        <v>1</v>
      </c>
      <c r="CL133" s="7">
        <f t="shared" si="176"/>
        <v>1</v>
      </c>
      <c r="CM133" s="7">
        <f t="shared" si="177"/>
        <v>1</v>
      </c>
      <c r="CN133" s="7">
        <f t="shared" si="110"/>
        <v>1</v>
      </c>
      <c r="CO133" s="7">
        <f t="shared" si="111"/>
        <v>1</v>
      </c>
      <c r="CP133" s="7">
        <f t="shared" si="112"/>
        <v>1</v>
      </c>
      <c r="CS133" s="7">
        <f t="shared" si="178"/>
        <v>0</v>
      </c>
      <c r="CT133" s="7">
        <f t="shared" si="179"/>
        <v>0</v>
      </c>
      <c r="CU133" s="7">
        <f t="shared" si="180"/>
        <v>0</v>
      </c>
      <c r="CV133" s="7">
        <f t="shared" si="181"/>
        <v>0</v>
      </c>
      <c r="CW133" s="7">
        <f t="shared" si="182"/>
        <v>0</v>
      </c>
      <c r="CX133" s="7">
        <f t="shared" si="183"/>
        <v>0</v>
      </c>
      <c r="CY133" s="7">
        <f t="shared" si="184"/>
        <v>0</v>
      </c>
      <c r="CZ133" s="7">
        <f t="shared" si="185"/>
        <v>0</v>
      </c>
      <c r="DA133" s="7">
        <f t="shared" si="186"/>
        <v>0</v>
      </c>
      <c r="DB133" s="7">
        <f t="shared" si="187"/>
        <v>0</v>
      </c>
      <c r="DC133" s="7">
        <f t="shared" si="188"/>
        <v>0</v>
      </c>
    </row>
    <row r="134" spans="1:107">
      <c r="A134" s="6">
        <v>129</v>
      </c>
      <c r="B134" s="68" t="s">
        <v>280</v>
      </c>
      <c r="C134" s="15" t="s">
        <v>281</v>
      </c>
      <c r="D134" s="9"/>
      <c r="E134" s="29">
        <f>LOOKUP((IF(D134&gt;0,(RANK(D134,D$6:D$135,0)),"NA")),'Points System'!$A$4:$A$154,'Points System'!$B$4:$B$154)</f>
        <v>0</v>
      </c>
      <c r="F134" s="17"/>
      <c r="G134" s="29">
        <f>LOOKUP((IF(F134&gt;0,(RANK(F134,F$6:F$135,0)),"NA")),'Points System'!$A$4:$A$154,'Points System'!$B$4:$B$154)</f>
        <v>0</v>
      </c>
      <c r="H134" s="17"/>
      <c r="I134" s="29">
        <f>LOOKUP((IF(H134&gt;0,(RANK(H134,H$6:H$135,0)),"NA")),'Points System'!$A$4:$A$154,'Points System'!$B$4:$B$154)</f>
        <v>0</v>
      </c>
      <c r="J134" s="17"/>
      <c r="K134" s="29">
        <f>LOOKUP((IF(J134&gt;0,(RANK(J134,J$6:J$135,0)),"NA")),'Points System'!$A$4:$A$154,'Points System'!$B$4:$B$154)</f>
        <v>0</v>
      </c>
      <c r="L134" s="17"/>
      <c r="M134" s="29">
        <f>LOOKUP((IF(L134&gt;0,(RANK(L134,L$6:L$135,0)),"NA")),'Points System'!$A$4:$A$154,'Points System'!$B$4:$B$154)</f>
        <v>0</v>
      </c>
      <c r="N134" s="17"/>
      <c r="O134" s="29">
        <f>LOOKUP((IF(N134&gt;0,(RANK(N134,N$6:N$135,0)),"NA")),'Points System'!$A$4:$A$154,'Points System'!$B$4:$B$154)</f>
        <v>0</v>
      </c>
      <c r="P134" s="19"/>
      <c r="Q134" s="29">
        <f>LOOKUP((IF(P134&gt;0,(RANK(P134,P$6:P$135,0)),"NA")),'Points System'!$A$4:$A$154,'Points System'!$B$4:$B$154)</f>
        <v>0</v>
      </c>
      <c r="R134" s="19"/>
      <c r="S134" s="29">
        <f>LOOKUP((IF(R134&gt;0,(RANK(R134,R$6:R$135,0)),"NA")),'Points System'!$A$4:$A$154,'Points System'!$B$4:$B$154)</f>
        <v>0</v>
      </c>
      <c r="T134" s="17"/>
      <c r="U134" s="29">
        <f>LOOKUP((IF(T134&gt;0,(RANK(T134,T$6:T$135,0)),"NA")),'Points System'!$A$4:$A$154,'Points System'!$B$4:$B$154)</f>
        <v>0</v>
      </c>
      <c r="V134" s="17"/>
      <c r="W134" s="29">
        <f>LOOKUP((IF(V134&gt;0,(RANK(V134,V$6:V$135,0)),"NA")),'Points System'!$A$4:$A$154,'Points System'!$B$4:$B$154)</f>
        <v>0</v>
      </c>
      <c r="X134" s="9"/>
      <c r="Y134" s="10">
        <f>LOOKUP((IF(X134&gt;0,(RANK(X134,X$6:X$135,0)),"NA")),'Points System'!$A$4:$A$154,'Points System'!$B$4:$B$154)</f>
        <v>0</v>
      </c>
      <c r="Z134" s="9"/>
      <c r="AA134" s="10">
        <f>LOOKUP((IF(Z134&gt;0,(RANK(Z134,Z$6:Z$135,0)),"NA")),'Points System'!$A$4:$A$154,'Points System'!$B$4:$B$154)</f>
        <v>0</v>
      </c>
      <c r="AB134" s="78">
        <f>CC134</f>
        <v>0</v>
      </c>
      <c r="AC134" s="10">
        <f>SUM((LARGE((BA134:BL134),1))+(LARGE((BA134:BL134),2))+(LARGE((BA134:BL134),3)+(LARGE((BA134:BL134),4))))</f>
        <v>0</v>
      </c>
      <c r="AD134" s="12">
        <f>RANK(AC134,$AC$6:$AC$135,0)</f>
        <v>98</v>
      </c>
      <c r="AE134" s="11">
        <f>(AB134-(ROUNDDOWN(AB134,0)))*100</f>
        <v>0</v>
      </c>
      <c r="AF134" s="76" t="str">
        <f>IF((COUNTIF(AT134:AY134,"&gt;0"))&gt;2,"Y","N")</f>
        <v>N</v>
      </c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23">
        <f t="shared" si="113"/>
        <v>0</v>
      </c>
      <c r="AU134" s="23">
        <f t="shared" si="114"/>
        <v>0</v>
      </c>
      <c r="AV134" s="23">
        <f t="shared" si="115"/>
        <v>0</v>
      </c>
      <c r="AW134" s="23">
        <f t="shared" si="116"/>
        <v>0</v>
      </c>
      <c r="AX134" s="23">
        <f t="shared" si="117"/>
        <v>0</v>
      </c>
      <c r="AY134" s="23">
        <f t="shared" si="118"/>
        <v>0</v>
      </c>
      <c r="AZ134" s="7"/>
      <c r="BA134" s="82">
        <f t="shared" si="145"/>
        <v>0</v>
      </c>
      <c r="BB134" s="83">
        <f t="shared" si="146"/>
        <v>0</v>
      </c>
      <c r="BC134" s="82">
        <f t="shared" si="147"/>
        <v>0</v>
      </c>
      <c r="BD134" s="83">
        <f t="shared" si="148"/>
        <v>0</v>
      </c>
      <c r="BE134" s="82">
        <f t="shared" si="149"/>
        <v>0</v>
      </c>
      <c r="BF134" s="83">
        <f t="shared" si="150"/>
        <v>0</v>
      </c>
      <c r="BG134" s="82">
        <f t="shared" si="151"/>
        <v>0</v>
      </c>
      <c r="BH134" s="82">
        <f t="shared" si="152"/>
        <v>0</v>
      </c>
      <c r="BI134" s="83">
        <f t="shared" si="153"/>
        <v>0</v>
      </c>
      <c r="BJ134" s="82">
        <f t="shared" si="154"/>
        <v>0</v>
      </c>
      <c r="BK134" s="83">
        <f t="shared" si="155"/>
        <v>0</v>
      </c>
      <c r="BM134" s="82">
        <f t="shared" si="156"/>
        <v>0</v>
      </c>
      <c r="BN134" s="83">
        <f t="shared" si="157"/>
        <v>0</v>
      </c>
      <c r="BO134" s="82">
        <f t="shared" si="158"/>
        <v>0</v>
      </c>
      <c r="BP134" s="83">
        <f t="shared" si="159"/>
        <v>0</v>
      </c>
      <c r="BQ134" s="82">
        <f t="shared" si="160"/>
        <v>0</v>
      </c>
      <c r="BR134" s="83">
        <f t="shared" si="161"/>
        <v>0</v>
      </c>
      <c r="BS134" s="82">
        <f t="shared" si="162"/>
        <v>0</v>
      </c>
      <c r="BT134" s="82">
        <f t="shared" si="163"/>
        <v>0</v>
      </c>
      <c r="BU134" s="83">
        <f t="shared" si="164"/>
        <v>0</v>
      </c>
      <c r="BV134" s="82">
        <f t="shared" si="165"/>
        <v>0</v>
      </c>
      <c r="BW134" s="83">
        <f t="shared" si="166"/>
        <v>0</v>
      </c>
      <c r="BY134" s="7">
        <f t="shared" si="167"/>
        <v>0</v>
      </c>
      <c r="BZ134" s="7"/>
      <c r="CA134" s="7">
        <f t="shared" si="168"/>
        <v>0</v>
      </c>
      <c r="CB134" s="7"/>
      <c r="CC134" s="7">
        <f t="shared" si="169"/>
        <v>0</v>
      </c>
      <c r="CF134" s="7">
        <f t="shared" si="170"/>
        <v>1</v>
      </c>
      <c r="CG134" s="7">
        <f t="shared" si="171"/>
        <v>1</v>
      </c>
      <c r="CH134" s="7">
        <f t="shared" si="172"/>
        <v>1</v>
      </c>
      <c r="CI134" s="7">
        <f t="shared" si="173"/>
        <v>1</v>
      </c>
      <c r="CJ134" s="7">
        <f t="shared" si="174"/>
        <v>1</v>
      </c>
      <c r="CK134" s="7">
        <f t="shared" si="175"/>
        <v>1</v>
      </c>
      <c r="CL134" s="7">
        <f t="shared" si="176"/>
        <v>1</v>
      </c>
      <c r="CM134" s="7">
        <f t="shared" si="177"/>
        <v>1</v>
      </c>
      <c r="CN134" s="7">
        <f t="shared" si="110"/>
        <v>1</v>
      </c>
      <c r="CO134" s="7">
        <f t="shared" si="111"/>
        <v>1</v>
      </c>
      <c r="CP134" s="7">
        <f t="shared" si="112"/>
        <v>1</v>
      </c>
      <c r="CS134" s="7">
        <f t="shared" si="178"/>
        <v>0</v>
      </c>
      <c r="CT134" s="7">
        <f t="shared" si="179"/>
        <v>0</v>
      </c>
      <c r="CU134" s="7">
        <f t="shared" si="180"/>
        <v>0</v>
      </c>
      <c r="CV134" s="7">
        <f t="shared" si="181"/>
        <v>0</v>
      </c>
      <c r="CW134" s="7">
        <f t="shared" si="182"/>
        <v>0</v>
      </c>
      <c r="CX134" s="7">
        <f t="shared" si="183"/>
        <v>0</v>
      </c>
      <c r="CY134" s="7">
        <f t="shared" si="184"/>
        <v>0</v>
      </c>
      <c r="CZ134" s="7">
        <f t="shared" si="185"/>
        <v>0</v>
      </c>
      <c r="DA134" s="7">
        <f t="shared" si="186"/>
        <v>0</v>
      </c>
      <c r="DB134" s="7">
        <f t="shared" si="187"/>
        <v>0</v>
      </c>
      <c r="DC134" s="7">
        <f t="shared" si="188"/>
        <v>0</v>
      </c>
    </row>
    <row r="135" spans="1:107">
      <c r="A135" s="6">
        <v>130</v>
      </c>
      <c r="B135" s="69" t="s">
        <v>280</v>
      </c>
      <c r="C135" s="60" t="s">
        <v>281</v>
      </c>
      <c r="D135" s="61"/>
      <c r="E135" s="72">
        <f>LOOKUP((IF(D135&gt;0,(RANK(D135,D$6:D$135,0)),"NA")),'Points System'!$A$4:$A$154,'Points System'!$B$4:$B$154)</f>
        <v>0</v>
      </c>
      <c r="F135" s="73"/>
      <c r="G135" s="72">
        <f>LOOKUP((IF(F135&gt;0,(RANK(F135,F$6:F$135,0)),"NA")),'Points System'!$A$4:$A$154,'Points System'!$B$4:$B$154)</f>
        <v>0</v>
      </c>
      <c r="H135" s="73"/>
      <c r="I135" s="72">
        <f>LOOKUP((IF(H135&gt;0,(RANK(H135,H$6:H$135,0)),"NA")),'Points System'!$A$4:$A$154,'Points System'!$B$4:$B$154)</f>
        <v>0</v>
      </c>
      <c r="J135" s="73"/>
      <c r="K135" s="72">
        <f>LOOKUP((IF(J135&gt;0,(RANK(J135,J$6:J$135,0)),"NA")),'Points System'!$A$4:$A$154,'Points System'!$B$4:$B$154)</f>
        <v>0</v>
      </c>
      <c r="L135" s="73"/>
      <c r="M135" s="72">
        <f>LOOKUP((IF(L135&gt;0,(RANK(L135,L$6:L$135,0)),"NA")),'Points System'!$A$4:$A$154,'Points System'!$B$4:$B$154)</f>
        <v>0</v>
      </c>
      <c r="N135" s="73"/>
      <c r="O135" s="72">
        <f>LOOKUP((IF(N135&gt;0,(RANK(N135,N$6:N$135,0)),"NA")),'Points System'!$A$4:$A$154,'Points System'!$B$4:$B$154)</f>
        <v>0</v>
      </c>
      <c r="P135" s="74"/>
      <c r="Q135" s="72">
        <f>LOOKUP((IF(P135&gt;0,(RANK(P135,P$6:P$135,0)),"NA")),'Points System'!$A$4:$A$154,'Points System'!$B$4:$B$154)</f>
        <v>0</v>
      </c>
      <c r="R135" s="74"/>
      <c r="S135" s="72">
        <f>LOOKUP((IF(R135&gt;0,(RANK(R135,R$6:R$135,0)),"NA")),'Points System'!$A$4:$A$154,'Points System'!$B$4:$B$154)</f>
        <v>0</v>
      </c>
      <c r="T135" s="73"/>
      <c r="U135" s="72">
        <f>LOOKUP((IF(T135&gt;0,(RANK(T135,T$6:T$135,0)),"NA")),'Points System'!$A$4:$A$154,'Points System'!$B$4:$B$154)</f>
        <v>0</v>
      </c>
      <c r="V135" s="73"/>
      <c r="W135" s="72">
        <f>LOOKUP((IF(V135&gt;0,(RANK(V135,V$6:V$135,0)),"NA")),'Points System'!$A$4:$A$154,'Points System'!$B$4:$B$154)</f>
        <v>0</v>
      </c>
      <c r="X135" s="61"/>
      <c r="Y135" s="62">
        <f>LOOKUP((IF(X135&gt;0,(RANK(X135,X$6:X$135,0)),"NA")),'Points System'!$A$4:$A$154,'Points System'!$B$4:$B$154)</f>
        <v>0</v>
      </c>
      <c r="Z135" s="61"/>
      <c r="AA135" s="62">
        <f>LOOKUP((IF(Z135&gt;0,(RANK(Z135,Z$6:Z$135,0)),"NA")),'Points System'!$A$4:$A$154,'Points System'!$B$4:$B$154)</f>
        <v>0</v>
      </c>
      <c r="AB135" s="79">
        <f>CC135</f>
        <v>0</v>
      </c>
      <c r="AC135" s="62">
        <f>SUM((LARGE((BA135:BL135),1))+(LARGE((BA135:BL135),2))+(LARGE((BA135:BL135),3)+(LARGE((BA135:BL135),4))))</f>
        <v>0</v>
      </c>
      <c r="AD135" s="65">
        <f>RANK(AC135,$AC$6:$AC$135,0)</f>
        <v>98</v>
      </c>
      <c r="AE135" s="64">
        <f>(AB135-(ROUNDDOWN(AB135,0)))*100</f>
        <v>0</v>
      </c>
      <c r="AF135" s="76" t="str">
        <f>IF((COUNTIF(AT135:AY135,"&gt;0"))&gt;2,"Y","N")</f>
        <v>N</v>
      </c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23">
        <f t="shared" si="113"/>
        <v>0</v>
      </c>
      <c r="AU135" s="23">
        <f t="shared" si="114"/>
        <v>0</v>
      </c>
      <c r="AV135" s="23">
        <f t="shared" si="115"/>
        <v>0</v>
      </c>
      <c r="AW135" s="23">
        <f t="shared" si="116"/>
        <v>0</v>
      </c>
      <c r="AX135" s="23">
        <f t="shared" si="117"/>
        <v>0</v>
      </c>
      <c r="AY135" s="23">
        <f t="shared" si="118"/>
        <v>0</v>
      </c>
      <c r="AZ135" s="7"/>
      <c r="BA135" s="82">
        <f t="shared" si="145"/>
        <v>0</v>
      </c>
      <c r="BB135" s="83">
        <f t="shared" si="146"/>
        <v>0</v>
      </c>
      <c r="BC135" s="82">
        <f t="shared" si="147"/>
        <v>0</v>
      </c>
      <c r="BD135" s="83">
        <f t="shared" si="148"/>
        <v>0</v>
      </c>
      <c r="BE135" s="82">
        <f t="shared" si="149"/>
        <v>0</v>
      </c>
      <c r="BF135" s="83">
        <f t="shared" si="150"/>
        <v>0</v>
      </c>
      <c r="BG135" s="82">
        <f t="shared" si="151"/>
        <v>0</v>
      </c>
      <c r="BH135" s="82">
        <f t="shared" si="152"/>
        <v>0</v>
      </c>
      <c r="BI135" s="83">
        <f t="shared" si="153"/>
        <v>0</v>
      </c>
      <c r="BJ135" s="82">
        <f t="shared" si="154"/>
        <v>0</v>
      </c>
      <c r="BK135" s="83">
        <f t="shared" si="155"/>
        <v>0</v>
      </c>
      <c r="BM135" s="82">
        <f t="shared" si="156"/>
        <v>0</v>
      </c>
      <c r="BN135" s="83">
        <f t="shared" si="157"/>
        <v>0</v>
      </c>
      <c r="BO135" s="82">
        <f t="shared" si="158"/>
        <v>0</v>
      </c>
      <c r="BP135" s="83">
        <f t="shared" si="159"/>
        <v>0</v>
      </c>
      <c r="BQ135" s="82">
        <f t="shared" si="160"/>
        <v>0</v>
      </c>
      <c r="BR135" s="83">
        <f t="shared" si="161"/>
        <v>0</v>
      </c>
      <c r="BS135" s="82">
        <f t="shared" si="162"/>
        <v>0</v>
      </c>
      <c r="BT135" s="82">
        <f t="shared" si="163"/>
        <v>0</v>
      </c>
      <c r="BU135" s="83">
        <f t="shared" si="164"/>
        <v>0</v>
      </c>
      <c r="BV135" s="82">
        <f t="shared" si="165"/>
        <v>0</v>
      </c>
      <c r="BW135" s="83">
        <f t="shared" si="166"/>
        <v>0</v>
      </c>
      <c r="BY135" s="7">
        <f t="shared" si="167"/>
        <v>0</v>
      </c>
      <c r="BZ135" s="7"/>
      <c r="CA135" s="7">
        <f t="shared" si="168"/>
        <v>0</v>
      </c>
      <c r="CB135" s="7"/>
      <c r="CC135" s="7">
        <f t="shared" si="169"/>
        <v>0</v>
      </c>
      <c r="CF135" s="7">
        <f t="shared" si="170"/>
        <v>1</v>
      </c>
      <c r="CG135" s="7">
        <f t="shared" si="171"/>
        <v>1</v>
      </c>
      <c r="CH135" s="7">
        <f t="shared" si="172"/>
        <v>1</v>
      </c>
      <c r="CI135" s="7">
        <f t="shared" si="173"/>
        <v>1</v>
      </c>
      <c r="CJ135" s="7">
        <f t="shared" si="174"/>
        <v>1</v>
      </c>
      <c r="CK135" s="7">
        <f t="shared" si="175"/>
        <v>1</v>
      </c>
      <c r="CL135" s="7">
        <f t="shared" si="176"/>
        <v>1</v>
      </c>
      <c r="CM135" s="7">
        <f t="shared" si="177"/>
        <v>1</v>
      </c>
      <c r="CN135" s="7">
        <f t="shared" ref="CN135" si="189">MATCH((SMALL($BA135:$BK135,9)),$BA135:$BK135,0)</f>
        <v>1</v>
      </c>
      <c r="CO135" s="7">
        <f t="shared" ref="CO135" si="190">MATCH((SMALL($BA135:$BK135,10)),$BA135:$BK135,0)</f>
        <v>1</v>
      </c>
      <c r="CP135" s="7">
        <f t="shared" ref="CP135" si="191">MATCH((SMALL($BA135:$BK135,11)),$BA135:$BK135,0)</f>
        <v>1</v>
      </c>
      <c r="CS135" s="7">
        <f t="shared" si="178"/>
        <v>0</v>
      </c>
      <c r="CT135" s="7">
        <f t="shared" si="179"/>
        <v>0</v>
      </c>
      <c r="CU135" s="7">
        <f t="shared" si="180"/>
        <v>0</v>
      </c>
      <c r="CV135" s="7">
        <f t="shared" si="181"/>
        <v>0</v>
      </c>
      <c r="CW135" s="7">
        <f t="shared" si="182"/>
        <v>0</v>
      </c>
      <c r="CX135" s="7">
        <f t="shared" si="183"/>
        <v>0</v>
      </c>
      <c r="CY135" s="7">
        <f t="shared" si="184"/>
        <v>0</v>
      </c>
      <c r="CZ135" s="7">
        <f t="shared" si="185"/>
        <v>0</v>
      </c>
      <c r="DA135" s="7">
        <f t="shared" si="186"/>
        <v>0</v>
      </c>
      <c r="DB135" s="7">
        <f t="shared" si="187"/>
        <v>0</v>
      </c>
      <c r="DC135" s="7">
        <f t="shared" si="188"/>
        <v>0</v>
      </c>
    </row>
  </sheetData>
  <autoFilter ref="B5:AF135">
    <sortState ref="B6:AF135">
      <sortCondition descending="1" ref="AF6:AF135"/>
      <sortCondition descending="1" ref="AC6:AC135"/>
      <sortCondition descending="1" ref="AE6:AE135"/>
    </sortState>
  </autoFilter>
  <sortState ref="A6:AF135">
    <sortCondition descending="1" ref="AF6:AF135"/>
    <sortCondition descending="1" ref="AC6:AC135"/>
    <sortCondition descending="1" ref="AE6:AE135"/>
  </sortState>
  <pageMargins left="0.19685039370078741" right="0.19685039370078741" top="0.19685039370078741" bottom="0.19685039370078741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" sqref="A2"/>
    </sheetView>
  </sheetViews>
  <sheetFormatPr defaultRowHeight="15"/>
  <cols>
    <col min="1" max="1" width="44.5703125" customWidth="1"/>
    <col min="2" max="2" width="28.42578125" customWidth="1"/>
    <col min="3" max="3" width="13.140625" bestFit="1" customWidth="1"/>
  </cols>
  <sheetData>
    <row r="1" spans="1:3" ht="18.75">
      <c r="A1" s="154" t="s">
        <v>316</v>
      </c>
      <c r="B1" s="152"/>
      <c r="C1" s="152"/>
    </row>
    <row r="2" spans="1:3">
      <c r="A2" s="152"/>
      <c r="B2" s="152"/>
      <c r="C2" s="152"/>
    </row>
    <row r="3" spans="1:3" s="1" customFormat="1" ht="15.75" thickBot="1">
      <c r="A3" s="153" t="s">
        <v>262</v>
      </c>
      <c r="B3" s="153" t="s">
        <v>263</v>
      </c>
      <c r="C3" s="153" t="s">
        <v>264</v>
      </c>
    </row>
    <row r="4" spans="1:3" ht="15.75" thickBot="1">
      <c r="A4" s="164" t="s">
        <v>265</v>
      </c>
      <c r="B4" s="165" t="s">
        <v>302</v>
      </c>
      <c r="C4" s="165" t="s">
        <v>266</v>
      </c>
    </row>
    <row r="5" spans="1:3" ht="15.75" thickBot="1">
      <c r="A5" s="166" t="s">
        <v>303</v>
      </c>
      <c r="B5" s="167" t="s">
        <v>304</v>
      </c>
      <c r="C5" s="167" t="s">
        <v>267</v>
      </c>
    </row>
    <row r="6" spans="1:3" ht="15.75" thickBot="1">
      <c r="A6" s="166" t="s">
        <v>305</v>
      </c>
      <c r="B6" s="167" t="s">
        <v>306</v>
      </c>
      <c r="C6" s="167" t="s">
        <v>268</v>
      </c>
    </row>
    <row r="7" spans="1:3" ht="15.75" thickBot="1">
      <c r="A7" s="166" t="s">
        <v>269</v>
      </c>
      <c r="B7" s="167" t="s">
        <v>307</v>
      </c>
      <c r="C7" s="167" t="s">
        <v>270</v>
      </c>
    </row>
    <row r="8" spans="1:3" ht="15.75" thickBot="1">
      <c r="A8" s="166" t="s">
        <v>271</v>
      </c>
      <c r="B8" s="167" t="s">
        <v>308</v>
      </c>
      <c r="C8" s="167" t="s">
        <v>272</v>
      </c>
    </row>
    <row r="9" spans="1:3" ht="15.75" thickBot="1">
      <c r="A9" s="166" t="s">
        <v>305</v>
      </c>
      <c r="B9" s="167" t="s">
        <v>309</v>
      </c>
      <c r="C9" s="167" t="s">
        <v>268</v>
      </c>
    </row>
    <row r="10" spans="1:3" ht="15.75" thickBot="1">
      <c r="A10" s="166" t="s">
        <v>310</v>
      </c>
      <c r="B10" s="167" t="s">
        <v>311</v>
      </c>
      <c r="C10" s="168">
        <v>500</v>
      </c>
    </row>
    <row r="11" spans="1:3" ht="15.75" thickBot="1">
      <c r="A11" s="166" t="s">
        <v>312</v>
      </c>
      <c r="B11" s="167" t="s">
        <v>313</v>
      </c>
      <c r="C11" s="167" t="s">
        <v>314</v>
      </c>
    </row>
    <row r="12" spans="1:3" ht="15.75" thickBot="1">
      <c r="A12" s="166" t="s">
        <v>273</v>
      </c>
      <c r="B12" s="167" t="s">
        <v>315</v>
      </c>
      <c r="C12" s="168">
        <v>500</v>
      </c>
    </row>
    <row r="13" spans="1:3">
      <c r="A13" s="7"/>
    </row>
    <row r="14" spans="1:3">
      <c r="A14" s="7"/>
    </row>
    <row r="15" spans="1:3">
      <c r="A15" s="7"/>
    </row>
    <row r="16" spans="1:3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E6" sqref="E6"/>
    </sheetView>
  </sheetViews>
  <sheetFormatPr defaultRowHeight="15"/>
  <cols>
    <col min="1" max="2" width="10.7109375" style="13" customWidth="1"/>
  </cols>
  <sheetData>
    <row r="1" spans="1:5">
      <c r="A1" s="14" t="s">
        <v>7</v>
      </c>
    </row>
    <row r="3" spans="1:5">
      <c r="A3" s="13" t="s">
        <v>1</v>
      </c>
      <c r="B3" s="13" t="s">
        <v>0</v>
      </c>
      <c r="E3" s="86" t="s">
        <v>170</v>
      </c>
    </row>
    <row r="4" spans="1:5">
      <c r="A4" s="13">
        <v>1</v>
      </c>
      <c r="B4" s="13">
        <v>100</v>
      </c>
      <c r="E4" t="s">
        <v>171</v>
      </c>
    </row>
    <row r="5" spans="1:5">
      <c r="A5" s="13">
        <v>2</v>
      </c>
      <c r="B5" s="13">
        <v>95</v>
      </c>
      <c r="E5" t="s">
        <v>261</v>
      </c>
    </row>
    <row r="6" spans="1:5">
      <c r="A6" s="13">
        <v>3</v>
      </c>
      <c r="B6" s="13">
        <v>90</v>
      </c>
    </row>
    <row r="7" spans="1:5">
      <c r="A7" s="13">
        <v>4</v>
      </c>
      <c r="B7" s="13">
        <v>85</v>
      </c>
      <c r="E7" s="86" t="s">
        <v>9</v>
      </c>
    </row>
    <row r="8" spans="1:5">
      <c r="A8" s="13">
        <v>5</v>
      </c>
      <c r="B8" s="13">
        <v>81</v>
      </c>
      <c r="E8" t="s">
        <v>10</v>
      </c>
    </row>
    <row r="9" spans="1:5">
      <c r="A9" s="13">
        <v>6</v>
      </c>
      <c r="B9" s="13">
        <v>77</v>
      </c>
      <c r="E9" t="s">
        <v>11</v>
      </c>
    </row>
    <row r="10" spans="1:5">
      <c r="A10" s="13">
        <v>7</v>
      </c>
      <c r="B10" s="13">
        <v>73</v>
      </c>
      <c r="E10" t="s">
        <v>12</v>
      </c>
    </row>
    <row r="11" spans="1:5">
      <c r="A11" s="13">
        <v>8</v>
      </c>
      <c r="B11" s="13">
        <v>70</v>
      </c>
    </row>
    <row r="12" spans="1:5">
      <c r="A12" s="13">
        <v>9</v>
      </c>
      <c r="B12" s="13">
        <v>67</v>
      </c>
    </row>
    <row r="13" spans="1:5">
      <c r="A13" s="13">
        <v>10</v>
      </c>
      <c r="B13" s="13">
        <v>64</v>
      </c>
    </row>
    <row r="14" spans="1:5">
      <c r="A14" s="13">
        <v>11</v>
      </c>
      <c r="B14" s="13">
        <v>62</v>
      </c>
    </row>
    <row r="15" spans="1:5">
      <c r="A15" s="13">
        <v>12</v>
      </c>
      <c r="B15" s="13">
        <v>60</v>
      </c>
    </row>
    <row r="16" spans="1:5">
      <c r="A16" s="13">
        <v>13</v>
      </c>
      <c r="B16" s="13">
        <v>58</v>
      </c>
    </row>
    <row r="17" spans="1:2">
      <c r="A17" s="13">
        <v>14</v>
      </c>
      <c r="B17" s="13">
        <v>57</v>
      </c>
    </row>
    <row r="18" spans="1:2">
      <c r="A18" s="13">
        <v>15</v>
      </c>
      <c r="B18" s="13">
        <v>56</v>
      </c>
    </row>
    <row r="19" spans="1:2">
      <c r="A19" s="13">
        <v>16</v>
      </c>
      <c r="B19" s="13">
        <v>55</v>
      </c>
    </row>
    <row r="20" spans="1:2">
      <c r="A20" s="13">
        <v>17</v>
      </c>
      <c r="B20" s="13">
        <v>54</v>
      </c>
    </row>
    <row r="21" spans="1:2">
      <c r="A21" s="13">
        <v>18</v>
      </c>
      <c r="B21" s="13">
        <v>53</v>
      </c>
    </row>
    <row r="22" spans="1:2">
      <c r="A22" s="13">
        <v>19</v>
      </c>
      <c r="B22" s="13">
        <v>52</v>
      </c>
    </row>
    <row r="23" spans="1:2">
      <c r="A23" s="13">
        <v>20</v>
      </c>
      <c r="B23" s="13">
        <v>51</v>
      </c>
    </row>
    <row r="24" spans="1:2">
      <c r="A24" s="13">
        <v>21</v>
      </c>
      <c r="B24" s="13">
        <v>50</v>
      </c>
    </row>
    <row r="25" spans="1:2">
      <c r="A25" s="13">
        <v>22</v>
      </c>
      <c r="B25" s="13">
        <v>49</v>
      </c>
    </row>
    <row r="26" spans="1:2">
      <c r="A26" s="13">
        <v>23</v>
      </c>
      <c r="B26" s="13">
        <v>48</v>
      </c>
    </row>
    <row r="27" spans="1:2">
      <c r="A27" s="13">
        <v>24</v>
      </c>
      <c r="B27" s="13">
        <v>47</v>
      </c>
    </row>
    <row r="28" spans="1:2">
      <c r="A28" s="13">
        <v>25</v>
      </c>
      <c r="B28" s="13">
        <v>46</v>
      </c>
    </row>
    <row r="29" spans="1:2">
      <c r="A29" s="13">
        <v>26</v>
      </c>
      <c r="B29" s="13">
        <v>45</v>
      </c>
    </row>
    <row r="30" spans="1:2">
      <c r="A30" s="13">
        <v>27</v>
      </c>
      <c r="B30" s="13">
        <v>44</v>
      </c>
    </row>
    <row r="31" spans="1:2">
      <c r="A31" s="13">
        <v>28</v>
      </c>
      <c r="B31" s="13">
        <v>43</v>
      </c>
    </row>
    <row r="32" spans="1:2">
      <c r="A32" s="13">
        <v>29</v>
      </c>
      <c r="B32" s="13">
        <v>42</v>
      </c>
    </row>
    <row r="33" spans="1:2">
      <c r="A33" s="13">
        <v>30</v>
      </c>
      <c r="B33" s="13">
        <v>41</v>
      </c>
    </row>
    <row r="34" spans="1:2">
      <c r="A34" s="13">
        <v>31</v>
      </c>
      <c r="B34" s="13">
        <v>40</v>
      </c>
    </row>
    <row r="35" spans="1:2">
      <c r="A35" s="13">
        <v>32</v>
      </c>
      <c r="B35" s="13">
        <v>39</v>
      </c>
    </row>
    <row r="36" spans="1:2">
      <c r="A36" s="13">
        <v>33</v>
      </c>
      <c r="B36" s="13">
        <v>38</v>
      </c>
    </row>
    <row r="37" spans="1:2">
      <c r="A37" s="13">
        <v>34</v>
      </c>
      <c r="B37" s="13">
        <v>37</v>
      </c>
    </row>
    <row r="38" spans="1:2">
      <c r="A38" s="13">
        <v>35</v>
      </c>
      <c r="B38" s="13">
        <v>36</v>
      </c>
    </row>
    <row r="39" spans="1:2">
      <c r="A39" s="13">
        <v>36</v>
      </c>
      <c r="B39" s="13">
        <v>35</v>
      </c>
    </row>
    <row r="40" spans="1:2">
      <c r="A40" s="13">
        <v>37</v>
      </c>
      <c r="B40" s="13">
        <v>34</v>
      </c>
    </row>
    <row r="41" spans="1:2">
      <c r="A41" s="13">
        <v>38</v>
      </c>
      <c r="B41" s="13">
        <v>33</v>
      </c>
    </row>
    <row r="42" spans="1:2">
      <c r="A42" s="13">
        <v>39</v>
      </c>
      <c r="B42" s="13">
        <v>32</v>
      </c>
    </row>
    <row r="43" spans="1:2">
      <c r="A43" s="13">
        <v>40</v>
      </c>
      <c r="B43" s="13">
        <v>31</v>
      </c>
    </row>
    <row r="44" spans="1:2">
      <c r="A44" s="13">
        <v>41</v>
      </c>
      <c r="B44" s="13">
        <v>30</v>
      </c>
    </row>
    <row r="45" spans="1:2">
      <c r="A45" s="13">
        <v>42</v>
      </c>
      <c r="B45" s="13">
        <v>29</v>
      </c>
    </row>
    <row r="46" spans="1:2">
      <c r="A46" s="13">
        <v>43</v>
      </c>
      <c r="B46" s="13">
        <v>28</v>
      </c>
    </row>
    <row r="47" spans="1:2">
      <c r="A47" s="13">
        <v>44</v>
      </c>
      <c r="B47" s="13">
        <v>27</v>
      </c>
    </row>
    <row r="48" spans="1:2">
      <c r="A48" s="13">
        <v>45</v>
      </c>
      <c r="B48" s="13">
        <v>26</v>
      </c>
    </row>
    <row r="49" spans="1:2">
      <c r="A49" s="13">
        <v>46</v>
      </c>
      <c r="B49" s="13">
        <v>25</v>
      </c>
    </row>
    <row r="50" spans="1:2">
      <c r="A50" s="13">
        <v>47</v>
      </c>
      <c r="B50" s="13">
        <v>24</v>
      </c>
    </row>
    <row r="51" spans="1:2">
      <c r="A51" s="13">
        <v>48</v>
      </c>
      <c r="B51" s="13">
        <v>23</v>
      </c>
    </row>
    <row r="52" spans="1:2">
      <c r="A52" s="13">
        <v>49</v>
      </c>
      <c r="B52" s="13">
        <v>22</v>
      </c>
    </row>
    <row r="53" spans="1:2">
      <c r="A53" s="13">
        <v>50</v>
      </c>
      <c r="B53" s="13">
        <v>21</v>
      </c>
    </row>
    <row r="54" spans="1:2">
      <c r="A54" s="13">
        <v>51</v>
      </c>
      <c r="B54" s="13">
        <v>20</v>
      </c>
    </row>
    <row r="55" spans="1:2">
      <c r="A55" s="13">
        <v>52</v>
      </c>
      <c r="B55" s="13">
        <v>19</v>
      </c>
    </row>
    <row r="56" spans="1:2">
      <c r="A56" s="13">
        <v>53</v>
      </c>
      <c r="B56" s="13">
        <v>18</v>
      </c>
    </row>
    <row r="57" spans="1:2">
      <c r="A57" s="13">
        <v>54</v>
      </c>
      <c r="B57" s="13">
        <v>17</v>
      </c>
    </row>
    <row r="58" spans="1:2">
      <c r="A58" s="13">
        <v>55</v>
      </c>
      <c r="B58" s="13">
        <v>16</v>
      </c>
    </row>
    <row r="59" spans="1:2">
      <c r="A59" s="13">
        <v>56</v>
      </c>
      <c r="B59" s="13">
        <v>15</v>
      </c>
    </row>
    <row r="60" spans="1:2">
      <c r="A60" s="13">
        <v>57</v>
      </c>
      <c r="B60" s="13">
        <v>14</v>
      </c>
    </row>
    <row r="61" spans="1:2">
      <c r="A61" s="13">
        <v>58</v>
      </c>
      <c r="B61" s="13">
        <v>13</v>
      </c>
    </row>
    <row r="62" spans="1:2">
      <c r="A62" s="13">
        <v>59</v>
      </c>
      <c r="B62" s="13">
        <v>12</v>
      </c>
    </row>
    <row r="63" spans="1:2">
      <c r="A63" s="13">
        <v>60</v>
      </c>
      <c r="B63" s="13">
        <v>11</v>
      </c>
    </row>
    <row r="64" spans="1:2">
      <c r="A64" s="13">
        <v>61</v>
      </c>
      <c r="B64" s="13">
        <v>10</v>
      </c>
    </row>
    <row r="65" spans="1:2">
      <c r="A65" s="13">
        <v>62</v>
      </c>
      <c r="B65" s="13">
        <v>9</v>
      </c>
    </row>
    <row r="66" spans="1:2">
      <c r="A66" s="13">
        <v>63</v>
      </c>
      <c r="B66" s="13">
        <v>8</v>
      </c>
    </row>
    <row r="67" spans="1:2">
      <c r="A67" s="13">
        <v>64</v>
      </c>
      <c r="B67" s="13">
        <v>7</v>
      </c>
    </row>
    <row r="68" spans="1:2">
      <c r="A68" s="13">
        <v>65</v>
      </c>
      <c r="B68" s="13">
        <v>6</v>
      </c>
    </row>
    <row r="69" spans="1:2">
      <c r="A69" s="13">
        <v>66</v>
      </c>
      <c r="B69" s="13">
        <v>5</v>
      </c>
    </row>
    <row r="70" spans="1:2">
      <c r="A70" s="13">
        <v>67</v>
      </c>
      <c r="B70" s="13">
        <v>4</v>
      </c>
    </row>
    <row r="71" spans="1:2">
      <c r="A71" s="13">
        <v>68</v>
      </c>
      <c r="B71" s="13">
        <v>3</v>
      </c>
    </row>
    <row r="72" spans="1:2">
      <c r="A72" s="13">
        <v>69</v>
      </c>
      <c r="B72" s="13">
        <v>2</v>
      </c>
    </row>
    <row r="73" spans="1:2">
      <c r="A73" s="13">
        <v>70</v>
      </c>
      <c r="B73" s="13">
        <v>1</v>
      </c>
    </row>
    <row r="74" spans="1:2">
      <c r="A74" s="13">
        <v>71</v>
      </c>
      <c r="B74" s="13">
        <v>1</v>
      </c>
    </row>
    <row r="75" spans="1:2">
      <c r="A75" s="13">
        <v>72</v>
      </c>
      <c r="B75" s="13">
        <v>1</v>
      </c>
    </row>
    <row r="76" spans="1:2">
      <c r="A76" s="13">
        <v>73</v>
      </c>
      <c r="B76" s="13">
        <v>1</v>
      </c>
    </row>
    <row r="77" spans="1:2">
      <c r="A77" s="13">
        <v>74</v>
      </c>
      <c r="B77" s="13">
        <v>1</v>
      </c>
    </row>
    <row r="78" spans="1:2">
      <c r="A78" s="13">
        <v>75</v>
      </c>
      <c r="B78" s="13">
        <v>1</v>
      </c>
    </row>
    <row r="79" spans="1:2">
      <c r="A79" s="13">
        <v>76</v>
      </c>
      <c r="B79" s="13">
        <v>1</v>
      </c>
    </row>
    <row r="80" spans="1:2">
      <c r="A80" s="13">
        <v>77</v>
      </c>
      <c r="B80" s="13">
        <v>1</v>
      </c>
    </row>
    <row r="81" spans="1:2">
      <c r="A81" s="13">
        <v>78</v>
      </c>
      <c r="B81" s="13">
        <v>1</v>
      </c>
    </row>
    <row r="82" spans="1:2">
      <c r="A82" s="13">
        <v>79</v>
      </c>
      <c r="B82" s="13">
        <v>1</v>
      </c>
    </row>
    <row r="83" spans="1:2">
      <c r="A83" s="13">
        <v>80</v>
      </c>
      <c r="B83" s="13">
        <v>1</v>
      </c>
    </row>
    <row r="84" spans="1:2">
      <c r="A84" s="13">
        <v>81</v>
      </c>
      <c r="B84" s="13">
        <v>1</v>
      </c>
    </row>
    <row r="85" spans="1:2">
      <c r="A85" s="13">
        <v>82</v>
      </c>
      <c r="B85" s="13">
        <v>1</v>
      </c>
    </row>
    <row r="86" spans="1:2">
      <c r="A86" s="13">
        <v>83</v>
      </c>
      <c r="B86" s="13">
        <v>1</v>
      </c>
    </row>
    <row r="87" spans="1:2">
      <c r="A87" s="13">
        <v>84</v>
      </c>
      <c r="B87" s="13">
        <v>1</v>
      </c>
    </row>
    <row r="88" spans="1:2">
      <c r="A88" s="13">
        <v>85</v>
      </c>
      <c r="B88" s="13">
        <v>1</v>
      </c>
    </row>
    <row r="89" spans="1:2">
      <c r="A89" s="13">
        <v>86</v>
      </c>
      <c r="B89" s="13">
        <v>1</v>
      </c>
    </row>
    <row r="90" spans="1:2">
      <c r="A90" s="13">
        <v>87</v>
      </c>
      <c r="B90" s="13">
        <v>1</v>
      </c>
    </row>
    <row r="91" spans="1:2">
      <c r="A91" s="13">
        <v>88</v>
      </c>
      <c r="B91" s="13">
        <v>1</v>
      </c>
    </row>
    <row r="92" spans="1:2">
      <c r="A92" s="13">
        <v>89</v>
      </c>
      <c r="B92" s="13">
        <v>1</v>
      </c>
    </row>
    <row r="93" spans="1:2">
      <c r="A93" s="13">
        <v>90</v>
      </c>
      <c r="B93" s="13">
        <v>1</v>
      </c>
    </row>
    <row r="94" spans="1:2">
      <c r="A94" s="13">
        <v>91</v>
      </c>
      <c r="B94" s="13">
        <v>1</v>
      </c>
    </row>
    <row r="95" spans="1:2">
      <c r="A95" s="13">
        <v>92</v>
      </c>
      <c r="B95" s="13">
        <v>1</v>
      </c>
    </row>
    <row r="96" spans="1:2">
      <c r="A96" s="13">
        <v>93</v>
      </c>
      <c r="B96" s="13">
        <v>1</v>
      </c>
    </row>
    <row r="97" spans="1:2">
      <c r="A97" s="13">
        <v>94</v>
      </c>
      <c r="B97" s="13">
        <v>1</v>
      </c>
    </row>
    <row r="98" spans="1:2">
      <c r="A98" s="13">
        <v>95</v>
      </c>
      <c r="B98" s="13">
        <v>1</v>
      </c>
    </row>
    <row r="99" spans="1:2">
      <c r="A99" s="13">
        <v>96</v>
      </c>
      <c r="B99" s="13">
        <v>1</v>
      </c>
    </row>
    <row r="100" spans="1:2">
      <c r="A100" s="13">
        <v>97</v>
      </c>
      <c r="B100" s="13">
        <v>1</v>
      </c>
    </row>
    <row r="101" spans="1:2">
      <c r="A101" s="13">
        <v>98</v>
      </c>
      <c r="B101" s="13">
        <v>1</v>
      </c>
    </row>
    <row r="102" spans="1:2">
      <c r="A102" s="13">
        <v>99</v>
      </c>
      <c r="B102" s="13">
        <v>1</v>
      </c>
    </row>
    <row r="103" spans="1:2">
      <c r="A103" s="13">
        <v>100</v>
      </c>
      <c r="B103" s="13">
        <v>1</v>
      </c>
    </row>
    <row r="104" spans="1:2">
      <c r="A104" s="13">
        <v>101</v>
      </c>
      <c r="B104" s="13">
        <v>1</v>
      </c>
    </row>
    <row r="105" spans="1:2">
      <c r="A105" s="13">
        <v>102</v>
      </c>
      <c r="B105" s="13">
        <v>1</v>
      </c>
    </row>
    <row r="106" spans="1:2">
      <c r="A106" s="13">
        <v>103</v>
      </c>
      <c r="B106" s="13">
        <v>1</v>
      </c>
    </row>
    <row r="107" spans="1:2">
      <c r="A107" s="13">
        <v>104</v>
      </c>
      <c r="B107" s="13">
        <v>1</v>
      </c>
    </row>
    <row r="108" spans="1:2">
      <c r="A108" s="13">
        <v>105</v>
      </c>
      <c r="B108" s="13">
        <v>1</v>
      </c>
    </row>
    <row r="109" spans="1:2">
      <c r="A109" s="13">
        <v>106</v>
      </c>
      <c r="B109" s="13">
        <v>1</v>
      </c>
    </row>
    <row r="110" spans="1:2">
      <c r="A110" s="13">
        <v>107</v>
      </c>
      <c r="B110" s="13">
        <v>1</v>
      </c>
    </row>
    <row r="111" spans="1:2">
      <c r="A111" s="13">
        <v>108</v>
      </c>
      <c r="B111" s="13">
        <v>1</v>
      </c>
    </row>
    <row r="112" spans="1:2">
      <c r="A112" s="13">
        <v>109</v>
      </c>
      <c r="B112" s="13">
        <v>1</v>
      </c>
    </row>
    <row r="113" spans="1:2">
      <c r="A113" s="13">
        <v>110</v>
      </c>
      <c r="B113" s="13">
        <v>1</v>
      </c>
    </row>
    <row r="114" spans="1:2">
      <c r="A114" s="13">
        <v>111</v>
      </c>
      <c r="B114" s="13">
        <v>1</v>
      </c>
    </row>
    <row r="115" spans="1:2">
      <c r="A115" s="13">
        <v>112</v>
      </c>
      <c r="B115" s="13">
        <v>1</v>
      </c>
    </row>
    <row r="116" spans="1:2">
      <c r="A116" s="13">
        <v>113</v>
      </c>
      <c r="B116" s="13">
        <v>1</v>
      </c>
    </row>
    <row r="117" spans="1:2">
      <c r="A117" s="13">
        <v>114</v>
      </c>
      <c r="B117" s="13">
        <v>1</v>
      </c>
    </row>
    <row r="118" spans="1:2">
      <c r="A118" s="13">
        <v>115</v>
      </c>
      <c r="B118" s="13">
        <v>1</v>
      </c>
    </row>
    <row r="119" spans="1:2">
      <c r="A119" s="13">
        <v>116</v>
      </c>
      <c r="B119" s="13">
        <v>1</v>
      </c>
    </row>
    <row r="120" spans="1:2">
      <c r="A120" s="13">
        <v>117</v>
      </c>
      <c r="B120" s="13">
        <v>1</v>
      </c>
    </row>
    <row r="121" spans="1:2">
      <c r="A121" s="13">
        <v>118</v>
      </c>
      <c r="B121" s="13">
        <v>1</v>
      </c>
    </row>
    <row r="122" spans="1:2">
      <c r="A122" s="13">
        <v>119</v>
      </c>
      <c r="B122" s="13">
        <v>1</v>
      </c>
    </row>
    <row r="123" spans="1:2">
      <c r="A123" s="13">
        <v>120</v>
      </c>
      <c r="B123" s="13">
        <v>1</v>
      </c>
    </row>
    <row r="124" spans="1:2">
      <c r="A124" s="13">
        <v>121</v>
      </c>
      <c r="B124" s="13">
        <v>1</v>
      </c>
    </row>
    <row r="125" spans="1:2">
      <c r="A125" s="13">
        <v>122</v>
      </c>
      <c r="B125" s="13">
        <v>1</v>
      </c>
    </row>
    <row r="126" spans="1:2">
      <c r="A126" s="13">
        <v>123</v>
      </c>
      <c r="B126" s="13">
        <v>1</v>
      </c>
    </row>
    <row r="127" spans="1:2">
      <c r="A127" s="13">
        <v>124</v>
      </c>
      <c r="B127" s="13">
        <v>1</v>
      </c>
    </row>
    <row r="128" spans="1:2">
      <c r="A128" s="13">
        <v>125</v>
      </c>
      <c r="B128" s="13">
        <v>1</v>
      </c>
    </row>
    <row r="129" spans="1:2">
      <c r="A129" s="13">
        <v>126</v>
      </c>
      <c r="B129" s="13">
        <v>1</v>
      </c>
    </row>
    <row r="130" spans="1:2">
      <c r="A130" s="13">
        <v>127</v>
      </c>
      <c r="B130" s="13">
        <v>1</v>
      </c>
    </row>
    <row r="131" spans="1:2">
      <c r="A131" s="13">
        <v>128</v>
      </c>
      <c r="B131" s="13">
        <v>1</v>
      </c>
    </row>
    <row r="132" spans="1:2">
      <c r="A132" s="13">
        <v>129</v>
      </c>
      <c r="B132" s="13">
        <v>1</v>
      </c>
    </row>
    <row r="133" spans="1:2">
      <c r="A133" s="13">
        <v>130</v>
      </c>
      <c r="B133" s="13">
        <v>1</v>
      </c>
    </row>
    <row r="134" spans="1:2">
      <c r="A134" s="13">
        <v>131</v>
      </c>
      <c r="B134" s="13">
        <v>1</v>
      </c>
    </row>
    <row r="135" spans="1:2">
      <c r="A135" s="13">
        <v>132</v>
      </c>
      <c r="B135" s="13">
        <v>1</v>
      </c>
    </row>
    <row r="136" spans="1:2">
      <c r="A136" s="13">
        <v>133</v>
      </c>
      <c r="B136" s="13">
        <v>1</v>
      </c>
    </row>
    <row r="137" spans="1:2">
      <c r="A137" s="13">
        <v>134</v>
      </c>
      <c r="B137" s="13">
        <v>1</v>
      </c>
    </row>
    <row r="138" spans="1:2">
      <c r="A138" s="13">
        <v>135</v>
      </c>
      <c r="B138" s="13">
        <v>1</v>
      </c>
    </row>
    <row r="139" spans="1:2">
      <c r="A139" s="13">
        <v>136</v>
      </c>
      <c r="B139" s="13">
        <v>1</v>
      </c>
    </row>
    <row r="140" spans="1:2">
      <c r="A140" s="13">
        <v>137</v>
      </c>
      <c r="B140" s="13">
        <v>1</v>
      </c>
    </row>
    <row r="141" spans="1:2">
      <c r="A141" s="13">
        <v>138</v>
      </c>
      <c r="B141" s="13">
        <v>1</v>
      </c>
    </row>
    <row r="142" spans="1:2">
      <c r="A142" s="13">
        <v>139</v>
      </c>
      <c r="B142" s="13">
        <v>1</v>
      </c>
    </row>
    <row r="143" spans="1:2">
      <c r="A143" s="13">
        <v>140</v>
      </c>
      <c r="B143" s="13">
        <v>1</v>
      </c>
    </row>
    <row r="144" spans="1:2">
      <c r="A144" s="13">
        <v>141</v>
      </c>
      <c r="B144" s="13">
        <v>1</v>
      </c>
    </row>
    <row r="145" spans="1:2">
      <c r="A145" s="13">
        <v>142</v>
      </c>
      <c r="B145" s="13">
        <v>1</v>
      </c>
    </row>
    <row r="146" spans="1:2">
      <c r="A146" s="13">
        <v>143</v>
      </c>
      <c r="B146" s="13">
        <v>1</v>
      </c>
    </row>
    <row r="147" spans="1:2">
      <c r="A147" s="13">
        <v>144</v>
      </c>
      <c r="B147" s="13">
        <v>1</v>
      </c>
    </row>
    <row r="148" spans="1:2">
      <c r="A148" s="13">
        <v>145</v>
      </c>
      <c r="B148" s="13">
        <v>1</v>
      </c>
    </row>
    <row r="149" spans="1:2">
      <c r="A149" s="13">
        <v>146</v>
      </c>
      <c r="B149" s="13">
        <v>1</v>
      </c>
    </row>
    <row r="150" spans="1:2">
      <c r="A150" s="13">
        <v>147</v>
      </c>
      <c r="B150" s="13">
        <v>1</v>
      </c>
    </row>
    <row r="151" spans="1:2">
      <c r="A151" s="13">
        <v>148</v>
      </c>
      <c r="B151" s="13">
        <v>1</v>
      </c>
    </row>
    <row r="152" spans="1:2">
      <c r="A152" s="13">
        <v>149</v>
      </c>
      <c r="B152" s="13">
        <v>1</v>
      </c>
    </row>
    <row r="153" spans="1:2">
      <c r="A153" s="13">
        <v>150</v>
      </c>
      <c r="B153" s="13">
        <v>1</v>
      </c>
    </row>
    <row r="154" spans="1:2">
      <c r="A154" s="13" t="s">
        <v>2</v>
      </c>
      <c r="B154" s="13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zoomScaleNormal="100" workbookViewId="0">
      <selection sqref="A1:Y1"/>
    </sheetView>
  </sheetViews>
  <sheetFormatPr defaultRowHeight="15"/>
  <cols>
    <col min="1" max="2" width="9.140625" style="18"/>
    <col min="3" max="3" width="20.28515625" style="18" bestFit="1" customWidth="1"/>
    <col min="4" max="5" width="9.140625" style="18"/>
    <col min="6" max="20" width="9.140625" style="18" customWidth="1"/>
    <col min="21" max="16384" width="9.140625" style="18"/>
  </cols>
  <sheetData>
    <row r="1" spans="1:25" ht="23.25">
      <c r="A1" s="268" t="s">
        <v>317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9" t="s">
        <v>224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8.75" thickBot="1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163"/>
      <c r="Y3" s="92"/>
    </row>
    <row r="4" spans="1:25" ht="20.25">
      <c r="A4" s="93" t="s">
        <v>188</v>
      </c>
      <c r="B4" s="94" t="s">
        <v>189</v>
      </c>
      <c r="C4" s="95" t="s">
        <v>3</v>
      </c>
      <c r="D4" s="95" t="s">
        <v>190</v>
      </c>
      <c r="E4" s="96" t="s">
        <v>191</v>
      </c>
      <c r="F4" s="274" t="s">
        <v>192</v>
      </c>
      <c r="G4" s="274"/>
      <c r="H4" s="275"/>
      <c r="I4" s="276" t="s">
        <v>193</v>
      </c>
      <c r="J4" s="274"/>
      <c r="K4" s="275"/>
      <c r="L4" s="276" t="s">
        <v>194</v>
      </c>
      <c r="M4" s="274"/>
      <c r="N4" s="275"/>
      <c r="O4" s="276" t="s">
        <v>195</v>
      </c>
      <c r="P4" s="274"/>
      <c r="Q4" s="275"/>
      <c r="R4" s="276" t="s">
        <v>196</v>
      </c>
      <c r="S4" s="274"/>
      <c r="T4" s="275"/>
      <c r="U4" s="270" t="s">
        <v>197</v>
      </c>
      <c r="V4" s="271"/>
      <c r="W4" s="97" t="s">
        <v>198</v>
      </c>
      <c r="X4" s="272" t="s">
        <v>199</v>
      </c>
      <c r="Y4" s="273"/>
    </row>
    <row r="5" spans="1:25" ht="16.5" thickBot="1">
      <c r="A5" s="98"/>
      <c r="B5" s="99"/>
      <c r="C5" s="100"/>
      <c r="D5" s="95"/>
      <c r="E5" s="101"/>
      <c r="F5" s="102" t="s">
        <v>200</v>
      </c>
      <c r="G5" s="103" t="s">
        <v>201</v>
      </c>
      <c r="H5" s="102" t="s">
        <v>197</v>
      </c>
      <c r="I5" s="104" t="s">
        <v>200</v>
      </c>
      <c r="J5" s="103" t="s">
        <v>201</v>
      </c>
      <c r="K5" s="102" t="s">
        <v>197</v>
      </c>
      <c r="L5" s="104" t="s">
        <v>200</v>
      </c>
      <c r="M5" s="103" t="s">
        <v>201</v>
      </c>
      <c r="N5" s="102" t="s">
        <v>197</v>
      </c>
      <c r="O5" s="104" t="s">
        <v>200</v>
      </c>
      <c r="P5" s="103" t="s">
        <v>201</v>
      </c>
      <c r="Q5" s="102" t="s">
        <v>197</v>
      </c>
      <c r="R5" s="104" t="s">
        <v>200</v>
      </c>
      <c r="S5" s="103" t="s">
        <v>201</v>
      </c>
      <c r="T5" s="102" t="s">
        <v>197</v>
      </c>
      <c r="U5" s="105" t="s">
        <v>225</v>
      </c>
      <c r="V5" s="105" t="s">
        <v>204</v>
      </c>
      <c r="W5" s="106" t="s">
        <v>202</v>
      </c>
      <c r="X5" s="107" t="s">
        <v>203</v>
      </c>
      <c r="Y5" s="108" t="s">
        <v>204</v>
      </c>
    </row>
    <row r="6" spans="1:25" ht="15.75">
      <c r="A6" s="109"/>
      <c r="B6" s="110"/>
      <c r="C6" s="111"/>
      <c r="D6" s="112"/>
      <c r="E6" s="111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25" ht="15.75">
      <c r="A7" s="115">
        <v>4</v>
      </c>
      <c r="B7" s="116">
        <v>15</v>
      </c>
      <c r="C7" s="117">
        <v>0</v>
      </c>
      <c r="D7" s="118">
        <v>0</v>
      </c>
      <c r="E7" s="119">
        <v>0</v>
      </c>
      <c r="F7" s="120">
        <v>0</v>
      </c>
      <c r="G7" s="121">
        <v>0</v>
      </c>
      <c r="H7" s="122">
        <v>0</v>
      </c>
      <c r="I7" s="120">
        <v>0</v>
      </c>
      <c r="J7" s="121">
        <v>0</v>
      </c>
      <c r="K7" s="122">
        <v>0</v>
      </c>
      <c r="L7" s="120">
        <v>0</v>
      </c>
      <c r="M7" s="121">
        <v>0</v>
      </c>
      <c r="N7" s="122">
        <v>0</v>
      </c>
      <c r="O7" s="120">
        <v>0</v>
      </c>
      <c r="P7" s="121">
        <v>0</v>
      </c>
      <c r="Q7" s="122">
        <v>0</v>
      </c>
      <c r="R7" s="120">
        <v>0</v>
      </c>
      <c r="S7" s="121">
        <v>0</v>
      </c>
      <c r="T7" s="122">
        <v>0</v>
      </c>
      <c r="U7" s="147">
        <v>0</v>
      </c>
      <c r="V7" s="123">
        <v>0</v>
      </c>
      <c r="W7" s="124">
        <v>0</v>
      </c>
      <c r="X7" s="125">
        <v>43</v>
      </c>
      <c r="Y7" s="126" t="s">
        <v>221</v>
      </c>
    </row>
    <row r="8" spans="1:25" ht="15.75">
      <c r="A8" s="115">
        <v>2</v>
      </c>
      <c r="B8" s="116">
        <v>6</v>
      </c>
      <c r="C8" s="117" t="s">
        <v>206</v>
      </c>
      <c r="D8" s="118" t="s">
        <v>207</v>
      </c>
      <c r="E8" s="119" t="s">
        <v>204</v>
      </c>
      <c r="F8" s="120">
        <v>40</v>
      </c>
      <c r="G8" s="121">
        <v>6</v>
      </c>
      <c r="H8" s="122">
        <v>46</v>
      </c>
      <c r="I8" s="120">
        <v>42.01</v>
      </c>
      <c r="J8" s="121">
        <v>7</v>
      </c>
      <c r="K8" s="122">
        <v>49.01</v>
      </c>
      <c r="L8" s="120">
        <v>28</v>
      </c>
      <c r="M8" s="121">
        <v>6</v>
      </c>
      <c r="N8" s="122">
        <v>34</v>
      </c>
      <c r="O8" s="120">
        <v>37</v>
      </c>
      <c r="P8" s="121">
        <v>7</v>
      </c>
      <c r="Q8" s="122">
        <v>44</v>
      </c>
      <c r="R8" s="120">
        <v>29.01</v>
      </c>
      <c r="S8" s="121">
        <v>6</v>
      </c>
      <c r="T8" s="122">
        <v>35.010000000000005</v>
      </c>
      <c r="U8" s="148">
        <v>0</v>
      </c>
      <c r="V8" s="123">
        <v>208.01999999999998</v>
      </c>
      <c r="W8" s="124">
        <v>2</v>
      </c>
      <c r="X8" s="125">
        <v>11</v>
      </c>
      <c r="Y8" s="126">
        <v>6</v>
      </c>
    </row>
    <row r="9" spans="1:25" ht="15.75">
      <c r="A9" s="115">
        <v>2</v>
      </c>
      <c r="B9" s="116">
        <v>9</v>
      </c>
      <c r="C9" s="117" t="s">
        <v>210</v>
      </c>
      <c r="D9" s="118" t="s">
        <v>207</v>
      </c>
      <c r="E9" s="119" t="s">
        <v>204</v>
      </c>
      <c r="F9" s="120">
        <v>38</v>
      </c>
      <c r="G9" s="121">
        <v>7</v>
      </c>
      <c r="H9" s="122">
        <v>45</v>
      </c>
      <c r="I9" s="120">
        <v>21</v>
      </c>
      <c r="J9" s="121">
        <v>5</v>
      </c>
      <c r="K9" s="122">
        <v>26</v>
      </c>
      <c r="L9" s="120">
        <v>24</v>
      </c>
      <c r="M9" s="121">
        <v>6</v>
      </c>
      <c r="N9" s="122">
        <v>30</v>
      </c>
      <c r="O9" s="120">
        <v>1</v>
      </c>
      <c r="P9" s="121">
        <v>7</v>
      </c>
      <c r="Q9" s="122">
        <v>8</v>
      </c>
      <c r="R9" s="120">
        <v>31</v>
      </c>
      <c r="S9" s="121">
        <v>7</v>
      </c>
      <c r="T9" s="122">
        <v>38</v>
      </c>
      <c r="U9" s="148">
        <v>0</v>
      </c>
      <c r="V9" s="123">
        <v>147</v>
      </c>
      <c r="W9" s="124">
        <v>0</v>
      </c>
      <c r="X9" s="125">
        <v>25</v>
      </c>
      <c r="Y9" s="126">
        <v>14</v>
      </c>
    </row>
    <row r="10" spans="1:25" ht="15.75">
      <c r="A10" s="115">
        <v>3</v>
      </c>
      <c r="B10" s="116">
        <v>14</v>
      </c>
      <c r="C10" s="117" t="s">
        <v>208</v>
      </c>
      <c r="D10" s="118">
        <v>0</v>
      </c>
      <c r="E10" s="119" t="s">
        <v>204</v>
      </c>
      <c r="F10" s="120">
        <v>32</v>
      </c>
      <c r="G10" s="121">
        <v>7</v>
      </c>
      <c r="H10" s="122">
        <v>39</v>
      </c>
      <c r="I10" s="120">
        <v>28</v>
      </c>
      <c r="J10" s="121">
        <v>4</v>
      </c>
      <c r="K10" s="122">
        <v>32</v>
      </c>
      <c r="L10" s="120">
        <v>35.01</v>
      </c>
      <c r="M10" s="121">
        <v>6</v>
      </c>
      <c r="N10" s="122">
        <v>41.01</v>
      </c>
      <c r="O10" s="120">
        <v>17</v>
      </c>
      <c r="P10" s="121">
        <v>4</v>
      </c>
      <c r="Q10" s="122">
        <v>21</v>
      </c>
      <c r="R10" s="120">
        <v>3</v>
      </c>
      <c r="S10" s="121">
        <v>6</v>
      </c>
      <c r="T10" s="122">
        <v>9</v>
      </c>
      <c r="U10" s="148">
        <v>0</v>
      </c>
      <c r="V10" s="123">
        <v>142.01</v>
      </c>
      <c r="W10" s="124">
        <v>1</v>
      </c>
      <c r="X10" s="125">
        <v>27</v>
      </c>
      <c r="Y10" s="126">
        <v>16</v>
      </c>
    </row>
    <row r="11" spans="1:25" ht="15.75">
      <c r="A11" s="115">
        <v>1</v>
      </c>
      <c r="B11" s="116">
        <v>10</v>
      </c>
      <c r="C11" s="117" t="s">
        <v>214</v>
      </c>
      <c r="D11" s="118">
        <v>0</v>
      </c>
      <c r="E11" s="119" t="s">
        <v>204</v>
      </c>
      <c r="F11" s="120">
        <v>36.01</v>
      </c>
      <c r="G11" s="121">
        <v>6</v>
      </c>
      <c r="H11" s="122">
        <v>42.01</v>
      </c>
      <c r="I11" s="120">
        <v>40</v>
      </c>
      <c r="J11" s="121">
        <v>7</v>
      </c>
      <c r="K11" s="122">
        <v>47</v>
      </c>
      <c r="L11" s="120">
        <v>32</v>
      </c>
      <c r="M11" s="121">
        <v>5</v>
      </c>
      <c r="N11" s="122">
        <v>37</v>
      </c>
      <c r="O11" s="120">
        <v>19</v>
      </c>
      <c r="P11" s="121">
        <v>2</v>
      </c>
      <c r="Q11" s="122">
        <v>21</v>
      </c>
      <c r="R11" s="120">
        <v>19</v>
      </c>
      <c r="S11" s="121">
        <v>3</v>
      </c>
      <c r="T11" s="122">
        <v>22</v>
      </c>
      <c r="U11" s="148">
        <v>0</v>
      </c>
      <c r="V11" s="123">
        <v>169.01</v>
      </c>
      <c r="W11" s="124">
        <v>1</v>
      </c>
      <c r="X11" s="125">
        <v>19</v>
      </c>
      <c r="Y11" s="126">
        <v>10</v>
      </c>
    </row>
    <row r="12" spans="1:25" ht="15.75">
      <c r="A12" s="115">
        <v>3</v>
      </c>
      <c r="B12" s="116">
        <v>12</v>
      </c>
      <c r="C12" s="117" t="s">
        <v>320</v>
      </c>
      <c r="D12" s="118" t="s">
        <v>207</v>
      </c>
      <c r="E12" s="119" t="s">
        <v>204</v>
      </c>
      <c r="F12" s="120">
        <v>32</v>
      </c>
      <c r="G12" s="121">
        <v>6</v>
      </c>
      <c r="H12" s="122">
        <v>38</v>
      </c>
      <c r="I12" s="120">
        <v>29</v>
      </c>
      <c r="J12" s="121">
        <v>3</v>
      </c>
      <c r="K12" s="122">
        <v>32</v>
      </c>
      <c r="L12" s="120">
        <v>30</v>
      </c>
      <c r="M12" s="121">
        <v>6</v>
      </c>
      <c r="N12" s="122">
        <v>36</v>
      </c>
      <c r="O12" s="120">
        <v>20</v>
      </c>
      <c r="P12" s="121">
        <v>5</v>
      </c>
      <c r="Q12" s="122">
        <v>25</v>
      </c>
      <c r="R12" s="120">
        <v>14</v>
      </c>
      <c r="S12" s="121">
        <v>3</v>
      </c>
      <c r="T12" s="122">
        <v>17</v>
      </c>
      <c r="U12" s="148">
        <v>0</v>
      </c>
      <c r="V12" s="123">
        <v>148</v>
      </c>
      <c r="W12" s="124">
        <v>0</v>
      </c>
      <c r="X12" s="125">
        <v>21</v>
      </c>
      <c r="Y12" s="126">
        <v>11</v>
      </c>
    </row>
    <row r="13" spans="1:25" ht="15.75">
      <c r="A13" s="115">
        <v>3</v>
      </c>
      <c r="B13" s="116">
        <v>7</v>
      </c>
      <c r="C13" s="117" t="s">
        <v>245</v>
      </c>
      <c r="D13" s="118">
        <v>0</v>
      </c>
      <c r="E13" s="119" t="s">
        <v>204</v>
      </c>
      <c r="F13" s="120">
        <v>46</v>
      </c>
      <c r="G13" s="121">
        <v>9</v>
      </c>
      <c r="H13" s="122">
        <v>55</v>
      </c>
      <c r="I13" s="120">
        <v>37</v>
      </c>
      <c r="J13" s="121">
        <v>7</v>
      </c>
      <c r="K13" s="122">
        <v>44</v>
      </c>
      <c r="L13" s="120">
        <v>35.01</v>
      </c>
      <c r="M13" s="121">
        <v>7</v>
      </c>
      <c r="N13" s="122">
        <v>42.01</v>
      </c>
      <c r="O13" s="120">
        <v>31.01</v>
      </c>
      <c r="P13" s="121">
        <v>5</v>
      </c>
      <c r="Q13" s="122">
        <v>36.010000000000005</v>
      </c>
      <c r="R13" s="120">
        <v>17</v>
      </c>
      <c r="S13" s="121">
        <v>5</v>
      </c>
      <c r="T13" s="122">
        <v>22</v>
      </c>
      <c r="U13" s="148">
        <v>0</v>
      </c>
      <c r="V13" s="123">
        <v>199.01999999999998</v>
      </c>
      <c r="W13" s="124">
        <v>2</v>
      </c>
      <c r="X13" s="125">
        <v>14</v>
      </c>
      <c r="Y13" s="126">
        <v>8</v>
      </c>
    </row>
    <row r="14" spans="1:25" ht="15.75">
      <c r="A14" s="115">
        <v>2</v>
      </c>
      <c r="B14" s="116">
        <v>13</v>
      </c>
      <c r="C14" s="117" t="s">
        <v>319</v>
      </c>
      <c r="D14" s="118">
        <v>0</v>
      </c>
      <c r="E14" s="119" t="s">
        <v>204</v>
      </c>
      <c r="F14" s="120">
        <v>20</v>
      </c>
      <c r="G14" s="121">
        <v>5</v>
      </c>
      <c r="H14" s="122">
        <v>25</v>
      </c>
      <c r="I14" s="120">
        <v>25</v>
      </c>
      <c r="J14" s="121">
        <v>1</v>
      </c>
      <c r="K14" s="122">
        <v>26</v>
      </c>
      <c r="L14" s="120">
        <v>21</v>
      </c>
      <c r="M14" s="121">
        <v>3</v>
      </c>
      <c r="N14" s="122">
        <v>24</v>
      </c>
      <c r="O14" s="120">
        <v>34</v>
      </c>
      <c r="P14" s="121">
        <v>7</v>
      </c>
      <c r="Q14" s="122">
        <v>41</v>
      </c>
      <c r="R14" s="120">
        <v>26</v>
      </c>
      <c r="S14" s="121">
        <v>6</v>
      </c>
      <c r="T14" s="122">
        <v>32</v>
      </c>
      <c r="U14" s="148">
        <v>0</v>
      </c>
      <c r="V14" s="123">
        <v>148</v>
      </c>
      <c r="W14" s="124">
        <v>0</v>
      </c>
      <c r="X14" s="125">
        <v>21</v>
      </c>
      <c r="Y14" s="126">
        <v>11</v>
      </c>
    </row>
    <row r="15" spans="1:25" ht="15.75">
      <c r="A15" s="115">
        <v>3</v>
      </c>
      <c r="B15" s="116">
        <v>10</v>
      </c>
      <c r="C15" s="117" t="s">
        <v>220</v>
      </c>
      <c r="D15" s="127">
        <v>0</v>
      </c>
      <c r="E15" s="119" t="s">
        <v>204</v>
      </c>
      <c r="F15" s="120">
        <v>43.01</v>
      </c>
      <c r="G15" s="121">
        <v>8</v>
      </c>
      <c r="H15" s="122">
        <v>51.01</v>
      </c>
      <c r="I15" s="120">
        <v>1</v>
      </c>
      <c r="J15" s="121">
        <v>0</v>
      </c>
      <c r="K15" s="122">
        <v>1</v>
      </c>
      <c r="L15" s="120">
        <v>15</v>
      </c>
      <c r="M15" s="121">
        <v>0</v>
      </c>
      <c r="N15" s="122">
        <v>15</v>
      </c>
      <c r="O15" s="120">
        <v>22</v>
      </c>
      <c r="P15" s="121">
        <v>0</v>
      </c>
      <c r="Q15" s="122">
        <v>22</v>
      </c>
      <c r="R15" s="120">
        <v>32</v>
      </c>
      <c r="S15" s="121">
        <v>2</v>
      </c>
      <c r="T15" s="122">
        <v>34</v>
      </c>
      <c r="U15" s="148">
        <v>0</v>
      </c>
      <c r="V15" s="123">
        <v>123.00999999999999</v>
      </c>
      <c r="W15" s="124">
        <v>1</v>
      </c>
      <c r="X15" s="125">
        <v>33</v>
      </c>
      <c r="Y15" s="126">
        <v>20</v>
      </c>
    </row>
    <row r="16" spans="1:25" ht="15.75">
      <c r="A16" s="115">
        <v>1</v>
      </c>
      <c r="B16" s="116">
        <v>5</v>
      </c>
      <c r="C16" s="117" t="s">
        <v>213</v>
      </c>
      <c r="D16" s="118" t="s">
        <v>190</v>
      </c>
      <c r="E16" s="119" t="s">
        <v>204</v>
      </c>
      <c r="F16" s="120">
        <v>18</v>
      </c>
      <c r="G16" s="121">
        <v>2</v>
      </c>
      <c r="H16" s="122">
        <v>20</v>
      </c>
      <c r="I16" s="120">
        <v>29</v>
      </c>
      <c r="J16" s="121">
        <v>5</v>
      </c>
      <c r="K16" s="122">
        <v>34</v>
      </c>
      <c r="L16" s="120">
        <v>17</v>
      </c>
      <c r="M16" s="121">
        <v>1</v>
      </c>
      <c r="N16" s="122">
        <v>18</v>
      </c>
      <c r="O16" s="120">
        <v>16</v>
      </c>
      <c r="P16" s="121">
        <v>4</v>
      </c>
      <c r="Q16" s="122">
        <v>20</v>
      </c>
      <c r="R16" s="120">
        <v>29</v>
      </c>
      <c r="S16" s="121">
        <v>5</v>
      </c>
      <c r="T16" s="122">
        <v>34</v>
      </c>
      <c r="U16" s="148">
        <v>0</v>
      </c>
      <c r="V16" s="123">
        <v>126</v>
      </c>
      <c r="W16" s="124">
        <v>0</v>
      </c>
      <c r="X16" s="125">
        <v>32</v>
      </c>
      <c r="Y16" s="126">
        <v>19</v>
      </c>
    </row>
    <row r="17" spans="1:25" ht="15.75">
      <c r="A17" s="115">
        <v>1</v>
      </c>
      <c r="B17" s="116">
        <v>4</v>
      </c>
      <c r="C17" s="117" t="s">
        <v>239</v>
      </c>
      <c r="D17" s="118">
        <v>0</v>
      </c>
      <c r="E17" s="119" t="s">
        <v>204</v>
      </c>
      <c r="F17" s="120">
        <v>39.01</v>
      </c>
      <c r="G17" s="121">
        <v>7</v>
      </c>
      <c r="H17" s="122">
        <v>46.01</v>
      </c>
      <c r="I17" s="120">
        <v>20</v>
      </c>
      <c r="J17" s="121">
        <v>4</v>
      </c>
      <c r="K17" s="122">
        <v>24</v>
      </c>
      <c r="L17" s="120">
        <v>23</v>
      </c>
      <c r="M17" s="121">
        <v>7</v>
      </c>
      <c r="N17" s="122">
        <v>30</v>
      </c>
      <c r="O17" s="120">
        <v>13</v>
      </c>
      <c r="P17" s="121">
        <v>3</v>
      </c>
      <c r="Q17" s="122">
        <v>16</v>
      </c>
      <c r="R17" s="120">
        <v>22</v>
      </c>
      <c r="S17" s="121">
        <v>5</v>
      </c>
      <c r="T17" s="122">
        <v>27</v>
      </c>
      <c r="U17" s="148">
        <v>0</v>
      </c>
      <c r="V17" s="123">
        <v>143.01</v>
      </c>
      <c r="W17" s="124">
        <v>1</v>
      </c>
      <c r="X17" s="125">
        <v>26</v>
      </c>
      <c r="Y17" s="126">
        <v>15</v>
      </c>
    </row>
    <row r="18" spans="1:25" ht="15.75">
      <c r="A18" s="115">
        <v>1</v>
      </c>
      <c r="B18" s="116">
        <v>6</v>
      </c>
      <c r="C18" s="117" t="s">
        <v>212</v>
      </c>
      <c r="D18" s="118">
        <v>0</v>
      </c>
      <c r="E18" s="119" t="s">
        <v>204</v>
      </c>
      <c r="F18" s="120">
        <v>16</v>
      </c>
      <c r="G18" s="121">
        <v>2</v>
      </c>
      <c r="H18" s="122">
        <v>18</v>
      </c>
      <c r="I18" s="120">
        <v>46</v>
      </c>
      <c r="J18" s="121">
        <v>8</v>
      </c>
      <c r="K18" s="122">
        <v>54</v>
      </c>
      <c r="L18" s="120">
        <v>33</v>
      </c>
      <c r="M18" s="121">
        <v>6</v>
      </c>
      <c r="N18" s="122">
        <v>39</v>
      </c>
      <c r="O18" s="120">
        <v>45</v>
      </c>
      <c r="P18" s="121">
        <v>8</v>
      </c>
      <c r="Q18" s="122">
        <v>53</v>
      </c>
      <c r="R18" s="120">
        <v>33</v>
      </c>
      <c r="S18" s="121">
        <v>8</v>
      </c>
      <c r="T18" s="122">
        <v>41</v>
      </c>
      <c r="U18" s="148">
        <v>0</v>
      </c>
      <c r="V18" s="123">
        <v>205</v>
      </c>
      <c r="W18" s="124">
        <v>0</v>
      </c>
      <c r="X18" s="125">
        <v>12</v>
      </c>
      <c r="Y18" s="126">
        <v>7</v>
      </c>
    </row>
    <row r="19" spans="1:25" ht="15.75">
      <c r="A19" s="115">
        <v>1</v>
      </c>
      <c r="B19" s="116">
        <v>12</v>
      </c>
      <c r="C19" s="117" t="s">
        <v>321</v>
      </c>
      <c r="D19" s="118">
        <v>0</v>
      </c>
      <c r="E19" s="119" t="s">
        <v>204</v>
      </c>
      <c r="F19" s="120">
        <v>16</v>
      </c>
      <c r="G19" s="121">
        <v>2</v>
      </c>
      <c r="H19" s="122">
        <v>18</v>
      </c>
      <c r="I19" s="120">
        <v>40.020000000000003</v>
      </c>
      <c r="J19" s="121">
        <v>6</v>
      </c>
      <c r="K19" s="122">
        <v>46.02</v>
      </c>
      <c r="L19" s="120">
        <v>19</v>
      </c>
      <c r="M19" s="121">
        <v>3</v>
      </c>
      <c r="N19" s="122">
        <v>22</v>
      </c>
      <c r="O19" s="120">
        <v>18</v>
      </c>
      <c r="P19" s="121">
        <v>6</v>
      </c>
      <c r="Q19" s="122">
        <v>24</v>
      </c>
      <c r="R19" s="120">
        <v>21</v>
      </c>
      <c r="S19" s="121">
        <v>6</v>
      </c>
      <c r="T19" s="122">
        <v>27</v>
      </c>
      <c r="U19" s="148">
        <v>0</v>
      </c>
      <c r="V19" s="123">
        <v>137.02000000000001</v>
      </c>
      <c r="W19" s="124">
        <v>2</v>
      </c>
      <c r="X19" s="125">
        <v>29</v>
      </c>
      <c r="Y19" s="126">
        <v>17</v>
      </c>
    </row>
    <row r="20" spans="1:25" ht="15.75">
      <c r="A20" s="115">
        <v>2</v>
      </c>
      <c r="B20" s="116">
        <v>2</v>
      </c>
      <c r="C20" s="117" t="s">
        <v>240</v>
      </c>
      <c r="D20" s="118">
        <v>0</v>
      </c>
      <c r="E20" s="119" t="s">
        <v>204</v>
      </c>
      <c r="F20" s="120">
        <v>23</v>
      </c>
      <c r="G20" s="121">
        <v>4</v>
      </c>
      <c r="H20" s="122">
        <v>27</v>
      </c>
      <c r="I20" s="120">
        <v>17</v>
      </c>
      <c r="J20" s="121">
        <v>5</v>
      </c>
      <c r="K20" s="122">
        <v>22</v>
      </c>
      <c r="L20" s="120">
        <v>39</v>
      </c>
      <c r="M20" s="121">
        <v>7</v>
      </c>
      <c r="N20" s="122">
        <v>46</v>
      </c>
      <c r="O20" s="120">
        <v>24</v>
      </c>
      <c r="P20" s="121">
        <v>6</v>
      </c>
      <c r="Q20" s="122">
        <v>30</v>
      </c>
      <c r="R20" s="120">
        <v>17</v>
      </c>
      <c r="S20" s="121">
        <v>6</v>
      </c>
      <c r="T20" s="122">
        <v>23</v>
      </c>
      <c r="U20" s="148">
        <v>0</v>
      </c>
      <c r="V20" s="123">
        <v>148</v>
      </c>
      <c r="W20" s="124">
        <v>0</v>
      </c>
      <c r="X20" s="125">
        <v>21</v>
      </c>
      <c r="Y20" s="126">
        <v>11</v>
      </c>
    </row>
    <row r="21" spans="1:25" ht="15.75">
      <c r="A21" s="115">
        <v>1</v>
      </c>
      <c r="B21" s="116">
        <v>13</v>
      </c>
      <c r="C21" s="117" t="s">
        <v>219</v>
      </c>
      <c r="D21" s="118">
        <v>0</v>
      </c>
      <c r="E21" s="119" t="s">
        <v>204</v>
      </c>
      <c r="F21" s="120">
        <v>17</v>
      </c>
      <c r="G21" s="121">
        <v>3</v>
      </c>
      <c r="H21" s="122">
        <v>20</v>
      </c>
      <c r="I21" s="120">
        <v>6</v>
      </c>
      <c r="J21" s="121">
        <v>3</v>
      </c>
      <c r="K21" s="122">
        <v>9</v>
      </c>
      <c r="L21" s="120">
        <v>11</v>
      </c>
      <c r="M21" s="121">
        <v>2</v>
      </c>
      <c r="N21" s="122">
        <v>13</v>
      </c>
      <c r="O21" s="120">
        <v>26</v>
      </c>
      <c r="P21" s="121">
        <v>0</v>
      </c>
      <c r="Q21" s="122">
        <v>26</v>
      </c>
      <c r="R21" s="120">
        <v>21</v>
      </c>
      <c r="S21" s="121">
        <v>3</v>
      </c>
      <c r="T21" s="122">
        <v>24</v>
      </c>
      <c r="U21" s="148">
        <v>0</v>
      </c>
      <c r="V21" s="123">
        <v>92</v>
      </c>
      <c r="W21" s="124">
        <v>0</v>
      </c>
      <c r="X21" s="125">
        <v>38</v>
      </c>
      <c r="Y21" s="126">
        <v>23</v>
      </c>
    </row>
    <row r="22" spans="1:25" ht="15.75">
      <c r="A22" s="115">
        <v>1</v>
      </c>
      <c r="B22" s="116">
        <v>8</v>
      </c>
      <c r="C22" s="117" t="s">
        <v>205</v>
      </c>
      <c r="D22" s="118">
        <v>0</v>
      </c>
      <c r="E22" s="119" t="s">
        <v>204</v>
      </c>
      <c r="F22" s="120">
        <v>38.01</v>
      </c>
      <c r="G22" s="121">
        <v>7</v>
      </c>
      <c r="H22" s="122">
        <v>45.01</v>
      </c>
      <c r="I22" s="120">
        <v>37</v>
      </c>
      <c r="J22" s="121">
        <v>7</v>
      </c>
      <c r="K22" s="122">
        <v>44</v>
      </c>
      <c r="L22" s="120">
        <v>40</v>
      </c>
      <c r="M22" s="121">
        <v>6</v>
      </c>
      <c r="N22" s="122">
        <v>46</v>
      </c>
      <c r="O22" s="120">
        <v>36.01</v>
      </c>
      <c r="P22" s="121">
        <v>7</v>
      </c>
      <c r="Q22" s="122">
        <v>43.01</v>
      </c>
      <c r="R22" s="120">
        <v>35</v>
      </c>
      <c r="S22" s="121">
        <v>7</v>
      </c>
      <c r="T22" s="122">
        <v>42</v>
      </c>
      <c r="U22" s="148">
        <v>0</v>
      </c>
      <c r="V22" s="123">
        <v>220.01999999999998</v>
      </c>
      <c r="W22" s="124">
        <v>2</v>
      </c>
      <c r="X22" s="125">
        <v>5</v>
      </c>
      <c r="Y22" s="126">
        <v>2</v>
      </c>
    </row>
    <row r="23" spans="1:25" ht="15.75">
      <c r="A23" s="115">
        <v>4</v>
      </c>
      <c r="B23" s="116">
        <v>11</v>
      </c>
      <c r="C23" s="117" t="s">
        <v>242</v>
      </c>
      <c r="D23" s="118">
        <v>0</v>
      </c>
      <c r="E23" s="119" t="s">
        <v>204</v>
      </c>
      <c r="F23" s="120">
        <v>28.01</v>
      </c>
      <c r="G23" s="121">
        <v>3</v>
      </c>
      <c r="H23" s="122">
        <v>31.01</v>
      </c>
      <c r="I23" s="120">
        <v>14</v>
      </c>
      <c r="J23" s="121">
        <v>3</v>
      </c>
      <c r="K23" s="122">
        <v>17</v>
      </c>
      <c r="L23" s="120">
        <v>0</v>
      </c>
      <c r="M23" s="121">
        <v>0</v>
      </c>
      <c r="N23" s="122">
        <v>0</v>
      </c>
      <c r="O23" s="120">
        <v>22</v>
      </c>
      <c r="P23" s="121">
        <v>3</v>
      </c>
      <c r="Q23" s="122">
        <v>25</v>
      </c>
      <c r="R23" s="120">
        <v>0</v>
      </c>
      <c r="S23" s="121">
        <v>0</v>
      </c>
      <c r="T23" s="122">
        <v>0</v>
      </c>
      <c r="U23" s="148">
        <v>0</v>
      </c>
      <c r="V23" s="123">
        <v>73.010000000000005</v>
      </c>
      <c r="W23" s="124">
        <v>1</v>
      </c>
      <c r="X23" s="125">
        <v>41</v>
      </c>
      <c r="Y23" s="126">
        <v>26</v>
      </c>
    </row>
    <row r="24" spans="1:25" ht="15.75">
      <c r="A24" s="115">
        <v>2</v>
      </c>
      <c r="B24" s="116">
        <v>3</v>
      </c>
      <c r="C24" s="117" t="s">
        <v>209</v>
      </c>
      <c r="D24" s="118" t="s">
        <v>207</v>
      </c>
      <c r="E24" s="119" t="s">
        <v>204</v>
      </c>
      <c r="F24" s="120">
        <v>46.02</v>
      </c>
      <c r="G24" s="121">
        <v>7</v>
      </c>
      <c r="H24" s="122">
        <v>53.02</v>
      </c>
      <c r="I24" s="120">
        <v>40</v>
      </c>
      <c r="J24" s="121">
        <v>7</v>
      </c>
      <c r="K24" s="122">
        <v>47</v>
      </c>
      <c r="L24" s="120">
        <v>42.02</v>
      </c>
      <c r="M24" s="121">
        <v>8</v>
      </c>
      <c r="N24" s="122">
        <v>50.02</v>
      </c>
      <c r="O24" s="120">
        <v>33.01</v>
      </c>
      <c r="P24" s="121">
        <v>6</v>
      </c>
      <c r="Q24" s="122">
        <v>39.01</v>
      </c>
      <c r="R24" s="120">
        <v>24</v>
      </c>
      <c r="S24" s="121">
        <v>6</v>
      </c>
      <c r="T24" s="122">
        <v>30</v>
      </c>
      <c r="U24" s="148">
        <v>0</v>
      </c>
      <c r="V24" s="123">
        <v>219.05</v>
      </c>
      <c r="W24" s="124">
        <v>5</v>
      </c>
      <c r="X24" s="125">
        <v>6</v>
      </c>
      <c r="Y24" s="126">
        <v>3</v>
      </c>
    </row>
    <row r="25" spans="1:25" ht="15.75">
      <c r="A25" s="115">
        <v>2</v>
      </c>
      <c r="B25" s="116">
        <v>4</v>
      </c>
      <c r="C25" s="117" t="s">
        <v>211</v>
      </c>
      <c r="D25" s="118" t="s">
        <v>207</v>
      </c>
      <c r="E25" s="119" t="s">
        <v>204</v>
      </c>
      <c r="F25" s="120">
        <v>31.01</v>
      </c>
      <c r="G25" s="121">
        <v>5</v>
      </c>
      <c r="H25" s="122">
        <v>36.010000000000005</v>
      </c>
      <c r="I25" s="120">
        <v>43.02</v>
      </c>
      <c r="J25" s="121">
        <v>7</v>
      </c>
      <c r="K25" s="122">
        <v>50.02</v>
      </c>
      <c r="L25" s="120">
        <v>41.01</v>
      </c>
      <c r="M25" s="121">
        <v>7</v>
      </c>
      <c r="N25" s="122">
        <v>48.01</v>
      </c>
      <c r="O25" s="120">
        <v>22</v>
      </c>
      <c r="P25" s="121">
        <v>2</v>
      </c>
      <c r="Q25" s="122">
        <v>24</v>
      </c>
      <c r="R25" s="120">
        <v>12</v>
      </c>
      <c r="S25" s="121">
        <v>4</v>
      </c>
      <c r="T25" s="122">
        <v>16</v>
      </c>
      <c r="U25" s="148">
        <v>0</v>
      </c>
      <c r="V25" s="123">
        <v>174.04</v>
      </c>
      <c r="W25" s="124">
        <v>4</v>
      </c>
      <c r="X25" s="125">
        <v>17</v>
      </c>
      <c r="Y25" s="126">
        <v>9</v>
      </c>
    </row>
    <row r="26" spans="1:25" ht="15.75">
      <c r="A26" s="115">
        <v>2</v>
      </c>
      <c r="B26" s="116">
        <v>14</v>
      </c>
      <c r="C26" s="117" t="s">
        <v>318</v>
      </c>
      <c r="D26" s="118">
        <v>0</v>
      </c>
      <c r="E26" s="119" t="s">
        <v>204</v>
      </c>
      <c r="F26" s="120">
        <v>33.020000000000003</v>
      </c>
      <c r="G26" s="121">
        <v>4</v>
      </c>
      <c r="H26" s="122">
        <v>37.020000000000003</v>
      </c>
      <c r="I26" s="120">
        <v>43.01</v>
      </c>
      <c r="J26" s="121">
        <v>8</v>
      </c>
      <c r="K26" s="122">
        <v>51.01</v>
      </c>
      <c r="L26" s="120">
        <v>46.02</v>
      </c>
      <c r="M26" s="121">
        <v>9</v>
      </c>
      <c r="N26" s="122">
        <v>55.02</v>
      </c>
      <c r="O26" s="120">
        <v>42</v>
      </c>
      <c r="P26" s="121">
        <v>7</v>
      </c>
      <c r="Q26" s="122">
        <v>49</v>
      </c>
      <c r="R26" s="120">
        <v>22</v>
      </c>
      <c r="S26" s="121">
        <v>0</v>
      </c>
      <c r="T26" s="122">
        <v>22</v>
      </c>
      <c r="U26" s="148">
        <v>0</v>
      </c>
      <c r="V26" s="123">
        <v>214.05</v>
      </c>
      <c r="W26" s="124">
        <v>5</v>
      </c>
      <c r="X26" s="125">
        <v>7</v>
      </c>
      <c r="Y26" s="126">
        <v>4</v>
      </c>
    </row>
    <row r="27" spans="1:25" ht="15.75">
      <c r="A27" s="115">
        <v>2</v>
      </c>
      <c r="B27" s="116">
        <v>5</v>
      </c>
      <c r="C27" s="117" t="s">
        <v>215</v>
      </c>
      <c r="D27" s="118" t="s">
        <v>207</v>
      </c>
      <c r="E27" s="119" t="s">
        <v>204</v>
      </c>
      <c r="F27" s="120">
        <v>35.01</v>
      </c>
      <c r="G27" s="121">
        <v>7</v>
      </c>
      <c r="H27" s="122">
        <v>42.01</v>
      </c>
      <c r="I27" s="120">
        <v>23</v>
      </c>
      <c r="J27" s="121">
        <v>3</v>
      </c>
      <c r="K27" s="122">
        <v>26</v>
      </c>
      <c r="L27" s="120">
        <v>30</v>
      </c>
      <c r="M27" s="121">
        <v>5</v>
      </c>
      <c r="N27" s="122">
        <v>35</v>
      </c>
      <c r="O27" s="120">
        <v>12</v>
      </c>
      <c r="P27" s="121">
        <v>0</v>
      </c>
      <c r="Q27" s="122">
        <v>12</v>
      </c>
      <c r="R27" s="120">
        <v>20</v>
      </c>
      <c r="S27" s="121">
        <v>2</v>
      </c>
      <c r="T27" s="122">
        <v>22</v>
      </c>
      <c r="U27" s="148">
        <v>0</v>
      </c>
      <c r="V27" s="123">
        <v>137.01</v>
      </c>
      <c r="W27" s="124">
        <v>1</v>
      </c>
      <c r="X27" s="125">
        <v>30</v>
      </c>
      <c r="Y27" s="126">
        <v>18</v>
      </c>
    </row>
    <row r="28" spans="1:25" ht="15.75">
      <c r="A28" s="115">
        <v>1</v>
      </c>
      <c r="B28" s="116">
        <v>11</v>
      </c>
      <c r="C28" s="117" t="s">
        <v>218</v>
      </c>
      <c r="D28" s="118">
        <v>0</v>
      </c>
      <c r="E28" s="119" t="s">
        <v>204</v>
      </c>
      <c r="F28" s="120">
        <v>13</v>
      </c>
      <c r="G28" s="121">
        <v>2</v>
      </c>
      <c r="H28" s="122">
        <v>15</v>
      </c>
      <c r="I28" s="120">
        <v>20</v>
      </c>
      <c r="J28" s="121">
        <v>0</v>
      </c>
      <c r="K28" s="122">
        <v>20</v>
      </c>
      <c r="L28" s="120">
        <v>19</v>
      </c>
      <c r="M28" s="121">
        <v>6</v>
      </c>
      <c r="N28" s="122">
        <v>25</v>
      </c>
      <c r="O28" s="120">
        <v>12</v>
      </c>
      <c r="P28" s="121">
        <v>8</v>
      </c>
      <c r="Q28" s="122">
        <v>20</v>
      </c>
      <c r="R28" s="120">
        <v>24</v>
      </c>
      <c r="S28" s="121">
        <v>4</v>
      </c>
      <c r="T28" s="122">
        <v>28</v>
      </c>
      <c r="U28" s="148">
        <v>0</v>
      </c>
      <c r="V28" s="123">
        <v>108</v>
      </c>
      <c r="W28" s="124">
        <v>0</v>
      </c>
      <c r="X28" s="125">
        <v>36</v>
      </c>
      <c r="Y28" s="126">
        <v>22</v>
      </c>
    </row>
    <row r="29" spans="1:25" ht="15.75">
      <c r="A29" s="115">
        <v>2</v>
      </c>
      <c r="B29" s="116">
        <v>10</v>
      </c>
      <c r="C29" s="117" t="s">
        <v>244</v>
      </c>
      <c r="D29" s="118">
        <v>0</v>
      </c>
      <c r="E29" s="119" t="s">
        <v>204</v>
      </c>
      <c r="F29" s="120">
        <v>20</v>
      </c>
      <c r="G29" s="121">
        <v>0</v>
      </c>
      <c r="H29" s="122">
        <v>20</v>
      </c>
      <c r="I29" s="120">
        <v>22</v>
      </c>
      <c r="J29" s="121">
        <v>4</v>
      </c>
      <c r="K29" s="122">
        <v>26</v>
      </c>
      <c r="L29" s="120">
        <v>7</v>
      </c>
      <c r="M29" s="121">
        <v>6</v>
      </c>
      <c r="N29" s="122">
        <v>13</v>
      </c>
      <c r="O29" s="120">
        <v>16</v>
      </c>
      <c r="P29" s="121">
        <v>6</v>
      </c>
      <c r="Q29" s="122">
        <v>22</v>
      </c>
      <c r="R29" s="120">
        <v>6</v>
      </c>
      <c r="S29" s="121">
        <v>0</v>
      </c>
      <c r="T29" s="122">
        <v>6</v>
      </c>
      <c r="U29" s="148">
        <v>0</v>
      </c>
      <c r="V29" s="123">
        <v>87</v>
      </c>
      <c r="W29" s="124">
        <v>0</v>
      </c>
      <c r="X29" s="125">
        <v>39</v>
      </c>
      <c r="Y29" s="126">
        <v>24</v>
      </c>
    </row>
    <row r="30" spans="1:25" ht="15.75">
      <c r="A30" s="115">
        <v>1</v>
      </c>
      <c r="B30" s="116">
        <v>9</v>
      </c>
      <c r="C30" s="117" t="s">
        <v>322</v>
      </c>
      <c r="D30" s="127">
        <v>0</v>
      </c>
      <c r="E30" s="119" t="s">
        <v>204</v>
      </c>
      <c r="F30" s="120">
        <v>21</v>
      </c>
      <c r="G30" s="121">
        <v>1</v>
      </c>
      <c r="H30" s="122">
        <v>22</v>
      </c>
      <c r="I30" s="120">
        <v>35</v>
      </c>
      <c r="J30" s="121">
        <v>5</v>
      </c>
      <c r="K30" s="122">
        <v>40</v>
      </c>
      <c r="L30" s="120">
        <v>27.01</v>
      </c>
      <c r="M30" s="121">
        <v>4</v>
      </c>
      <c r="N30" s="122">
        <v>31.01</v>
      </c>
      <c r="O30" s="120">
        <v>8</v>
      </c>
      <c r="P30" s="121">
        <v>3</v>
      </c>
      <c r="Q30" s="122">
        <v>11</v>
      </c>
      <c r="R30" s="120">
        <v>15</v>
      </c>
      <c r="S30" s="121">
        <v>2</v>
      </c>
      <c r="T30" s="122">
        <v>17</v>
      </c>
      <c r="U30" s="148">
        <v>0</v>
      </c>
      <c r="V30" s="123">
        <v>121.01</v>
      </c>
      <c r="W30" s="124">
        <v>1</v>
      </c>
      <c r="X30" s="125">
        <v>34</v>
      </c>
      <c r="Y30" s="126">
        <v>21</v>
      </c>
    </row>
    <row r="31" spans="1:25" ht="15.75">
      <c r="A31" s="115">
        <v>2</v>
      </c>
      <c r="B31" s="116">
        <v>8</v>
      </c>
      <c r="C31" s="117" t="s">
        <v>216</v>
      </c>
      <c r="D31" s="118" t="s">
        <v>207</v>
      </c>
      <c r="E31" s="119" t="s">
        <v>204</v>
      </c>
      <c r="F31" s="120">
        <v>35.01</v>
      </c>
      <c r="G31" s="121">
        <v>6</v>
      </c>
      <c r="H31" s="122">
        <v>41.01</v>
      </c>
      <c r="I31" s="120">
        <v>37</v>
      </c>
      <c r="J31" s="121">
        <v>5</v>
      </c>
      <c r="K31" s="122">
        <v>42</v>
      </c>
      <c r="L31" s="120">
        <v>42.03</v>
      </c>
      <c r="M31" s="121">
        <v>7</v>
      </c>
      <c r="N31" s="122">
        <v>49.03</v>
      </c>
      <c r="O31" s="120">
        <v>39.01</v>
      </c>
      <c r="P31" s="121">
        <v>6</v>
      </c>
      <c r="Q31" s="122">
        <v>45.01</v>
      </c>
      <c r="R31" s="120">
        <v>29</v>
      </c>
      <c r="S31" s="121">
        <v>6</v>
      </c>
      <c r="T31" s="122">
        <v>35</v>
      </c>
      <c r="U31" s="148">
        <v>0</v>
      </c>
      <c r="V31" s="123">
        <v>212.04999999999998</v>
      </c>
      <c r="W31" s="124">
        <v>5</v>
      </c>
      <c r="X31" s="125">
        <v>9</v>
      </c>
      <c r="Y31" s="126">
        <v>5</v>
      </c>
    </row>
    <row r="32" spans="1:25" ht="15.75">
      <c r="A32" s="115">
        <v>4</v>
      </c>
      <c r="B32" s="116">
        <v>13</v>
      </c>
      <c r="C32" s="117" t="s">
        <v>323</v>
      </c>
      <c r="D32" s="118">
        <v>0</v>
      </c>
      <c r="E32" s="119" t="s">
        <v>204</v>
      </c>
      <c r="F32" s="120">
        <v>34</v>
      </c>
      <c r="G32" s="121">
        <v>6</v>
      </c>
      <c r="H32" s="122">
        <v>40</v>
      </c>
      <c r="I32" s="120">
        <v>16.010000000000002</v>
      </c>
      <c r="J32" s="121">
        <v>4</v>
      </c>
      <c r="K32" s="122">
        <v>20.010000000000002</v>
      </c>
      <c r="L32" s="120">
        <v>4</v>
      </c>
      <c r="M32" s="121">
        <v>7</v>
      </c>
      <c r="N32" s="122">
        <v>11</v>
      </c>
      <c r="O32" s="120">
        <v>3</v>
      </c>
      <c r="P32" s="121">
        <v>7</v>
      </c>
      <c r="Q32" s="122">
        <v>10</v>
      </c>
      <c r="R32" s="120">
        <v>5</v>
      </c>
      <c r="S32" s="121">
        <v>0</v>
      </c>
      <c r="T32" s="122">
        <v>5</v>
      </c>
      <c r="U32" s="148">
        <v>0</v>
      </c>
      <c r="V32" s="123">
        <v>86.01</v>
      </c>
      <c r="W32" s="124">
        <v>1</v>
      </c>
      <c r="X32" s="125">
        <v>40</v>
      </c>
      <c r="Y32" s="126">
        <v>25</v>
      </c>
    </row>
    <row r="33" spans="1:26" ht="15.75">
      <c r="A33" s="115">
        <v>1</v>
      </c>
      <c r="B33" s="116">
        <v>3</v>
      </c>
      <c r="C33" s="117" t="s">
        <v>238</v>
      </c>
      <c r="D33" s="118">
        <v>0</v>
      </c>
      <c r="E33" s="119" t="s">
        <v>204</v>
      </c>
      <c r="F33" s="120">
        <v>41.01</v>
      </c>
      <c r="G33" s="121">
        <v>7</v>
      </c>
      <c r="H33" s="122">
        <v>48.01</v>
      </c>
      <c r="I33" s="120">
        <v>44</v>
      </c>
      <c r="J33" s="121">
        <v>9</v>
      </c>
      <c r="K33" s="122">
        <v>53</v>
      </c>
      <c r="L33" s="120">
        <v>43.02</v>
      </c>
      <c r="M33" s="121">
        <v>6</v>
      </c>
      <c r="N33" s="122">
        <v>49.02</v>
      </c>
      <c r="O33" s="120">
        <v>46.01</v>
      </c>
      <c r="P33" s="121">
        <v>8</v>
      </c>
      <c r="Q33" s="122">
        <v>54.01</v>
      </c>
      <c r="R33" s="120">
        <v>33</v>
      </c>
      <c r="S33" s="121">
        <v>5</v>
      </c>
      <c r="T33" s="122">
        <v>38</v>
      </c>
      <c r="U33" s="148">
        <v>0</v>
      </c>
      <c r="V33" s="123">
        <v>242.04</v>
      </c>
      <c r="W33" s="124">
        <v>4</v>
      </c>
      <c r="X33" s="125">
        <v>1</v>
      </c>
      <c r="Y33" s="126">
        <v>1</v>
      </c>
    </row>
    <row r="34" spans="1:26" ht="16.5" thickBot="1">
      <c r="A34" s="128">
        <v>2</v>
      </c>
      <c r="B34" s="129">
        <v>11</v>
      </c>
      <c r="C34" s="130" t="s">
        <v>217</v>
      </c>
      <c r="D34" s="131">
        <v>0</v>
      </c>
      <c r="E34" s="132" t="s">
        <v>204</v>
      </c>
      <c r="F34" s="133">
        <v>0</v>
      </c>
      <c r="G34" s="134">
        <v>0</v>
      </c>
      <c r="H34" s="135">
        <v>0</v>
      </c>
      <c r="I34" s="133">
        <v>15</v>
      </c>
      <c r="J34" s="134">
        <v>2</v>
      </c>
      <c r="K34" s="135">
        <v>17</v>
      </c>
      <c r="L34" s="133">
        <v>4</v>
      </c>
      <c r="M34" s="134">
        <v>0</v>
      </c>
      <c r="N34" s="135">
        <v>4</v>
      </c>
      <c r="O34" s="133">
        <v>22</v>
      </c>
      <c r="P34" s="134">
        <v>7</v>
      </c>
      <c r="Q34" s="135">
        <v>29</v>
      </c>
      <c r="R34" s="133">
        <v>0</v>
      </c>
      <c r="S34" s="134">
        <v>0</v>
      </c>
      <c r="T34" s="135">
        <v>0</v>
      </c>
      <c r="U34" s="149">
        <v>0</v>
      </c>
      <c r="V34" s="136">
        <v>50</v>
      </c>
      <c r="W34" s="137">
        <v>0</v>
      </c>
      <c r="X34" s="138">
        <v>42</v>
      </c>
      <c r="Y34" s="139">
        <v>27</v>
      </c>
    </row>
    <row r="35" spans="1:26" ht="15.75" thickBot="1">
      <c r="A35" s="140"/>
      <c r="B35" s="140"/>
      <c r="C35" s="140"/>
      <c r="D35" s="127"/>
      <c r="E35" s="141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1"/>
      <c r="X35" s="141"/>
      <c r="Y35" s="140"/>
    </row>
    <row r="36" spans="1:26">
      <c r="A36" s="157" t="s">
        <v>222</v>
      </c>
      <c r="B36" s="159"/>
      <c r="C36" s="158" t="s">
        <v>238</v>
      </c>
      <c r="D36" s="169"/>
      <c r="E36" s="160" t="s">
        <v>324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1"/>
      <c r="X36" s="141"/>
      <c r="Y36" s="140"/>
    </row>
    <row r="37" spans="1:26" ht="15.75" thickBot="1">
      <c r="A37" s="161" t="s">
        <v>223</v>
      </c>
      <c r="B37" s="142"/>
      <c r="C37" s="145" t="s">
        <v>318</v>
      </c>
      <c r="D37" s="143"/>
      <c r="E37" s="146">
        <v>55.02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  <c r="X37" s="141"/>
      <c r="Y37" s="140"/>
    </row>
    <row r="40" spans="1:26" ht="23.25">
      <c r="A40" s="268" t="s">
        <v>317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</row>
    <row r="41" spans="1:26" ht="18">
      <c r="A41" s="269" t="s">
        <v>224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</row>
    <row r="42" spans="1:26" ht="18.75" thickBot="1">
      <c r="A42" s="90"/>
      <c r="B42" s="90"/>
      <c r="C42" s="90"/>
      <c r="D42" s="91"/>
      <c r="E42" s="91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163"/>
      <c r="Y42" s="92"/>
      <c r="Z42" s="92"/>
    </row>
    <row r="43" spans="1:26" ht="20.25">
      <c r="A43" s="93" t="s">
        <v>188</v>
      </c>
      <c r="B43" s="94" t="s">
        <v>189</v>
      </c>
      <c r="C43" s="95" t="s">
        <v>3</v>
      </c>
      <c r="D43" s="95" t="s">
        <v>190</v>
      </c>
      <c r="E43" s="96" t="s">
        <v>191</v>
      </c>
      <c r="F43" s="274" t="s">
        <v>192</v>
      </c>
      <c r="G43" s="274"/>
      <c r="H43" s="275"/>
      <c r="I43" s="276" t="s">
        <v>193</v>
      </c>
      <c r="J43" s="274"/>
      <c r="K43" s="275"/>
      <c r="L43" s="276" t="s">
        <v>194</v>
      </c>
      <c r="M43" s="274"/>
      <c r="N43" s="275"/>
      <c r="O43" s="276" t="s">
        <v>195</v>
      </c>
      <c r="P43" s="274"/>
      <c r="Q43" s="275"/>
      <c r="R43" s="276" t="s">
        <v>196</v>
      </c>
      <c r="S43" s="274"/>
      <c r="T43" s="275"/>
      <c r="U43" s="270" t="s">
        <v>197</v>
      </c>
      <c r="V43" s="271"/>
      <c r="W43" s="97" t="s">
        <v>198</v>
      </c>
      <c r="X43" s="272" t="s">
        <v>199</v>
      </c>
      <c r="Y43" s="277"/>
      <c r="Z43" s="273"/>
    </row>
    <row r="44" spans="1:26" ht="16.5" thickBot="1">
      <c r="A44" s="98"/>
      <c r="B44" s="99"/>
      <c r="C44" s="100"/>
      <c r="D44" s="95"/>
      <c r="E44" s="101"/>
      <c r="F44" s="102" t="s">
        <v>200</v>
      </c>
      <c r="G44" s="103" t="s">
        <v>201</v>
      </c>
      <c r="H44" s="102" t="s">
        <v>197</v>
      </c>
      <c r="I44" s="104" t="s">
        <v>200</v>
      </c>
      <c r="J44" s="103" t="s">
        <v>201</v>
      </c>
      <c r="K44" s="102" t="s">
        <v>197</v>
      </c>
      <c r="L44" s="104" t="s">
        <v>200</v>
      </c>
      <c r="M44" s="103" t="s">
        <v>201</v>
      </c>
      <c r="N44" s="102" t="s">
        <v>197</v>
      </c>
      <c r="O44" s="104" t="s">
        <v>200</v>
      </c>
      <c r="P44" s="103" t="s">
        <v>201</v>
      </c>
      <c r="Q44" s="102" t="s">
        <v>197</v>
      </c>
      <c r="R44" s="104" t="s">
        <v>200</v>
      </c>
      <c r="S44" s="103" t="s">
        <v>201</v>
      </c>
      <c r="T44" s="102" t="s">
        <v>197</v>
      </c>
      <c r="U44" s="105" t="s">
        <v>225</v>
      </c>
      <c r="V44" s="105" t="s">
        <v>204</v>
      </c>
      <c r="W44" s="106" t="s">
        <v>202</v>
      </c>
      <c r="X44" s="107" t="s">
        <v>203</v>
      </c>
      <c r="Y44" s="144" t="s">
        <v>225</v>
      </c>
      <c r="Z44" s="108" t="s">
        <v>204</v>
      </c>
    </row>
    <row r="45" spans="1:26" ht="15.75">
      <c r="A45" s="109"/>
      <c r="B45" s="110"/>
      <c r="C45" s="111"/>
      <c r="D45" s="112"/>
      <c r="E45" s="111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</row>
    <row r="46" spans="1:26" ht="15.75">
      <c r="A46" s="115">
        <v>4</v>
      </c>
      <c r="B46" s="116">
        <v>15</v>
      </c>
      <c r="C46" s="117">
        <v>0</v>
      </c>
      <c r="D46" s="118">
        <v>0</v>
      </c>
      <c r="E46" s="119">
        <v>0</v>
      </c>
      <c r="F46" s="120">
        <v>0</v>
      </c>
      <c r="G46" s="121">
        <v>0</v>
      </c>
      <c r="H46" s="122">
        <v>0</v>
      </c>
      <c r="I46" s="120">
        <v>0</v>
      </c>
      <c r="J46" s="121">
        <v>0</v>
      </c>
      <c r="K46" s="122">
        <v>0</v>
      </c>
      <c r="L46" s="120">
        <v>0</v>
      </c>
      <c r="M46" s="121">
        <v>0</v>
      </c>
      <c r="N46" s="122">
        <v>0</v>
      </c>
      <c r="O46" s="120">
        <v>0</v>
      </c>
      <c r="P46" s="121">
        <v>0</v>
      </c>
      <c r="Q46" s="122">
        <v>0</v>
      </c>
      <c r="R46" s="120">
        <v>0</v>
      </c>
      <c r="S46" s="121">
        <v>0</v>
      </c>
      <c r="T46" s="122">
        <v>0</v>
      </c>
      <c r="U46" s="147">
        <v>0</v>
      </c>
      <c r="V46" s="123">
        <v>0</v>
      </c>
      <c r="W46" s="124">
        <v>0</v>
      </c>
      <c r="X46" s="125">
        <v>43</v>
      </c>
      <c r="Y46" s="162" t="s">
        <v>221</v>
      </c>
      <c r="Z46" s="126" t="s">
        <v>221</v>
      </c>
    </row>
    <row r="47" spans="1:26" ht="15.75">
      <c r="A47" s="115">
        <v>4</v>
      </c>
      <c r="B47" s="116">
        <v>6</v>
      </c>
      <c r="C47" s="117" t="s">
        <v>206</v>
      </c>
      <c r="D47" s="118" t="s">
        <v>207</v>
      </c>
      <c r="E47" s="119" t="s">
        <v>225</v>
      </c>
      <c r="F47" s="120">
        <v>29</v>
      </c>
      <c r="G47" s="121">
        <v>6</v>
      </c>
      <c r="H47" s="122">
        <v>35</v>
      </c>
      <c r="I47" s="120">
        <v>43</v>
      </c>
      <c r="J47" s="121">
        <v>8</v>
      </c>
      <c r="K47" s="122">
        <v>51</v>
      </c>
      <c r="L47" s="120">
        <v>19</v>
      </c>
      <c r="M47" s="121">
        <v>2</v>
      </c>
      <c r="N47" s="122">
        <v>21</v>
      </c>
      <c r="O47" s="120">
        <v>25</v>
      </c>
      <c r="P47" s="121">
        <v>7</v>
      </c>
      <c r="Q47" s="122">
        <v>32</v>
      </c>
      <c r="R47" s="120">
        <v>39</v>
      </c>
      <c r="S47" s="121">
        <v>6</v>
      </c>
      <c r="T47" s="122">
        <v>45</v>
      </c>
      <c r="U47" s="148">
        <v>184</v>
      </c>
      <c r="V47" s="123">
        <v>0</v>
      </c>
      <c r="W47" s="124">
        <v>0</v>
      </c>
      <c r="X47" s="125">
        <v>16</v>
      </c>
      <c r="Y47" s="162">
        <v>8</v>
      </c>
      <c r="Z47" s="126" t="s">
        <v>221</v>
      </c>
    </row>
    <row r="48" spans="1:26" ht="15.75">
      <c r="A48" s="115">
        <v>4</v>
      </c>
      <c r="B48" s="116">
        <v>9</v>
      </c>
      <c r="C48" s="117" t="s">
        <v>210</v>
      </c>
      <c r="D48" s="118" t="s">
        <v>207</v>
      </c>
      <c r="E48" s="119" t="s">
        <v>225</v>
      </c>
      <c r="F48" s="120">
        <v>21</v>
      </c>
      <c r="G48" s="121">
        <v>4</v>
      </c>
      <c r="H48" s="122">
        <v>25</v>
      </c>
      <c r="I48" s="120">
        <v>18.010000000000002</v>
      </c>
      <c r="J48" s="121">
        <v>5</v>
      </c>
      <c r="K48" s="122">
        <v>23.01</v>
      </c>
      <c r="L48" s="120">
        <v>21</v>
      </c>
      <c r="M48" s="121">
        <v>0</v>
      </c>
      <c r="N48" s="122">
        <v>21</v>
      </c>
      <c r="O48" s="120">
        <v>1</v>
      </c>
      <c r="P48" s="121">
        <v>7</v>
      </c>
      <c r="Q48" s="122">
        <v>8</v>
      </c>
      <c r="R48" s="120">
        <v>31</v>
      </c>
      <c r="S48" s="121">
        <v>5</v>
      </c>
      <c r="T48" s="122">
        <v>36</v>
      </c>
      <c r="U48" s="148">
        <v>113.01</v>
      </c>
      <c r="V48" s="123">
        <v>0</v>
      </c>
      <c r="W48" s="124">
        <v>1</v>
      </c>
      <c r="X48" s="125">
        <v>35</v>
      </c>
      <c r="Y48" s="162">
        <v>14</v>
      </c>
      <c r="Z48" s="126" t="s">
        <v>221</v>
      </c>
    </row>
    <row r="49" spans="1:26" ht="15.75">
      <c r="A49" s="115">
        <v>3</v>
      </c>
      <c r="B49" s="116">
        <v>9</v>
      </c>
      <c r="C49" s="117" t="s">
        <v>326</v>
      </c>
      <c r="D49" s="118">
        <v>0</v>
      </c>
      <c r="E49" s="119" t="s">
        <v>225</v>
      </c>
      <c r="F49" s="120">
        <v>11</v>
      </c>
      <c r="G49" s="121">
        <v>1</v>
      </c>
      <c r="H49" s="122">
        <v>12</v>
      </c>
      <c r="I49" s="120">
        <v>22</v>
      </c>
      <c r="J49" s="121">
        <v>2</v>
      </c>
      <c r="K49" s="122">
        <v>24</v>
      </c>
      <c r="L49" s="120">
        <v>28</v>
      </c>
      <c r="M49" s="121">
        <v>5</v>
      </c>
      <c r="N49" s="122">
        <v>33</v>
      </c>
      <c r="O49" s="120">
        <v>40</v>
      </c>
      <c r="P49" s="121">
        <v>6</v>
      </c>
      <c r="Q49" s="122">
        <v>46</v>
      </c>
      <c r="R49" s="120">
        <v>28</v>
      </c>
      <c r="S49" s="121">
        <v>5</v>
      </c>
      <c r="T49" s="122">
        <v>33</v>
      </c>
      <c r="U49" s="148">
        <v>148</v>
      </c>
      <c r="V49" s="123">
        <v>0</v>
      </c>
      <c r="W49" s="124">
        <v>0</v>
      </c>
      <c r="X49" s="125">
        <v>21</v>
      </c>
      <c r="Y49" s="162">
        <v>11</v>
      </c>
      <c r="Z49" s="126" t="s">
        <v>221</v>
      </c>
    </row>
    <row r="50" spans="1:26" ht="15.75">
      <c r="A50" s="115">
        <v>3</v>
      </c>
      <c r="B50" s="116">
        <v>2</v>
      </c>
      <c r="C50" s="117" t="s">
        <v>243</v>
      </c>
      <c r="D50" s="118">
        <v>0</v>
      </c>
      <c r="E50" s="119" t="s">
        <v>225</v>
      </c>
      <c r="F50" s="120">
        <v>34</v>
      </c>
      <c r="G50" s="121">
        <v>6</v>
      </c>
      <c r="H50" s="122">
        <v>40</v>
      </c>
      <c r="I50" s="120">
        <v>37</v>
      </c>
      <c r="J50" s="121">
        <v>6</v>
      </c>
      <c r="K50" s="122">
        <v>43</v>
      </c>
      <c r="L50" s="120">
        <v>37</v>
      </c>
      <c r="M50" s="121">
        <v>6</v>
      </c>
      <c r="N50" s="122">
        <v>43</v>
      </c>
      <c r="O50" s="120">
        <v>34</v>
      </c>
      <c r="P50" s="121">
        <v>6</v>
      </c>
      <c r="Q50" s="122">
        <v>40</v>
      </c>
      <c r="R50" s="120">
        <v>7</v>
      </c>
      <c r="S50" s="121">
        <v>0</v>
      </c>
      <c r="T50" s="122">
        <v>7</v>
      </c>
      <c r="U50" s="148">
        <v>173</v>
      </c>
      <c r="V50" s="123">
        <v>0</v>
      </c>
      <c r="W50" s="124">
        <v>0</v>
      </c>
      <c r="X50" s="125">
        <v>18</v>
      </c>
      <c r="Y50" s="162">
        <v>9</v>
      </c>
      <c r="Z50" s="126" t="s">
        <v>221</v>
      </c>
    </row>
    <row r="51" spans="1:26" ht="15.75">
      <c r="A51" s="115">
        <v>3</v>
      </c>
      <c r="B51" s="116">
        <v>5</v>
      </c>
      <c r="C51" s="117" t="s">
        <v>213</v>
      </c>
      <c r="D51" s="118" t="s">
        <v>190</v>
      </c>
      <c r="E51" s="119" t="s">
        <v>225</v>
      </c>
      <c r="F51" s="120">
        <v>33</v>
      </c>
      <c r="G51" s="121">
        <v>6</v>
      </c>
      <c r="H51" s="122">
        <v>39</v>
      </c>
      <c r="I51" s="120">
        <v>18</v>
      </c>
      <c r="J51" s="121">
        <v>0</v>
      </c>
      <c r="K51" s="122">
        <v>18</v>
      </c>
      <c r="L51" s="120">
        <v>18</v>
      </c>
      <c r="M51" s="121">
        <v>5</v>
      </c>
      <c r="N51" s="122">
        <v>23</v>
      </c>
      <c r="O51" s="120">
        <v>3</v>
      </c>
      <c r="P51" s="121">
        <v>0</v>
      </c>
      <c r="Q51" s="122">
        <v>3</v>
      </c>
      <c r="R51" s="120">
        <v>11</v>
      </c>
      <c r="S51" s="121">
        <v>0</v>
      </c>
      <c r="T51" s="122">
        <v>11</v>
      </c>
      <c r="U51" s="148">
        <v>94</v>
      </c>
      <c r="V51" s="123">
        <v>0</v>
      </c>
      <c r="W51" s="124">
        <v>0</v>
      </c>
      <c r="X51" s="125">
        <v>37</v>
      </c>
      <c r="Y51" s="162">
        <v>15</v>
      </c>
      <c r="Z51" s="126" t="s">
        <v>221</v>
      </c>
    </row>
    <row r="52" spans="1:26" ht="15.75">
      <c r="A52" s="115">
        <v>3</v>
      </c>
      <c r="B52" s="116">
        <v>4</v>
      </c>
      <c r="C52" s="117" t="s">
        <v>239</v>
      </c>
      <c r="D52" s="118" t="s">
        <v>190</v>
      </c>
      <c r="E52" s="119" t="s">
        <v>225</v>
      </c>
      <c r="F52" s="120">
        <v>26.01</v>
      </c>
      <c r="G52" s="121">
        <v>5</v>
      </c>
      <c r="H52" s="122">
        <v>31.01</v>
      </c>
      <c r="I52" s="120">
        <v>26</v>
      </c>
      <c r="J52" s="121">
        <v>6</v>
      </c>
      <c r="K52" s="122">
        <v>32</v>
      </c>
      <c r="L52" s="120">
        <v>34</v>
      </c>
      <c r="M52" s="121">
        <v>6</v>
      </c>
      <c r="N52" s="122">
        <v>40</v>
      </c>
      <c r="O52" s="120">
        <v>13</v>
      </c>
      <c r="P52" s="121">
        <v>5</v>
      </c>
      <c r="Q52" s="122">
        <v>18</v>
      </c>
      <c r="R52" s="120">
        <v>23</v>
      </c>
      <c r="S52" s="121">
        <v>4</v>
      </c>
      <c r="T52" s="122">
        <v>27</v>
      </c>
      <c r="U52" s="148">
        <v>148.01</v>
      </c>
      <c r="V52" s="123">
        <v>0</v>
      </c>
      <c r="W52" s="124">
        <v>1</v>
      </c>
      <c r="X52" s="125">
        <v>20</v>
      </c>
      <c r="Y52" s="162">
        <v>10</v>
      </c>
      <c r="Z52" s="126" t="s">
        <v>221</v>
      </c>
    </row>
    <row r="53" spans="1:26" ht="15.75">
      <c r="A53" s="115">
        <v>3</v>
      </c>
      <c r="B53" s="116">
        <v>6</v>
      </c>
      <c r="C53" s="117" t="s">
        <v>212</v>
      </c>
      <c r="D53" s="118">
        <v>0</v>
      </c>
      <c r="E53" s="119" t="s">
        <v>225</v>
      </c>
      <c r="F53" s="120">
        <v>41</v>
      </c>
      <c r="G53" s="121">
        <v>7</v>
      </c>
      <c r="H53" s="122">
        <v>48</v>
      </c>
      <c r="I53" s="120">
        <v>25</v>
      </c>
      <c r="J53" s="121">
        <v>6</v>
      </c>
      <c r="K53" s="122">
        <v>31</v>
      </c>
      <c r="L53" s="120">
        <v>40</v>
      </c>
      <c r="M53" s="121">
        <v>7</v>
      </c>
      <c r="N53" s="122">
        <v>47</v>
      </c>
      <c r="O53" s="120">
        <v>42</v>
      </c>
      <c r="P53" s="121">
        <v>8</v>
      </c>
      <c r="Q53" s="122">
        <v>50</v>
      </c>
      <c r="R53" s="120">
        <v>9</v>
      </c>
      <c r="S53" s="121">
        <v>7</v>
      </c>
      <c r="T53" s="122">
        <v>16</v>
      </c>
      <c r="U53" s="148">
        <v>192</v>
      </c>
      <c r="V53" s="123">
        <v>0</v>
      </c>
      <c r="W53" s="124">
        <v>0</v>
      </c>
      <c r="X53" s="125">
        <v>15</v>
      </c>
      <c r="Y53" s="162">
        <v>7</v>
      </c>
      <c r="Z53" s="126" t="s">
        <v>221</v>
      </c>
    </row>
    <row r="54" spans="1:26" ht="15.75">
      <c r="A54" s="115">
        <v>4</v>
      </c>
      <c r="B54" s="116">
        <v>2</v>
      </c>
      <c r="C54" s="117" t="s">
        <v>240</v>
      </c>
      <c r="D54" s="118">
        <v>0</v>
      </c>
      <c r="E54" s="119" t="s">
        <v>225</v>
      </c>
      <c r="F54" s="120">
        <v>31.02</v>
      </c>
      <c r="G54" s="121">
        <v>5</v>
      </c>
      <c r="H54" s="122">
        <v>36.019999999999996</v>
      </c>
      <c r="I54" s="120">
        <v>20</v>
      </c>
      <c r="J54" s="121">
        <v>3</v>
      </c>
      <c r="K54" s="122">
        <v>23</v>
      </c>
      <c r="L54" s="120">
        <v>18</v>
      </c>
      <c r="M54" s="121">
        <v>2</v>
      </c>
      <c r="N54" s="122">
        <v>20</v>
      </c>
      <c r="O54" s="120">
        <v>40.01</v>
      </c>
      <c r="P54" s="121">
        <v>7</v>
      </c>
      <c r="Q54" s="122">
        <v>47.01</v>
      </c>
      <c r="R54" s="120">
        <v>4</v>
      </c>
      <c r="S54" s="121">
        <v>2</v>
      </c>
      <c r="T54" s="122">
        <v>6</v>
      </c>
      <c r="U54" s="148">
        <v>132.03</v>
      </c>
      <c r="V54" s="123">
        <v>0</v>
      </c>
      <c r="W54" s="124">
        <v>3</v>
      </c>
      <c r="X54" s="125">
        <v>31</v>
      </c>
      <c r="Y54" s="162">
        <v>13</v>
      </c>
      <c r="Z54" s="126" t="s">
        <v>221</v>
      </c>
    </row>
    <row r="55" spans="1:26" ht="15.75">
      <c r="A55" s="115">
        <v>3</v>
      </c>
      <c r="B55" s="116">
        <v>8</v>
      </c>
      <c r="C55" s="117" t="s">
        <v>205</v>
      </c>
      <c r="D55" s="118">
        <v>0</v>
      </c>
      <c r="E55" s="119" t="s">
        <v>225</v>
      </c>
      <c r="F55" s="120">
        <v>33</v>
      </c>
      <c r="G55" s="121">
        <v>8</v>
      </c>
      <c r="H55" s="122">
        <v>41</v>
      </c>
      <c r="I55" s="120">
        <v>43</v>
      </c>
      <c r="J55" s="121">
        <v>7</v>
      </c>
      <c r="K55" s="122">
        <v>50</v>
      </c>
      <c r="L55" s="120">
        <v>39</v>
      </c>
      <c r="M55" s="121">
        <v>7</v>
      </c>
      <c r="N55" s="122">
        <v>46</v>
      </c>
      <c r="O55" s="120">
        <v>41.01</v>
      </c>
      <c r="P55" s="121">
        <v>7</v>
      </c>
      <c r="Q55" s="122">
        <v>48.01</v>
      </c>
      <c r="R55" s="120">
        <v>38</v>
      </c>
      <c r="S55" s="121">
        <v>7</v>
      </c>
      <c r="T55" s="122">
        <v>45</v>
      </c>
      <c r="U55" s="148">
        <v>230.01</v>
      </c>
      <c r="V55" s="123">
        <v>0</v>
      </c>
      <c r="W55" s="124">
        <v>1</v>
      </c>
      <c r="X55" s="125">
        <v>3</v>
      </c>
      <c r="Y55" s="162">
        <v>2</v>
      </c>
      <c r="Z55" s="126" t="s">
        <v>221</v>
      </c>
    </row>
    <row r="56" spans="1:26" ht="15.75">
      <c r="A56" s="115">
        <v>4</v>
      </c>
      <c r="B56" s="116">
        <v>3</v>
      </c>
      <c r="C56" s="117" t="s">
        <v>209</v>
      </c>
      <c r="D56" s="118" t="s">
        <v>207</v>
      </c>
      <c r="E56" s="119" t="s">
        <v>225</v>
      </c>
      <c r="F56" s="120">
        <v>47.02</v>
      </c>
      <c r="G56" s="121">
        <v>8</v>
      </c>
      <c r="H56" s="122">
        <v>55.02</v>
      </c>
      <c r="I56" s="120">
        <v>36</v>
      </c>
      <c r="J56" s="121">
        <v>6</v>
      </c>
      <c r="K56" s="122">
        <v>42</v>
      </c>
      <c r="L56" s="120">
        <v>33</v>
      </c>
      <c r="M56" s="121">
        <v>8</v>
      </c>
      <c r="N56" s="122">
        <v>41</v>
      </c>
      <c r="O56" s="120">
        <v>38</v>
      </c>
      <c r="P56" s="121">
        <v>9</v>
      </c>
      <c r="Q56" s="122">
        <v>47</v>
      </c>
      <c r="R56" s="120">
        <v>40</v>
      </c>
      <c r="S56" s="121">
        <v>7</v>
      </c>
      <c r="T56" s="122">
        <v>47</v>
      </c>
      <c r="U56" s="148">
        <v>232.02</v>
      </c>
      <c r="V56" s="123">
        <v>0</v>
      </c>
      <c r="W56" s="124">
        <v>2</v>
      </c>
      <c r="X56" s="125">
        <v>2</v>
      </c>
      <c r="Y56" s="162">
        <v>1</v>
      </c>
      <c r="Z56" s="126" t="s">
        <v>221</v>
      </c>
    </row>
    <row r="57" spans="1:26" ht="15.75">
      <c r="A57" s="115">
        <v>3</v>
      </c>
      <c r="B57" s="116">
        <v>15</v>
      </c>
      <c r="C57" s="117" t="s">
        <v>226</v>
      </c>
      <c r="D57" s="118">
        <v>0</v>
      </c>
      <c r="E57" s="119" t="s">
        <v>225</v>
      </c>
      <c r="F57" s="120">
        <v>40</v>
      </c>
      <c r="G57" s="121">
        <v>7</v>
      </c>
      <c r="H57" s="122">
        <v>47</v>
      </c>
      <c r="I57" s="120">
        <v>16</v>
      </c>
      <c r="J57" s="121">
        <v>0</v>
      </c>
      <c r="K57" s="122">
        <v>16</v>
      </c>
      <c r="L57" s="120">
        <v>14</v>
      </c>
      <c r="M57" s="121">
        <v>6</v>
      </c>
      <c r="N57" s="122">
        <v>20</v>
      </c>
      <c r="O57" s="120">
        <v>18</v>
      </c>
      <c r="P57" s="121">
        <v>5</v>
      </c>
      <c r="Q57" s="122">
        <v>23</v>
      </c>
      <c r="R57" s="120">
        <v>27</v>
      </c>
      <c r="S57" s="121">
        <v>7</v>
      </c>
      <c r="T57" s="122">
        <v>34</v>
      </c>
      <c r="U57" s="148">
        <v>140</v>
      </c>
      <c r="V57" s="123">
        <v>0</v>
      </c>
      <c r="W57" s="124">
        <v>0</v>
      </c>
      <c r="X57" s="125">
        <v>28</v>
      </c>
      <c r="Y57" s="162">
        <v>12</v>
      </c>
      <c r="Z57" s="126" t="s">
        <v>221</v>
      </c>
    </row>
    <row r="58" spans="1:26" ht="15.75">
      <c r="A58" s="115">
        <v>4</v>
      </c>
      <c r="B58" s="116">
        <v>4</v>
      </c>
      <c r="C58" s="117" t="s">
        <v>211</v>
      </c>
      <c r="D58" s="118" t="s">
        <v>207</v>
      </c>
      <c r="E58" s="119" t="s">
        <v>225</v>
      </c>
      <c r="F58" s="120">
        <v>42</v>
      </c>
      <c r="G58" s="121">
        <v>8</v>
      </c>
      <c r="H58" s="122">
        <v>50</v>
      </c>
      <c r="I58" s="120">
        <v>39.01</v>
      </c>
      <c r="J58" s="121">
        <v>7</v>
      </c>
      <c r="K58" s="122">
        <v>46.01</v>
      </c>
      <c r="L58" s="120">
        <v>38</v>
      </c>
      <c r="M58" s="121">
        <v>6</v>
      </c>
      <c r="N58" s="122">
        <v>44</v>
      </c>
      <c r="O58" s="120">
        <v>35.01</v>
      </c>
      <c r="P58" s="121">
        <v>5</v>
      </c>
      <c r="Q58" s="122">
        <v>40.01</v>
      </c>
      <c r="R58" s="120">
        <v>36.01</v>
      </c>
      <c r="S58" s="121">
        <v>6</v>
      </c>
      <c r="T58" s="122">
        <v>42.01</v>
      </c>
      <c r="U58" s="148">
        <v>222.02999999999997</v>
      </c>
      <c r="V58" s="123">
        <v>0</v>
      </c>
      <c r="W58" s="124">
        <v>3</v>
      </c>
      <c r="X58" s="125">
        <v>4</v>
      </c>
      <c r="Y58" s="162">
        <v>3</v>
      </c>
      <c r="Z58" s="126" t="s">
        <v>221</v>
      </c>
    </row>
    <row r="59" spans="1:26" ht="15.75">
      <c r="A59" s="115">
        <v>1</v>
      </c>
      <c r="B59" s="116">
        <v>14</v>
      </c>
      <c r="C59" s="117" t="s">
        <v>325</v>
      </c>
      <c r="D59" s="118">
        <v>0</v>
      </c>
      <c r="E59" s="119" t="s">
        <v>225</v>
      </c>
      <c r="F59" s="120">
        <v>32.01</v>
      </c>
      <c r="G59" s="121">
        <v>5</v>
      </c>
      <c r="H59" s="122">
        <v>37.01</v>
      </c>
      <c r="I59" s="120">
        <v>42</v>
      </c>
      <c r="J59" s="121">
        <v>7</v>
      </c>
      <c r="K59" s="122">
        <v>49</v>
      </c>
      <c r="L59" s="120">
        <v>39</v>
      </c>
      <c r="M59" s="121">
        <v>7</v>
      </c>
      <c r="N59" s="122">
        <v>46</v>
      </c>
      <c r="O59" s="120">
        <v>29</v>
      </c>
      <c r="P59" s="121">
        <v>5</v>
      </c>
      <c r="Q59" s="122">
        <v>34</v>
      </c>
      <c r="R59" s="120">
        <v>37.01</v>
      </c>
      <c r="S59" s="121">
        <v>7</v>
      </c>
      <c r="T59" s="122">
        <v>44.01</v>
      </c>
      <c r="U59" s="148">
        <v>210.01999999999998</v>
      </c>
      <c r="V59" s="123">
        <v>0</v>
      </c>
      <c r="W59" s="124">
        <v>2</v>
      </c>
      <c r="X59" s="125">
        <v>10</v>
      </c>
      <c r="Y59" s="162">
        <v>5</v>
      </c>
      <c r="Z59" s="126" t="s">
        <v>221</v>
      </c>
    </row>
    <row r="60" spans="1:26" ht="15.75">
      <c r="A60" s="115">
        <v>4</v>
      </c>
      <c r="B60" s="116">
        <v>8</v>
      </c>
      <c r="C60" s="117" t="s">
        <v>216</v>
      </c>
      <c r="D60" s="118" t="s">
        <v>207</v>
      </c>
      <c r="E60" s="119" t="s">
        <v>225</v>
      </c>
      <c r="F60" s="120">
        <v>35.01</v>
      </c>
      <c r="G60" s="121">
        <v>7</v>
      </c>
      <c r="H60" s="122">
        <v>42.01</v>
      </c>
      <c r="I60" s="120">
        <v>38.01</v>
      </c>
      <c r="J60" s="121">
        <v>7</v>
      </c>
      <c r="K60" s="122">
        <v>45.01</v>
      </c>
      <c r="L60" s="120">
        <v>33</v>
      </c>
      <c r="M60" s="121">
        <v>5</v>
      </c>
      <c r="N60" s="122">
        <v>38</v>
      </c>
      <c r="O60" s="120">
        <v>40</v>
      </c>
      <c r="P60" s="121">
        <v>6</v>
      </c>
      <c r="Q60" s="122">
        <v>46</v>
      </c>
      <c r="R60" s="120">
        <v>25</v>
      </c>
      <c r="S60" s="121">
        <v>4</v>
      </c>
      <c r="T60" s="122">
        <v>29</v>
      </c>
      <c r="U60" s="148">
        <v>200.01999999999998</v>
      </c>
      <c r="V60" s="123">
        <v>0</v>
      </c>
      <c r="W60" s="124">
        <v>2</v>
      </c>
      <c r="X60" s="125">
        <v>13</v>
      </c>
      <c r="Y60" s="162">
        <v>6</v>
      </c>
      <c r="Z60" s="126" t="s">
        <v>221</v>
      </c>
    </row>
    <row r="61" spans="1:26" ht="16.5" thickBot="1">
      <c r="A61" s="128">
        <v>3</v>
      </c>
      <c r="B61" s="129">
        <v>3</v>
      </c>
      <c r="C61" s="130" t="s">
        <v>238</v>
      </c>
      <c r="D61" s="131">
        <v>0</v>
      </c>
      <c r="E61" s="132" t="s">
        <v>225</v>
      </c>
      <c r="F61" s="133">
        <v>39</v>
      </c>
      <c r="G61" s="134">
        <v>6</v>
      </c>
      <c r="H61" s="135">
        <v>45</v>
      </c>
      <c r="I61" s="133">
        <v>40</v>
      </c>
      <c r="J61" s="134">
        <v>6</v>
      </c>
      <c r="K61" s="135">
        <v>46</v>
      </c>
      <c r="L61" s="133">
        <v>40</v>
      </c>
      <c r="M61" s="134">
        <v>8</v>
      </c>
      <c r="N61" s="135">
        <v>48</v>
      </c>
      <c r="O61" s="133">
        <v>28</v>
      </c>
      <c r="P61" s="134">
        <v>5</v>
      </c>
      <c r="Q61" s="135">
        <v>33</v>
      </c>
      <c r="R61" s="133">
        <v>33</v>
      </c>
      <c r="S61" s="134">
        <v>9</v>
      </c>
      <c r="T61" s="135">
        <v>42</v>
      </c>
      <c r="U61" s="149">
        <v>214</v>
      </c>
      <c r="V61" s="136">
        <v>0</v>
      </c>
      <c r="W61" s="137">
        <v>0</v>
      </c>
      <c r="X61" s="138">
        <v>8</v>
      </c>
      <c r="Y61" s="170">
        <v>4</v>
      </c>
      <c r="Z61" s="139" t="s">
        <v>221</v>
      </c>
    </row>
    <row r="62" spans="1:26" ht="15.75" thickBot="1">
      <c r="A62" s="140"/>
      <c r="B62" s="140"/>
      <c r="C62" s="140"/>
      <c r="D62" s="127"/>
      <c r="E62" s="141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1"/>
      <c r="X62" s="141"/>
      <c r="Y62" s="140"/>
      <c r="Z62" s="140"/>
    </row>
    <row r="63" spans="1:26">
      <c r="A63" s="157" t="s">
        <v>222</v>
      </c>
      <c r="B63" s="159"/>
      <c r="C63" s="158" t="s">
        <v>238</v>
      </c>
      <c r="D63" s="169"/>
      <c r="E63" s="160" t="s">
        <v>327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1"/>
      <c r="X63" s="141"/>
      <c r="Y63" s="140"/>
      <c r="Z63" s="140"/>
    </row>
    <row r="64" spans="1:26" ht="15.75" thickBot="1">
      <c r="A64" s="161" t="s">
        <v>223</v>
      </c>
      <c r="B64" s="142"/>
      <c r="C64" s="145" t="s">
        <v>209</v>
      </c>
      <c r="D64" s="143"/>
      <c r="E64" s="146">
        <v>55.02</v>
      </c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1"/>
      <c r="X64" s="141"/>
      <c r="Y64" s="140"/>
      <c r="Z64" s="140"/>
    </row>
    <row r="65" spans="1:26">
      <c r="A65" s="140"/>
      <c r="B65" s="140"/>
      <c r="C65" s="140"/>
      <c r="D65" s="127"/>
      <c r="E65" s="141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1"/>
      <c r="X65" s="141"/>
      <c r="Y65" s="140"/>
      <c r="Z65" s="140"/>
    </row>
    <row r="66" spans="1:26">
      <c r="A66" s="140"/>
      <c r="B66" s="140"/>
      <c r="C66" s="140"/>
      <c r="D66" s="127"/>
      <c r="E66" s="141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1"/>
      <c r="X66" s="141"/>
      <c r="Y66" s="140"/>
      <c r="Z66" s="140"/>
    </row>
    <row r="67" spans="1:26">
      <c r="A67" s="140"/>
      <c r="B67" s="140"/>
      <c r="C67" s="140"/>
      <c r="D67" s="127"/>
      <c r="E67" s="141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1"/>
      <c r="X67" s="141"/>
      <c r="Y67" s="140"/>
      <c r="Z67" s="140"/>
    </row>
    <row r="68" spans="1:26">
      <c r="A68" s="140"/>
      <c r="B68" s="140"/>
      <c r="C68" s="140"/>
      <c r="D68" s="127"/>
      <c r="E68" s="141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1"/>
      <c r="X68" s="141"/>
      <c r="Y68" s="140"/>
      <c r="Z68" s="140"/>
    </row>
    <row r="69" spans="1:26">
      <c r="A69" s="140"/>
      <c r="B69" s="140"/>
      <c r="C69" s="140"/>
      <c r="D69" s="127"/>
      <c r="E69" s="141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1"/>
      <c r="X69" s="141"/>
      <c r="Y69" s="140"/>
      <c r="Z69" s="140"/>
    </row>
    <row r="70" spans="1:26">
      <c r="A70" s="140"/>
      <c r="B70" s="140"/>
      <c r="C70" s="140"/>
      <c r="D70" s="127"/>
      <c r="E70" s="141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1"/>
      <c r="X70" s="141"/>
      <c r="Y70" s="140"/>
      <c r="Z70" s="140"/>
    </row>
    <row r="71" spans="1:26">
      <c r="A71" s="140"/>
      <c r="B71" s="140"/>
      <c r="C71" s="140"/>
      <c r="D71" s="127"/>
      <c r="E71" s="141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1"/>
      <c r="X71" s="141"/>
      <c r="Y71" s="140"/>
      <c r="Z71" s="140"/>
    </row>
    <row r="72" spans="1:26">
      <c r="A72" s="140"/>
      <c r="B72" s="140"/>
      <c r="C72" s="140"/>
      <c r="D72" s="127"/>
      <c r="E72" s="141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1"/>
      <c r="X72" s="141"/>
      <c r="Y72" s="140"/>
      <c r="Z72" s="140"/>
    </row>
    <row r="73" spans="1:26">
      <c r="A73" s="140"/>
      <c r="B73" s="140"/>
      <c r="C73" s="140"/>
      <c r="D73" s="127"/>
      <c r="E73" s="141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141"/>
      <c r="Y73" s="140"/>
      <c r="Z73" s="140"/>
    </row>
    <row r="74" spans="1:26">
      <c r="A74" s="140"/>
      <c r="B74" s="140"/>
      <c r="C74" s="140"/>
      <c r="D74" s="127"/>
      <c r="E74" s="141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1"/>
      <c r="X74" s="141"/>
      <c r="Y74" s="140"/>
      <c r="Z74" s="140"/>
    </row>
    <row r="75" spans="1:26">
      <c r="A75" s="140"/>
      <c r="B75" s="140"/>
      <c r="C75" s="140"/>
      <c r="D75" s="127"/>
      <c r="E75" s="141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1"/>
      <c r="X75" s="141"/>
      <c r="Y75" s="140"/>
      <c r="Z75" s="140"/>
    </row>
    <row r="76" spans="1:26">
      <c r="A76" s="140"/>
      <c r="B76" s="140"/>
      <c r="C76" s="140"/>
      <c r="D76" s="127"/>
      <c r="E76" s="141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1"/>
      <c r="X76" s="141"/>
      <c r="Y76" s="140"/>
      <c r="Z76" s="140"/>
    </row>
  </sheetData>
  <sortState ref="A46:Z61">
    <sortCondition ref="C46:C61"/>
  </sortState>
  <mergeCells count="18">
    <mergeCell ref="A40:Z40"/>
    <mergeCell ref="A41:Z41"/>
    <mergeCell ref="F43:H43"/>
    <mergeCell ref="I43:K43"/>
    <mergeCell ref="L43:N43"/>
    <mergeCell ref="O43:Q43"/>
    <mergeCell ref="R43:T43"/>
    <mergeCell ref="U43:V43"/>
    <mergeCell ref="X43:Z43"/>
    <mergeCell ref="A1:Y1"/>
    <mergeCell ref="A2:Y2"/>
    <mergeCell ref="U4:V4"/>
    <mergeCell ref="X4:Y4"/>
    <mergeCell ref="F4:H4"/>
    <mergeCell ref="I4:K4"/>
    <mergeCell ref="L4:N4"/>
    <mergeCell ref="O4:Q4"/>
    <mergeCell ref="R4:T4"/>
  </mergeCells>
  <conditionalFormatting sqref="U7:V37">
    <cfRule type="cellIs" dxfId="64" priority="4" operator="equal">
      <formula>0</formula>
    </cfRule>
  </conditionalFormatting>
  <conditionalFormatting sqref="H7:H34 K7:K34 N7:N34 Q7:Q34 T7:T34">
    <cfRule type="top10" dxfId="63" priority="5" rank="1"/>
  </conditionalFormatting>
  <conditionalFormatting sqref="G7:G34 J7:J34 M7:M34 P7:P34 S7:S34">
    <cfRule type="top10" dxfId="62" priority="6" rank="1"/>
  </conditionalFormatting>
  <conditionalFormatting sqref="U46:V65">
    <cfRule type="cellIs" dxfId="61" priority="1" operator="equal">
      <formula>0</formula>
    </cfRule>
  </conditionalFormatting>
  <conditionalFormatting sqref="H46:H61 K46:K61 N46:N61 Q46:Q61 T46:T61">
    <cfRule type="top10" dxfId="60" priority="2" rank="1"/>
  </conditionalFormatting>
  <conditionalFormatting sqref="G46:G61 J46:J61 M46:M61 P46:P61 S46:S61">
    <cfRule type="top10" dxfId="59" priority="3" rank="1"/>
  </conditionalFormatting>
  <pageMargins left="0.7" right="0.7" top="0.75" bottom="0.75" header="0.3" footer="0.3"/>
  <pageSetup paperSize="9" scale="3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workbookViewId="0">
      <selection activeCell="K10" sqref="K10"/>
    </sheetView>
  </sheetViews>
  <sheetFormatPr defaultRowHeight="15"/>
  <cols>
    <col min="3" max="3" width="18.85546875" bestFit="1" customWidth="1"/>
    <col min="4" max="20" width="9.140625" customWidth="1"/>
  </cols>
  <sheetData>
    <row r="1" spans="1:24" ht="23.25">
      <c r="A1" s="278" t="s">
        <v>334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4" ht="18">
      <c r="A2" s="269" t="s">
        <v>335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8.75" thickBot="1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171"/>
      <c r="X3" s="92"/>
    </row>
    <row r="4" spans="1:24" ht="20.25">
      <c r="A4" s="93" t="s">
        <v>188</v>
      </c>
      <c r="B4" s="94" t="s">
        <v>189</v>
      </c>
      <c r="C4" s="95" t="s">
        <v>3</v>
      </c>
      <c r="D4" s="95" t="s">
        <v>190</v>
      </c>
      <c r="E4" s="96" t="s">
        <v>191</v>
      </c>
      <c r="F4" s="274" t="s">
        <v>192</v>
      </c>
      <c r="G4" s="274"/>
      <c r="H4" s="275"/>
      <c r="I4" s="276" t="s">
        <v>193</v>
      </c>
      <c r="J4" s="274"/>
      <c r="K4" s="275"/>
      <c r="L4" s="276" t="s">
        <v>194</v>
      </c>
      <c r="M4" s="274"/>
      <c r="N4" s="275"/>
      <c r="O4" s="276" t="s">
        <v>195</v>
      </c>
      <c r="P4" s="274"/>
      <c r="Q4" s="275"/>
      <c r="R4" s="276" t="s">
        <v>196</v>
      </c>
      <c r="S4" s="274"/>
      <c r="T4" s="275"/>
      <c r="U4" s="173" t="s">
        <v>197</v>
      </c>
      <c r="V4" s="97" t="s">
        <v>198</v>
      </c>
      <c r="W4" s="272" t="s">
        <v>199</v>
      </c>
      <c r="X4" s="273"/>
    </row>
    <row r="5" spans="1:24" ht="16.5" thickBot="1">
      <c r="A5" s="98"/>
      <c r="B5" s="99"/>
      <c r="C5" s="100"/>
      <c r="D5" s="95"/>
      <c r="E5" s="101"/>
      <c r="F5" s="102" t="s">
        <v>200</v>
      </c>
      <c r="G5" s="103" t="s">
        <v>201</v>
      </c>
      <c r="H5" s="102" t="s">
        <v>197</v>
      </c>
      <c r="I5" s="104" t="s">
        <v>200</v>
      </c>
      <c r="J5" s="103" t="s">
        <v>201</v>
      </c>
      <c r="K5" s="102" t="s">
        <v>197</v>
      </c>
      <c r="L5" s="104" t="s">
        <v>200</v>
      </c>
      <c r="M5" s="103" t="s">
        <v>201</v>
      </c>
      <c r="N5" s="102" t="s">
        <v>197</v>
      </c>
      <c r="O5" s="104" t="s">
        <v>200</v>
      </c>
      <c r="P5" s="103" t="s">
        <v>201</v>
      </c>
      <c r="Q5" s="102" t="s">
        <v>197</v>
      </c>
      <c r="R5" s="104" t="s">
        <v>200</v>
      </c>
      <c r="S5" s="103" t="s">
        <v>201</v>
      </c>
      <c r="T5" s="102" t="s">
        <v>197</v>
      </c>
      <c r="U5" s="105" t="s">
        <v>190</v>
      </c>
      <c r="V5" s="106" t="s">
        <v>202</v>
      </c>
      <c r="W5" s="107" t="s">
        <v>203</v>
      </c>
      <c r="X5" s="108" t="s">
        <v>204</v>
      </c>
    </row>
    <row r="6" spans="1:24" ht="15.75">
      <c r="A6" s="109"/>
      <c r="B6" s="110"/>
      <c r="C6" s="111"/>
      <c r="D6" s="112"/>
      <c r="E6" s="111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</row>
    <row r="7" spans="1:24" ht="15.75">
      <c r="A7" s="115">
        <v>2</v>
      </c>
      <c r="B7" s="116">
        <v>16</v>
      </c>
      <c r="C7" s="117" t="s">
        <v>336</v>
      </c>
      <c r="D7" s="118" t="s">
        <v>337</v>
      </c>
      <c r="E7" s="119" t="s">
        <v>204</v>
      </c>
      <c r="F7" s="120">
        <v>39</v>
      </c>
      <c r="G7" s="121">
        <v>5</v>
      </c>
      <c r="H7" s="122">
        <v>44</v>
      </c>
      <c r="I7" s="120">
        <v>43</v>
      </c>
      <c r="J7" s="121">
        <v>7</v>
      </c>
      <c r="K7" s="122">
        <v>50</v>
      </c>
      <c r="L7" s="120">
        <v>44</v>
      </c>
      <c r="M7" s="121">
        <v>8</v>
      </c>
      <c r="N7" s="122">
        <v>52</v>
      </c>
      <c r="O7" s="120">
        <v>42</v>
      </c>
      <c r="P7" s="121">
        <v>9</v>
      </c>
      <c r="Q7" s="122">
        <v>51</v>
      </c>
      <c r="R7" s="120">
        <v>38.01</v>
      </c>
      <c r="S7" s="121">
        <v>5</v>
      </c>
      <c r="T7" s="122">
        <v>43.01</v>
      </c>
      <c r="U7" s="123">
        <v>240.01</v>
      </c>
      <c r="V7" s="124">
        <v>1</v>
      </c>
      <c r="W7" s="125">
        <v>2</v>
      </c>
      <c r="X7" s="126">
        <v>1</v>
      </c>
    </row>
    <row r="8" spans="1:24" ht="15.75">
      <c r="A8" s="115">
        <v>2</v>
      </c>
      <c r="B8" s="116">
        <v>6</v>
      </c>
      <c r="C8" s="117" t="s">
        <v>338</v>
      </c>
      <c r="D8" s="118">
        <v>0</v>
      </c>
      <c r="E8" s="119" t="s">
        <v>204</v>
      </c>
      <c r="F8" s="120">
        <v>31.02</v>
      </c>
      <c r="G8" s="121">
        <v>7</v>
      </c>
      <c r="H8" s="122">
        <v>38.019999999999996</v>
      </c>
      <c r="I8" s="120">
        <v>33</v>
      </c>
      <c r="J8" s="121">
        <v>4</v>
      </c>
      <c r="K8" s="122">
        <v>37</v>
      </c>
      <c r="L8" s="120">
        <v>40</v>
      </c>
      <c r="M8" s="121">
        <v>8</v>
      </c>
      <c r="N8" s="122">
        <v>48</v>
      </c>
      <c r="O8" s="120">
        <v>47</v>
      </c>
      <c r="P8" s="121">
        <v>9</v>
      </c>
      <c r="Q8" s="122">
        <v>56</v>
      </c>
      <c r="R8" s="120">
        <v>30</v>
      </c>
      <c r="S8" s="121">
        <v>7</v>
      </c>
      <c r="T8" s="122">
        <v>37</v>
      </c>
      <c r="U8" s="123">
        <v>216.01999999999998</v>
      </c>
      <c r="V8" s="124">
        <v>2</v>
      </c>
      <c r="W8" s="125">
        <v>5</v>
      </c>
      <c r="X8" s="126">
        <v>2</v>
      </c>
    </row>
    <row r="9" spans="1:24" ht="15.75">
      <c r="A9" s="115">
        <v>1</v>
      </c>
      <c r="B9" s="116">
        <v>12</v>
      </c>
      <c r="C9" s="117" t="s">
        <v>339</v>
      </c>
      <c r="D9" s="118" t="s">
        <v>337</v>
      </c>
      <c r="E9" s="119" t="s">
        <v>204</v>
      </c>
      <c r="F9" s="120">
        <v>41.01</v>
      </c>
      <c r="G9" s="121">
        <v>8</v>
      </c>
      <c r="H9" s="122">
        <v>49.01</v>
      </c>
      <c r="I9" s="120">
        <v>43.01</v>
      </c>
      <c r="J9" s="121">
        <v>7</v>
      </c>
      <c r="K9" s="122">
        <v>50.01</v>
      </c>
      <c r="L9" s="120">
        <v>38.01</v>
      </c>
      <c r="M9" s="121">
        <v>8</v>
      </c>
      <c r="N9" s="122">
        <v>46.01</v>
      </c>
      <c r="O9" s="120">
        <v>11</v>
      </c>
      <c r="P9" s="121">
        <v>7</v>
      </c>
      <c r="Q9" s="122">
        <v>18</v>
      </c>
      <c r="R9" s="120">
        <v>45</v>
      </c>
      <c r="S9" s="121">
        <v>7</v>
      </c>
      <c r="T9" s="122">
        <v>52</v>
      </c>
      <c r="U9" s="123">
        <v>215.03</v>
      </c>
      <c r="V9" s="124">
        <v>3</v>
      </c>
      <c r="W9" s="125">
        <v>6</v>
      </c>
      <c r="X9" s="126">
        <v>3</v>
      </c>
    </row>
    <row r="10" spans="1:24" ht="15.75">
      <c r="A10" s="115">
        <v>1</v>
      </c>
      <c r="B10" s="116">
        <v>7</v>
      </c>
      <c r="C10" s="117" t="s">
        <v>340</v>
      </c>
      <c r="D10" s="118">
        <v>0</v>
      </c>
      <c r="E10" s="119" t="s">
        <v>204</v>
      </c>
      <c r="F10" s="120">
        <v>40</v>
      </c>
      <c r="G10" s="121">
        <v>7</v>
      </c>
      <c r="H10" s="122">
        <v>47</v>
      </c>
      <c r="I10" s="120">
        <v>17</v>
      </c>
      <c r="J10" s="121">
        <v>3</v>
      </c>
      <c r="K10" s="122">
        <v>20</v>
      </c>
      <c r="L10" s="120">
        <v>43</v>
      </c>
      <c r="M10" s="121">
        <v>8</v>
      </c>
      <c r="N10" s="122">
        <v>51</v>
      </c>
      <c r="O10" s="120">
        <v>48</v>
      </c>
      <c r="P10" s="121">
        <v>8</v>
      </c>
      <c r="Q10" s="122">
        <v>56</v>
      </c>
      <c r="R10" s="120">
        <v>36</v>
      </c>
      <c r="S10" s="121">
        <v>5</v>
      </c>
      <c r="T10" s="122">
        <v>41</v>
      </c>
      <c r="U10" s="123">
        <v>215</v>
      </c>
      <c r="V10" s="124">
        <v>0</v>
      </c>
      <c r="W10" s="125">
        <v>7</v>
      </c>
      <c r="X10" s="126">
        <v>4</v>
      </c>
    </row>
    <row r="11" spans="1:24" ht="15.75">
      <c r="A11" s="115">
        <v>1</v>
      </c>
      <c r="B11" s="116">
        <v>16</v>
      </c>
      <c r="C11" s="117" t="s">
        <v>341</v>
      </c>
      <c r="D11" s="118" t="s">
        <v>337</v>
      </c>
      <c r="E11" s="119" t="s">
        <v>204</v>
      </c>
      <c r="F11" s="120">
        <v>44</v>
      </c>
      <c r="G11" s="121">
        <v>8</v>
      </c>
      <c r="H11" s="122">
        <v>52</v>
      </c>
      <c r="I11" s="120">
        <v>21</v>
      </c>
      <c r="J11" s="121">
        <v>7</v>
      </c>
      <c r="K11" s="122">
        <v>28</v>
      </c>
      <c r="L11" s="120">
        <v>45</v>
      </c>
      <c r="M11" s="121">
        <v>8</v>
      </c>
      <c r="N11" s="122">
        <v>53</v>
      </c>
      <c r="O11" s="120">
        <v>21</v>
      </c>
      <c r="P11" s="121">
        <v>8</v>
      </c>
      <c r="Q11" s="122">
        <v>29</v>
      </c>
      <c r="R11" s="120">
        <v>38.01</v>
      </c>
      <c r="S11" s="121">
        <v>6</v>
      </c>
      <c r="T11" s="122">
        <v>44.01</v>
      </c>
      <c r="U11" s="123">
        <v>206.01</v>
      </c>
      <c r="V11" s="124">
        <v>1</v>
      </c>
      <c r="W11" s="125">
        <v>8</v>
      </c>
      <c r="X11" s="126">
        <v>5</v>
      </c>
    </row>
    <row r="12" spans="1:24" ht="15.75">
      <c r="A12" s="115">
        <v>3</v>
      </c>
      <c r="B12" s="116">
        <v>13</v>
      </c>
      <c r="C12" s="117" t="s">
        <v>342</v>
      </c>
      <c r="D12" s="118">
        <v>0</v>
      </c>
      <c r="E12" s="119" t="s">
        <v>204</v>
      </c>
      <c r="F12" s="120">
        <v>39</v>
      </c>
      <c r="G12" s="121">
        <v>6</v>
      </c>
      <c r="H12" s="122">
        <v>45</v>
      </c>
      <c r="I12" s="120">
        <v>44.01</v>
      </c>
      <c r="J12" s="121">
        <v>7</v>
      </c>
      <c r="K12" s="122">
        <v>51.01</v>
      </c>
      <c r="L12" s="120">
        <v>26</v>
      </c>
      <c r="M12" s="121">
        <v>9</v>
      </c>
      <c r="N12" s="122">
        <v>35</v>
      </c>
      <c r="O12" s="120">
        <v>26</v>
      </c>
      <c r="P12" s="121">
        <v>1</v>
      </c>
      <c r="Q12" s="122">
        <v>27</v>
      </c>
      <c r="R12" s="120">
        <v>38</v>
      </c>
      <c r="S12" s="121">
        <v>6</v>
      </c>
      <c r="T12" s="122">
        <v>44</v>
      </c>
      <c r="U12" s="123">
        <v>202.01</v>
      </c>
      <c r="V12" s="124">
        <v>1</v>
      </c>
      <c r="W12" s="125">
        <v>9</v>
      </c>
      <c r="X12" s="126">
        <v>6</v>
      </c>
    </row>
    <row r="13" spans="1:24" ht="15.75">
      <c r="A13" s="115">
        <v>2</v>
      </c>
      <c r="B13" s="116">
        <v>12</v>
      </c>
      <c r="C13" s="117" t="s">
        <v>343</v>
      </c>
      <c r="D13" s="118" t="s">
        <v>337</v>
      </c>
      <c r="E13" s="119" t="s">
        <v>204</v>
      </c>
      <c r="F13" s="120">
        <v>41</v>
      </c>
      <c r="G13" s="121">
        <v>7</v>
      </c>
      <c r="H13" s="122">
        <v>48</v>
      </c>
      <c r="I13" s="120">
        <v>46.02</v>
      </c>
      <c r="J13" s="121">
        <v>9</v>
      </c>
      <c r="K13" s="122">
        <v>55.02</v>
      </c>
      <c r="L13" s="120">
        <v>41</v>
      </c>
      <c r="M13" s="121">
        <v>8</v>
      </c>
      <c r="N13" s="122">
        <v>49</v>
      </c>
      <c r="O13" s="120">
        <v>20</v>
      </c>
      <c r="P13" s="121">
        <v>8</v>
      </c>
      <c r="Q13" s="122">
        <v>28</v>
      </c>
      <c r="R13" s="120">
        <v>18.010000000000002</v>
      </c>
      <c r="S13" s="121">
        <v>3</v>
      </c>
      <c r="T13" s="122">
        <v>21.01</v>
      </c>
      <c r="U13" s="123">
        <v>201.03</v>
      </c>
      <c r="V13" s="124">
        <v>3</v>
      </c>
      <c r="W13" s="125">
        <v>10</v>
      </c>
      <c r="X13" s="126">
        <v>7</v>
      </c>
    </row>
    <row r="14" spans="1:24" ht="15.75">
      <c r="A14" s="115">
        <v>1</v>
      </c>
      <c r="B14" s="116">
        <v>9</v>
      </c>
      <c r="C14" s="117" t="s">
        <v>344</v>
      </c>
      <c r="D14" s="118">
        <v>0</v>
      </c>
      <c r="E14" s="119" t="s">
        <v>204</v>
      </c>
      <c r="F14" s="120">
        <v>33.01</v>
      </c>
      <c r="G14" s="121">
        <v>5</v>
      </c>
      <c r="H14" s="122">
        <v>38.01</v>
      </c>
      <c r="I14" s="120">
        <v>39</v>
      </c>
      <c r="J14" s="121">
        <v>6</v>
      </c>
      <c r="K14" s="122">
        <v>45</v>
      </c>
      <c r="L14" s="120">
        <v>42</v>
      </c>
      <c r="M14" s="121">
        <v>7</v>
      </c>
      <c r="N14" s="122">
        <v>49</v>
      </c>
      <c r="O14" s="120">
        <v>22</v>
      </c>
      <c r="P14" s="121">
        <v>6</v>
      </c>
      <c r="Q14" s="122">
        <v>28</v>
      </c>
      <c r="R14" s="120">
        <v>30</v>
      </c>
      <c r="S14" s="121">
        <v>7</v>
      </c>
      <c r="T14" s="122">
        <v>37</v>
      </c>
      <c r="U14" s="123">
        <v>197.01</v>
      </c>
      <c r="V14" s="124">
        <v>1</v>
      </c>
      <c r="W14" s="125">
        <v>13</v>
      </c>
      <c r="X14" s="126">
        <v>8</v>
      </c>
    </row>
    <row r="15" spans="1:24" ht="15.75">
      <c r="A15" s="115">
        <v>2</v>
      </c>
      <c r="B15" s="116">
        <v>19</v>
      </c>
      <c r="C15" s="117" t="s">
        <v>345</v>
      </c>
      <c r="D15" s="118">
        <v>0</v>
      </c>
      <c r="E15" s="119" t="s">
        <v>204</v>
      </c>
      <c r="F15" s="120">
        <v>44</v>
      </c>
      <c r="G15" s="121">
        <v>7</v>
      </c>
      <c r="H15" s="122">
        <v>51</v>
      </c>
      <c r="I15" s="120">
        <v>40.01</v>
      </c>
      <c r="J15" s="121">
        <v>8</v>
      </c>
      <c r="K15" s="122">
        <v>48.01</v>
      </c>
      <c r="L15" s="120">
        <v>31</v>
      </c>
      <c r="M15" s="121">
        <v>5</v>
      </c>
      <c r="N15" s="122">
        <v>36</v>
      </c>
      <c r="O15" s="120">
        <v>29</v>
      </c>
      <c r="P15" s="121">
        <v>6</v>
      </c>
      <c r="Q15" s="122">
        <v>35</v>
      </c>
      <c r="R15" s="120">
        <v>20</v>
      </c>
      <c r="S15" s="121">
        <v>6</v>
      </c>
      <c r="T15" s="122">
        <v>26</v>
      </c>
      <c r="U15" s="123">
        <v>196.01</v>
      </c>
      <c r="V15" s="124">
        <v>1</v>
      </c>
      <c r="W15" s="125">
        <v>14</v>
      </c>
      <c r="X15" s="126">
        <v>9</v>
      </c>
    </row>
    <row r="16" spans="1:24" ht="15.75">
      <c r="A16" s="115">
        <v>1</v>
      </c>
      <c r="B16" s="116">
        <v>5</v>
      </c>
      <c r="C16" s="117" t="s">
        <v>346</v>
      </c>
      <c r="D16" s="118" t="s">
        <v>337</v>
      </c>
      <c r="E16" s="119" t="s">
        <v>204</v>
      </c>
      <c r="F16" s="120">
        <v>30</v>
      </c>
      <c r="G16" s="121">
        <v>4</v>
      </c>
      <c r="H16" s="122">
        <v>34</v>
      </c>
      <c r="I16" s="120">
        <v>40</v>
      </c>
      <c r="J16" s="121">
        <v>6</v>
      </c>
      <c r="K16" s="122">
        <v>46</v>
      </c>
      <c r="L16" s="120">
        <v>36</v>
      </c>
      <c r="M16" s="121">
        <v>9</v>
      </c>
      <c r="N16" s="122">
        <v>45</v>
      </c>
      <c r="O16" s="120">
        <v>26</v>
      </c>
      <c r="P16" s="121">
        <v>6</v>
      </c>
      <c r="Q16" s="122">
        <v>32</v>
      </c>
      <c r="R16" s="120">
        <v>30</v>
      </c>
      <c r="S16" s="121">
        <v>6</v>
      </c>
      <c r="T16" s="122">
        <v>36</v>
      </c>
      <c r="U16" s="123">
        <v>193</v>
      </c>
      <c r="V16" s="124">
        <v>0</v>
      </c>
      <c r="W16" s="125">
        <v>15</v>
      </c>
      <c r="X16" s="126">
        <v>10</v>
      </c>
    </row>
    <row r="17" spans="1:24" ht="15.75">
      <c r="A17" s="115">
        <v>1</v>
      </c>
      <c r="B17" s="116">
        <v>10</v>
      </c>
      <c r="C17" s="117" t="s">
        <v>347</v>
      </c>
      <c r="D17" s="118">
        <v>0</v>
      </c>
      <c r="E17" s="119" t="s">
        <v>204</v>
      </c>
      <c r="F17" s="120">
        <v>41</v>
      </c>
      <c r="G17" s="121">
        <v>7</v>
      </c>
      <c r="H17" s="122">
        <v>48</v>
      </c>
      <c r="I17" s="120">
        <v>36.01</v>
      </c>
      <c r="J17" s="121">
        <v>4</v>
      </c>
      <c r="K17" s="122">
        <v>40.01</v>
      </c>
      <c r="L17" s="120">
        <v>28</v>
      </c>
      <c r="M17" s="121">
        <v>7</v>
      </c>
      <c r="N17" s="122">
        <v>35</v>
      </c>
      <c r="O17" s="120">
        <v>31</v>
      </c>
      <c r="P17" s="121">
        <v>4</v>
      </c>
      <c r="Q17" s="122">
        <v>35</v>
      </c>
      <c r="R17" s="120">
        <v>26</v>
      </c>
      <c r="S17" s="121">
        <v>7</v>
      </c>
      <c r="T17" s="122">
        <v>33</v>
      </c>
      <c r="U17" s="123">
        <v>191.01</v>
      </c>
      <c r="V17" s="124">
        <v>1</v>
      </c>
      <c r="W17" s="125">
        <v>16</v>
      </c>
      <c r="X17" s="126">
        <v>11</v>
      </c>
    </row>
    <row r="18" spans="1:24" ht="15.75">
      <c r="A18" s="115">
        <v>1</v>
      </c>
      <c r="B18" s="116">
        <v>14</v>
      </c>
      <c r="C18" s="117" t="s">
        <v>348</v>
      </c>
      <c r="D18" s="118" t="s">
        <v>337</v>
      </c>
      <c r="E18" s="119" t="s">
        <v>204</v>
      </c>
      <c r="F18" s="120">
        <v>47.01</v>
      </c>
      <c r="G18" s="121">
        <v>8</v>
      </c>
      <c r="H18" s="122">
        <v>55.01</v>
      </c>
      <c r="I18" s="120">
        <v>36.01</v>
      </c>
      <c r="J18" s="121">
        <v>6</v>
      </c>
      <c r="K18" s="122">
        <v>42.01</v>
      </c>
      <c r="L18" s="120">
        <v>44.01</v>
      </c>
      <c r="M18" s="121">
        <v>7</v>
      </c>
      <c r="N18" s="122">
        <v>51.01</v>
      </c>
      <c r="O18" s="120">
        <v>21</v>
      </c>
      <c r="P18" s="121">
        <v>9</v>
      </c>
      <c r="Q18" s="122">
        <v>30</v>
      </c>
      <c r="R18" s="120">
        <v>10</v>
      </c>
      <c r="S18" s="121">
        <v>2</v>
      </c>
      <c r="T18" s="122">
        <v>12</v>
      </c>
      <c r="U18" s="123">
        <v>190.03</v>
      </c>
      <c r="V18" s="124">
        <v>3</v>
      </c>
      <c r="W18" s="125">
        <v>17</v>
      </c>
      <c r="X18" s="126">
        <v>12</v>
      </c>
    </row>
    <row r="19" spans="1:24" ht="15.75">
      <c r="A19" s="115">
        <v>2</v>
      </c>
      <c r="B19" s="116">
        <v>4</v>
      </c>
      <c r="C19" s="117" t="s">
        <v>349</v>
      </c>
      <c r="D19" s="118">
        <v>0</v>
      </c>
      <c r="E19" s="119" t="s">
        <v>204</v>
      </c>
      <c r="F19" s="120">
        <v>32</v>
      </c>
      <c r="G19" s="121">
        <v>8</v>
      </c>
      <c r="H19" s="122">
        <v>40</v>
      </c>
      <c r="I19" s="120">
        <v>28</v>
      </c>
      <c r="J19" s="121">
        <v>6</v>
      </c>
      <c r="K19" s="122">
        <v>34</v>
      </c>
      <c r="L19" s="120">
        <v>43</v>
      </c>
      <c r="M19" s="121">
        <v>7</v>
      </c>
      <c r="N19" s="122">
        <v>50</v>
      </c>
      <c r="O19" s="120">
        <v>26</v>
      </c>
      <c r="P19" s="121">
        <v>6</v>
      </c>
      <c r="Q19" s="122">
        <v>32</v>
      </c>
      <c r="R19" s="120">
        <v>19</v>
      </c>
      <c r="S19" s="121">
        <v>8</v>
      </c>
      <c r="T19" s="122">
        <v>27</v>
      </c>
      <c r="U19" s="123">
        <v>183</v>
      </c>
      <c r="V19" s="124">
        <v>0</v>
      </c>
      <c r="W19" s="125">
        <v>22</v>
      </c>
      <c r="X19" s="126">
        <v>13</v>
      </c>
    </row>
    <row r="20" spans="1:24" ht="15.75">
      <c r="A20" s="115">
        <v>2</v>
      </c>
      <c r="B20" s="116">
        <v>11</v>
      </c>
      <c r="C20" s="117" t="s">
        <v>350</v>
      </c>
      <c r="D20" s="118" t="s">
        <v>337</v>
      </c>
      <c r="E20" s="119" t="s">
        <v>204</v>
      </c>
      <c r="F20" s="120">
        <v>21</v>
      </c>
      <c r="G20" s="121">
        <v>7</v>
      </c>
      <c r="H20" s="122">
        <v>28</v>
      </c>
      <c r="I20" s="120">
        <v>17</v>
      </c>
      <c r="J20" s="121">
        <v>7</v>
      </c>
      <c r="K20" s="122">
        <v>24</v>
      </c>
      <c r="L20" s="120">
        <v>48.01</v>
      </c>
      <c r="M20" s="121">
        <v>9</v>
      </c>
      <c r="N20" s="122">
        <v>57.01</v>
      </c>
      <c r="O20" s="120">
        <v>20.010000000000002</v>
      </c>
      <c r="P20" s="121">
        <v>5</v>
      </c>
      <c r="Q20" s="122">
        <v>25.01</v>
      </c>
      <c r="R20" s="120">
        <v>40</v>
      </c>
      <c r="S20" s="121">
        <v>8</v>
      </c>
      <c r="T20" s="122">
        <v>48</v>
      </c>
      <c r="U20" s="123">
        <v>182.01999999999998</v>
      </c>
      <c r="V20" s="124">
        <v>2</v>
      </c>
      <c r="W20" s="125">
        <v>23</v>
      </c>
      <c r="X20" s="126">
        <v>14</v>
      </c>
    </row>
    <row r="21" spans="1:24" ht="15.75">
      <c r="A21" s="115">
        <v>1</v>
      </c>
      <c r="B21" s="116">
        <v>2</v>
      </c>
      <c r="C21" s="117" t="s">
        <v>351</v>
      </c>
      <c r="D21" s="118" t="s">
        <v>337</v>
      </c>
      <c r="E21" s="119" t="s">
        <v>204</v>
      </c>
      <c r="F21" s="120">
        <v>35</v>
      </c>
      <c r="G21" s="121">
        <v>4</v>
      </c>
      <c r="H21" s="122">
        <v>39</v>
      </c>
      <c r="I21" s="120">
        <v>36</v>
      </c>
      <c r="J21" s="121">
        <v>6</v>
      </c>
      <c r="K21" s="122">
        <v>42</v>
      </c>
      <c r="L21" s="120">
        <v>31</v>
      </c>
      <c r="M21" s="121">
        <v>6</v>
      </c>
      <c r="N21" s="122">
        <v>37</v>
      </c>
      <c r="O21" s="120">
        <v>33</v>
      </c>
      <c r="P21" s="121">
        <v>6</v>
      </c>
      <c r="Q21" s="122">
        <v>39</v>
      </c>
      <c r="R21" s="120">
        <v>19</v>
      </c>
      <c r="S21" s="121">
        <v>2</v>
      </c>
      <c r="T21" s="122">
        <v>21</v>
      </c>
      <c r="U21" s="123">
        <v>178</v>
      </c>
      <c r="V21" s="124">
        <v>0</v>
      </c>
      <c r="W21" s="125">
        <v>25</v>
      </c>
      <c r="X21" s="126">
        <v>15</v>
      </c>
    </row>
    <row r="22" spans="1:24" ht="15.75">
      <c r="A22" s="115">
        <v>3</v>
      </c>
      <c r="B22" s="116">
        <v>19</v>
      </c>
      <c r="C22" s="117" t="s">
        <v>352</v>
      </c>
      <c r="D22" s="118">
        <v>0</v>
      </c>
      <c r="E22" s="119" t="s">
        <v>204</v>
      </c>
      <c r="F22" s="120">
        <v>47</v>
      </c>
      <c r="G22" s="121">
        <v>9</v>
      </c>
      <c r="H22" s="122">
        <v>56</v>
      </c>
      <c r="I22" s="120">
        <v>23</v>
      </c>
      <c r="J22" s="121">
        <v>7</v>
      </c>
      <c r="K22" s="122">
        <v>30</v>
      </c>
      <c r="L22" s="120">
        <v>16</v>
      </c>
      <c r="M22" s="121">
        <v>0</v>
      </c>
      <c r="N22" s="122">
        <v>16</v>
      </c>
      <c r="O22" s="120">
        <v>37.020000000000003</v>
      </c>
      <c r="P22" s="121">
        <v>7</v>
      </c>
      <c r="Q22" s="122">
        <v>44.02</v>
      </c>
      <c r="R22" s="120">
        <v>18</v>
      </c>
      <c r="S22" s="121">
        <v>7</v>
      </c>
      <c r="T22" s="122">
        <v>25</v>
      </c>
      <c r="U22" s="123">
        <v>171.02</v>
      </c>
      <c r="V22" s="124">
        <v>2</v>
      </c>
      <c r="W22" s="125">
        <v>28</v>
      </c>
      <c r="X22" s="126">
        <v>16</v>
      </c>
    </row>
    <row r="23" spans="1:24" ht="15.75">
      <c r="A23" s="115">
        <v>2</v>
      </c>
      <c r="B23" s="116">
        <v>14</v>
      </c>
      <c r="C23" s="117" t="s">
        <v>353</v>
      </c>
      <c r="D23" s="118" t="s">
        <v>337</v>
      </c>
      <c r="E23" s="119" t="s">
        <v>204</v>
      </c>
      <c r="F23" s="120">
        <v>22</v>
      </c>
      <c r="G23" s="121">
        <v>7</v>
      </c>
      <c r="H23" s="122">
        <v>29</v>
      </c>
      <c r="I23" s="120">
        <v>38</v>
      </c>
      <c r="J23" s="121">
        <v>5</v>
      </c>
      <c r="K23" s="122">
        <v>43</v>
      </c>
      <c r="L23" s="120">
        <v>40</v>
      </c>
      <c r="M23" s="121">
        <v>6</v>
      </c>
      <c r="N23" s="122">
        <v>46</v>
      </c>
      <c r="O23" s="120">
        <v>6</v>
      </c>
      <c r="P23" s="121">
        <v>6</v>
      </c>
      <c r="Q23" s="122">
        <v>12</v>
      </c>
      <c r="R23" s="120">
        <v>33.01</v>
      </c>
      <c r="S23" s="121">
        <v>7</v>
      </c>
      <c r="T23" s="122">
        <v>40.01</v>
      </c>
      <c r="U23" s="123">
        <v>170.01</v>
      </c>
      <c r="V23" s="124">
        <v>1</v>
      </c>
      <c r="W23" s="125">
        <v>29</v>
      </c>
      <c r="X23" s="126">
        <v>17</v>
      </c>
    </row>
    <row r="24" spans="1:24" ht="15.75">
      <c r="A24" s="115">
        <v>3</v>
      </c>
      <c r="B24" s="116">
        <v>7</v>
      </c>
      <c r="C24" s="117" t="s">
        <v>354</v>
      </c>
      <c r="D24" s="118">
        <v>0</v>
      </c>
      <c r="E24" s="119" t="s">
        <v>204</v>
      </c>
      <c r="F24" s="120">
        <v>47</v>
      </c>
      <c r="G24" s="121">
        <v>8</v>
      </c>
      <c r="H24" s="122">
        <v>55</v>
      </c>
      <c r="I24" s="120">
        <v>36</v>
      </c>
      <c r="J24" s="121">
        <v>7</v>
      </c>
      <c r="K24" s="122">
        <v>43</v>
      </c>
      <c r="L24" s="120">
        <v>31.01</v>
      </c>
      <c r="M24" s="121">
        <v>7</v>
      </c>
      <c r="N24" s="122">
        <v>38.010000000000005</v>
      </c>
      <c r="O24" s="120">
        <v>20</v>
      </c>
      <c r="P24" s="121">
        <v>5</v>
      </c>
      <c r="Q24" s="122">
        <v>25</v>
      </c>
      <c r="R24" s="120">
        <v>7</v>
      </c>
      <c r="S24" s="121">
        <v>0</v>
      </c>
      <c r="T24" s="122">
        <v>7</v>
      </c>
      <c r="U24" s="123">
        <v>168.01</v>
      </c>
      <c r="V24" s="124">
        <v>1</v>
      </c>
      <c r="W24" s="125">
        <v>30</v>
      </c>
      <c r="X24" s="126">
        <v>18</v>
      </c>
    </row>
    <row r="25" spans="1:24" ht="15.75">
      <c r="A25" s="115">
        <v>2</v>
      </c>
      <c r="B25" s="116">
        <v>7</v>
      </c>
      <c r="C25" s="117" t="s">
        <v>355</v>
      </c>
      <c r="D25" s="118">
        <v>0</v>
      </c>
      <c r="E25" s="119" t="s">
        <v>204</v>
      </c>
      <c r="F25" s="120">
        <v>38</v>
      </c>
      <c r="G25" s="121">
        <v>7</v>
      </c>
      <c r="H25" s="122">
        <v>45</v>
      </c>
      <c r="I25" s="120">
        <v>32</v>
      </c>
      <c r="J25" s="121">
        <v>6</v>
      </c>
      <c r="K25" s="122">
        <v>38</v>
      </c>
      <c r="L25" s="120">
        <v>39</v>
      </c>
      <c r="M25" s="121">
        <v>7</v>
      </c>
      <c r="N25" s="122">
        <v>46</v>
      </c>
      <c r="O25" s="120">
        <v>15</v>
      </c>
      <c r="P25" s="121">
        <v>2</v>
      </c>
      <c r="Q25" s="122">
        <v>17</v>
      </c>
      <c r="R25" s="120">
        <v>18</v>
      </c>
      <c r="S25" s="121">
        <v>2</v>
      </c>
      <c r="T25" s="122">
        <v>20</v>
      </c>
      <c r="U25" s="123">
        <v>166</v>
      </c>
      <c r="V25" s="124">
        <v>0</v>
      </c>
      <c r="W25" s="125">
        <v>32</v>
      </c>
      <c r="X25" s="126">
        <v>19</v>
      </c>
    </row>
    <row r="26" spans="1:24" ht="15.75">
      <c r="A26" s="115">
        <v>1</v>
      </c>
      <c r="B26" s="116">
        <v>13</v>
      </c>
      <c r="C26" s="117" t="s">
        <v>356</v>
      </c>
      <c r="D26" s="118">
        <v>0</v>
      </c>
      <c r="E26" s="119" t="s">
        <v>204</v>
      </c>
      <c r="F26" s="120">
        <v>33</v>
      </c>
      <c r="G26" s="121">
        <v>3</v>
      </c>
      <c r="H26" s="122">
        <v>36</v>
      </c>
      <c r="I26" s="120">
        <v>23</v>
      </c>
      <c r="J26" s="121">
        <v>6</v>
      </c>
      <c r="K26" s="122">
        <v>29</v>
      </c>
      <c r="L26" s="120">
        <v>25</v>
      </c>
      <c r="M26" s="121">
        <v>6</v>
      </c>
      <c r="N26" s="122">
        <v>31</v>
      </c>
      <c r="O26" s="120">
        <v>19</v>
      </c>
      <c r="P26" s="121">
        <v>5</v>
      </c>
      <c r="Q26" s="122">
        <v>24</v>
      </c>
      <c r="R26" s="120">
        <v>37</v>
      </c>
      <c r="S26" s="121">
        <v>7</v>
      </c>
      <c r="T26" s="122">
        <v>44</v>
      </c>
      <c r="U26" s="123">
        <v>164</v>
      </c>
      <c r="V26" s="124">
        <v>0</v>
      </c>
      <c r="W26" s="125">
        <v>33</v>
      </c>
      <c r="X26" s="126">
        <v>20</v>
      </c>
    </row>
    <row r="27" spans="1:24" ht="15.75">
      <c r="A27" s="115">
        <v>2</v>
      </c>
      <c r="B27" s="116">
        <v>3</v>
      </c>
      <c r="C27" s="117" t="s">
        <v>357</v>
      </c>
      <c r="D27" s="118" t="s">
        <v>337</v>
      </c>
      <c r="E27" s="119" t="s">
        <v>204</v>
      </c>
      <c r="F27" s="120">
        <v>30</v>
      </c>
      <c r="G27" s="121">
        <v>6</v>
      </c>
      <c r="H27" s="122">
        <v>36</v>
      </c>
      <c r="I27" s="120">
        <v>25</v>
      </c>
      <c r="J27" s="121">
        <v>7</v>
      </c>
      <c r="K27" s="122">
        <v>32</v>
      </c>
      <c r="L27" s="120">
        <v>33</v>
      </c>
      <c r="M27" s="121">
        <v>6</v>
      </c>
      <c r="N27" s="122">
        <v>39</v>
      </c>
      <c r="O27" s="120">
        <v>18</v>
      </c>
      <c r="P27" s="121">
        <v>2</v>
      </c>
      <c r="Q27" s="122">
        <v>20</v>
      </c>
      <c r="R27" s="120">
        <v>16</v>
      </c>
      <c r="S27" s="121">
        <v>7</v>
      </c>
      <c r="T27" s="122">
        <v>23</v>
      </c>
      <c r="U27" s="123">
        <v>150</v>
      </c>
      <c r="V27" s="124">
        <v>0</v>
      </c>
      <c r="W27" s="125">
        <v>36</v>
      </c>
      <c r="X27" s="126">
        <v>21</v>
      </c>
    </row>
    <row r="28" spans="1:24" ht="15.75">
      <c r="A28" s="115">
        <v>1</v>
      </c>
      <c r="B28" s="116">
        <v>17</v>
      </c>
      <c r="C28" s="117" t="s">
        <v>358</v>
      </c>
      <c r="D28" s="118" t="s">
        <v>337</v>
      </c>
      <c r="E28" s="119" t="s">
        <v>204</v>
      </c>
      <c r="F28" s="120">
        <v>23</v>
      </c>
      <c r="G28" s="121">
        <v>4</v>
      </c>
      <c r="H28" s="122">
        <v>27</v>
      </c>
      <c r="I28" s="120">
        <v>37</v>
      </c>
      <c r="J28" s="121">
        <v>5</v>
      </c>
      <c r="K28" s="122">
        <v>42</v>
      </c>
      <c r="L28" s="120">
        <v>27</v>
      </c>
      <c r="M28" s="121">
        <v>5</v>
      </c>
      <c r="N28" s="122">
        <v>32</v>
      </c>
      <c r="O28" s="120">
        <v>27</v>
      </c>
      <c r="P28" s="121">
        <v>6</v>
      </c>
      <c r="Q28" s="122">
        <v>33</v>
      </c>
      <c r="R28" s="120">
        <v>12</v>
      </c>
      <c r="S28" s="121">
        <v>0</v>
      </c>
      <c r="T28" s="122">
        <v>12</v>
      </c>
      <c r="U28" s="123">
        <v>146</v>
      </c>
      <c r="V28" s="124">
        <v>0</v>
      </c>
      <c r="W28" s="125">
        <v>38</v>
      </c>
      <c r="X28" s="126">
        <v>22</v>
      </c>
    </row>
    <row r="29" spans="1:24" ht="15.75">
      <c r="A29" s="115">
        <v>1</v>
      </c>
      <c r="B29" s="116">
        <v>19</v>
      </c>
      <c r="C29" s="117" t="s">
        <v>359</v>
      </c>
      <c r="D29" s="118">
        <v>0</v>
      </c>
      <c r="E29" s="119" t="s">
        <v>204</v>
      </c>
      <c r="F29" s="120">
        <v>39.01</v>
      </c>
      <c r="G29" s="121">
        <v>6</v>
      </c>
      <c r="H29" s="122">
        <v>45.01</v>
      </c>
      <c r="I29" s="120">
        <v>21</v>
      </c>
      <c r="J29" s="121">
        <v>3</v>
      </c>
      <c r="K29" s="122">
        <v>24</v>
      </c>
      <c r="L29" s="120">
        <v>33</v>
      </c>
      <c r="M29" s="121">
        <v>7</v>
      </c>
      <c r="N29" s="122">
        <v>40</v>
      </c>
      <c r="O29" s="120">
        <v>34</v>
      </c>
      <c r="P29" s="121">
        <v>2</v>
      </c>
      <c r="Q29" s="122">
        <v>36</v>
      </c>
      <c r="R29" s="120">
        <v>0</v>
      </c>
      <c r="S29" s="121">
        <v>0</v>
      </c>
      <c r="T29" s="122">
        <v>0</v>
      </c>
      <c r="U29" s="123">
        <v>145.01</v>
      </c>
      <c r="V29" s="124">
        <v>1</v>
      </c>
      <c r="W29" s="125">
        <v>39</v>
      </c>
      <c r="X29" s="126">
        <v>23</v>
      </c>
    </row>
    <row r="30" spans="1:24" ht="15.75">
      <c r="A30" s="115">
        <v>2</v>
      </c>
      <c r="B30" s="116">
        <v>10</v>
      </c>
      <c r="C30" s="117" t="s">
        <v>360</v>
      </c>
      <c r="D30" s="118">
        <v>0</v>
      </c>
      <c r="E30" s="119" t="s">
        <v>204</v>
      </c>
      <c r="F30" s="120">
        <v>20</v>
      </c>
      <c r="G30" s="121">
        <v>2</v>
      </c>
      <c r="H30" s="122">
        <v>22</v>
      </c>
      <c r="I30" s="120">
        <v>27</v>
      </c>
      <c r="J30" s="121">
        <v>3</v>
      </c>
      <c r="K30" s="122">
        <v>30</v>
      </c>
      <c r="L30" s="120">
        <v>28</v>
      </c>
      <c r="M30" s="121">
        <v>7</v>
      </c>
      <c r="N30" s="122">
        <v>35</v>
      </c>
      <c r="O30" s="120">
        <v>20</v>
      </c>
      <c r="P30" s="121">
        <v>5</v>
      </c>
      <c r="Q30" s="122">
        <v>25</v>
      </c>
      <c r="R30" s="120">
        <v>26</v>
      </c>
      <c r="S30" s="121">
        <v>5</v>
      </c>
      <c r="T30" s="122">
        <v>31</v>
      </c>
      <c r="U30" s="123">
        <v>143</v>
      </c>
      <c r="V30" s="124">
        <v>0</v>
      </c>
      <c r="W30" s="125">
        <v>40</v>
      </c>
      <c r="X30" s="126">
        <v>24</v>
      </c>
    </row>
    <row r="31" spans="1:24" ht="15.75">
      <c r="A31" s="115">
        <v>3</v>
      </c>
      <c r="B31" s="116">
        <v>3</v>
      </c>
      <c r="C31" s="117" t="s">
        <v>361</v>
      </c>
      <c r="D31" s="118">
        <v>0</v>
      </c>
      <c r="E31" s="119" t="s">
        <v>204</v>
      </c>
      <c r="F31" s="120">
        <v>33</v>
      </c>
      <c r="G31" s="121">
        <v>5</v>
      </c>
      <c r="H31" s="122">
        <v>38</v>
      </c>
      <c r="I31" s="120">
        <v>36.01</v>
      </c>
      <c r="J31" s="121">
        <v>7</v>
      </c>
      <c r="K31" s="122">
        <v>43.01</v>
      </c>
      <c r="L31" s="120">
        <v>2</v>
      </c>
      <c r="M31" s="121">
        <v>0</v>
      </c>
      <c r="N31" s="122">
        <v>2</v>
      </c>
      <c r="O31" s="120">
        <v>28</v>
      </c>
      <c r="P31" s="121">
        <v>5</v>
      </c>
      <c r="Q31" s="122">
        <v>33</v>
      </c>
      <c r="R31" s="120">
        <v>23</v>
      </c>
      <c r="S31" s="121">
        <v>1</v>
      </c>
      <c r="T31" s="122">
        <v>24</v>
      </c>
      <c r="U31" s="123">
        <v>140.01</v>
      </c>
      <c r="V31" s="124">
        <v>1</v>
      </c>
      <c r="W31" s="125">
        <v>41</v>
      </c>
      <c r="X31" s="126">
        <v>25</v>
      </c>
    </row>
    <row r="32" spans="1:24" ht="15.75">
      <c r="A32" s="115">
        <v>4</v>
      </c>
      <c r="B32" s="116">
        <v>6</v>
      </c>
      <c r="C32" s="117" t="s">
        <v>362</v>
      </c>
      <c r="D32" s="118">
        <v>0</v>
      </c>
      <c r="E32" s="119" t="s">
        <v>204</v>
      </c>
      <c r="F32" s="120">
        <v>19.010000000000002</v>
      </c>
      <c r="G32" s="121">
        <v>4</v>
      </c>
      <c r="H32" s="122">
        <v>23.01</v>
      </c>
      <c r="I32" s="120">
        <v>25.01</v>
      </c>
      <c r="J32" s="121">
        <v>2</v>
      </c>
      <c r="K32" s="122">
        <v>27.01</v>
      </c>
      <c r="L32" s="120">
        <v>23</v>
      </c>
      <c r="M32" s="121">
        <v>7</v>
      </c>
      <c r="N32" s="122">
        <v>30</v>
      </c>
      <c r="O32" s="120">
        <v>32</v>
      </c>
      <c r="P32" s="121">
        <v>6</v>
      </c>
      <c r="Q32" s="122">
        <v>38</v>
      </c>
      <c r="R32" s="120">
        <v>15</v>
      </c>
      <c r="S32" s="121">
        <v>0</v>
      </c>
      <c r="T32" s="122">
        <v>15</v>
      </c>
      <c r="U32" s="123">
        <v>133.02000000000001</v>
      </c>
      <c r="V32" s="124">
        <v>2</v>
      </c>
      <c r="W32" s="125">
        <v>45</v>
      </c>
      <c r="X32" s="126">
        <v>26</v>
      </c>
    </row>
    <row r="33" spans="1:24" ht="15.75">
      <c r="A33" s="115">
        <v>4</v>
      </c>
      <c r="B33" s="116">
        <v>1</v>
      </c>
      <c r="C33" s="117" t="s">
        <v>363</v>
      </c>
      <c r="D33" s="118">
        <v>0</v>
      </c>
      <c r="E33" s="119" t="s">
        <v>204</v>
      </c>
      <c r="F33" s="120">
        <v>36</v>
      </c>
      <c r="G33" s="121">
        <v>6</v>
      </c>
      <c r="H33" s="122">
        <v>42</v>
      </c>
      <c r="I33" s="120">
        <v>28</v>
      </c>
      <c r="J33" s="121">
        <v>6</v>
      </c>
      <c r="K33" s="122">
        <v>34</v>
      </c>
      <c r="L33" s="120">
        <v>24</v>
      </c>
      <c r="M33" s="121">
        <v>6</v>
      </c>
      <c r="N33" s="122">
        <v>30</v>
      </c>
      <c r="O33" s="120">
        <v>12</v>
      </c>
      <c r="P33" s="121">
        <v>0</v>
      </c>
      <c r="Q33" s="122">
        <v>12</v>
      </c>
      <c r="R33" s="120">
        <v>6</v>
      </c>
      <c r="S33" s="121">
        <v>0</v>
      </c>
      <c r="T33" s="122">
        <v>6</v>
      </c>
      <c r="U33" s="123">
        <v>124</v>
      </c>
      <c r="V33" s="124">
        <v>0</v>
      </c>
      <c r="W33" s="125">
        <v>49</v>
      </c>
      <c r="X33" s="126">
        <v>27</v>
      </c>
    </row>
    <row r="34" spans="1:24" ht="15.75">
      <c r="A34" s="115">
        <v>3</v>
      </c>
      <c r="B34" s="116">
        <v>11</v>
      </c>
      <c r="C34" s="117" t="s">
        <v>364</v>
      </c>
      <c r="D34" s="127">
        <v>0</v>
      </c>
      <c r="E34" s="119" t="s">
        <v>204</v>
      </c>
      <c r="F34" s="120">
        <v>28</v>
      </c>
      <c r="G34" s="121">
        <v>5</v>
      </c>
      <c r="H34" s="122">
        <v>33</v>
      </c>
      <c r="I34" s="120">
        <v>27</v>
      </c>
      <c r="J34" s="121">
        <v>7</v>
      </c>
      <c r="K34" s="122">
        <v>34</v>
      </c>
      <c r="L34" s="120">
        <v>1</v>
      </c>
      <c r="M34" s="121">
        <v>9</v>
      </c>
      <c r="N34" s="122">
        <v>10</v>
      </c>
      <c r="O34" s="120">
        <v>29.01</v>
      </c>
      <c r="P34" s="121">
        <v>4</v>
      </c>
      <c r="Q34" s="122">
        <v>33.010000000000005</v>
      </c>
      <c r="R34" s="120">
        <v>7</v>
      </c>
      <c r="S34" s="121">
        <v>0</v>
      </c>
      <c r="T34" s="122">
        <v>7</v>
      </c>
      <c r="U34" s="123">
        <v>117.01</v>
      </c>
      <c r="V34" s="124">
        <v>1</v>
      </c>
      <c r="W34" s="125">
        <v>50</v>
      </c>
      <c r="X34" s="126">
        <v>28</v>
      </c>
    </row>
    <row r="35" spans="1:24" ht="15.75">
      <c r="A35" s="115">
        <v>1</v>
      </c>
      <c r="B35" s="116">
        <v>11</v>
      </c>
      <c r="C35" s="117" t="s">
        <v>365</v>
      </c>
      <c r="D35" s="127">
        <v>0</v>
      </c>
      <c r="E35" s="119" t="s">
        <v>204</v>
      </c>
      <c r="F35" s="120">
        <v>26</v>
      </c>
      <c r="G35" s="121">
        <v>7</v>
      </c>
      <c r="H35" s="122">
        <v>33</v>
      </c>
      <c r="I35" s="120">
        <v>24</v>
      </c>
      <c r="J35" s="121">
        <v>2</v>
      </c>
      <c r="K35" s="122">
        <v>26</v>
      </c>
      <c r="L35" s="120">
        <v>12</v>
      </c>
      <c r="M35" s="121">
        <v>5</v>
      </c>
      <c r="N35" s="122">
        <v>17</v>
      </c>
      <c r="O35" s="120">
        <v>20</v>
      </c>
      <c r="P35" s="121">
        <v>8</v>
      </c>
      <c r="Q35" s="122">
        <v>28</v>
      </c>
      <c r="R35" s="120">
        <v>13</v>
      </c>
      <c r="S35" s="121">
        <v>0</v>
      </c>
      <c r="T35" s="122">
        <v>13</v>
      </c>
      <c r="U35" s="123">
        <v>117</v>
      </c>
      <c r="V35" s="124">
        <v>0</v>
      </c>
      <c r="W35" s="125">
        <v>51</v>
      </c>
      <c r="X35" s="126">
        <v>29</v>
      </c>
    </row>
    <row r="36" spans="1:24" ht="15.75">
      <c r="A36" s="115">
        <v>1</v>
      </c>
      <c r="B36" s="116">
        <v>4</v>
      </c>
      <c r="C36" s="117" t="s">
        <v>366</v>
      </c>
      <c r="D36" s="127">
        <v>0</v>
      </c>
      <c r="E36" s="119" t="s">
        <v>204</v>
      </c>
      <c r="F36" s="120">
        <v>11</v>
      </c>
      <c r="G36" s="121">
        <v>0</v>
      </c>
      <c r="H36" s="122">
        <v>11</v>
      </c>
      <c r="I36" s="120">
        <v>8</v>
      </c>
      <c r="J36" s="121">
        <v>4</v>
      </c>
      <c r="K36" s="122">
        <v>12</v>
      </c>
      <c r="L36" s="120">
        <v>35.01</v>
      </c>
      <c r="M36" s="121">
        <v>7</v>
      </c>
      <c r="N36" s="122">
        <v>42.01</v>
      </c>
      <c r="O36" s="120">
        <v>19</v>
      </c>
      <c r="P36" s="121">
        <v>5</v>
      </c>
      <c r="Q36" s="122">
        <v>24</v>
      </c>
      <c r="R36" s="120">
        <v>17</v>
      </c>
      <c r="S36" s="121">
        <v>1</v>
      </c>
      <c r="T36" s="122">
        <v>18</v>
      </c>
      <c r="U36" s="123">
        <v>107.00999999999999</v>
      </c>
      <c r="V36" s="124">
        <v>1</v>
      </c>
      <c r="W36" s="125">
        <v>54</v>
      </c>
      <c r="X36" s="126">
        <v>30</v>
      </c>
    </row>
    <row r="37" spans="1:24" ht="15.75">
      <c r="A37" s="115">
        <v>3</v>
      </c>
      <c r="B37" s="116">
        <v>10</v>
      </c>
      <c r="C37" s="117" t="s">
        <v>367</v>
      </c>
      <c r="D37" s="127">
        <v>0</v>
      </c>
      <c r="E37" s="119" t="s">
        <v>204</v>
      </c>
      <c r="F37" s="120">
        <v>31</v>
      </c>
      <c r="G37" s="121">
        <v>7</v>
      </c>
      <c r="H37" s="122">
        <v>38</v>
      </c>
      <c r="I37" s="120">
        <v>21</v>
      </c>
      <c r="J37" s="121">
        <v>6</v>
      </c>
      <c r="K37" s="122">
        <v>27</v>
      </c>
      <c r="L37" s="120">
        <v>0</v>
      </c>
      <c r="M37" s="121">
        <v>0</v>
      </c>
      <c r="N37" s="122">
        <v>0</v>
      </c>
      <c r="O37" s="120">
        <v>20</v>
      </c>
      <c r="P37" s="121">
        <v>6</v>
      </c>
      <c r="Q37" s="122">
        <v>26</v>
      </c>
      <c r="R37" s="120">
        <v>6</v>
      </c>
      <c r="S37" s="121">
        <v>2</v>
      </c>
      <c r="T37" s="122">
        <v>8</v>
      </c>
      <c r="U37" s="123">
        <v>99</v>
      </c>
      <c r="V37" s="124">
        <v>0</v>
      </c>
      <c r="W37" s="125">
        <v>55</v>
      </c>
      <c r="X37" s="126">
        <v>31</v>
      </c>
    </row>
    <row r="38" spans="1:24" ht="15.75">
      <c r="A38" s="115">
        <v>2</v>
      </c>
      <c r="B38" s="116">
        <v>2</v>
      </c>
      <c r="C38" s="117" t="s">
        <v>368</v>
      </c>
      <c r="D38" s="127">
        <v>0</v>
      </c>
      <c r="E38" s="119" t="s">
        <v>204</v>
      </c>
      <c r="F38" s="120">
        <v>2</v>
      </c>
      <c r="G38" s="121">
        <v>6</v>
      </c>
      <c r="H38" s="122">
        <v>8</v>
      </c>
      <c r="I38" s="120">
        <v>16</v>
      </c>
      <c r="J38" s="121">
        <v>7</v>
      </c>
      <c r="K38" s="122">
        <v>23</v>
      </c>
      <c r="L38" s="120">
        <v>31</v>
      </c>
      <c r="M38" s="121">
        <v>6</v>
      </c>
      <c r="N38" s="122">
        <v>37</v>
      </c>
      <c r="O38" s="120">
        <v>11</v>
      </c>
      <c r="P38" s="121">
        <v>0</v>
      </c>
      <c r="Q38" s="122">
        <v>11</v>
      </c>
      <c r="R38" s="120">
        <v>13</v>
      </c>
      <c r="S38" s="121">
        <v>4</v>
      </c>
      <c r="T38" s="122">
        <v>17</v>
      </c>
      <c r="U38" s="123">
        <v>96</v>
      </c>
      <c r="V38" s="124">
        <v>0</v>
      </c>
      <c r="W38" s="125">
        <v>56</v>
      </c>
      <c r="X38" s="126">
        <v>32</v>
      </c>
    </row>
    <row r="39" spans="1:24" ht="15.75">
      <c r="A39" s="115">
        <v>4</v>
      </c>
      <c r="B39" s="116">
        <v>13</v>
      </c>
      <c r="C39" s="117" t="s">
        <v>369</v>
      </c>
      <c r="D39" s="127">
        <v>0</v>
      </c>
      <c r="E39" s="119" t="s">
        <v>204</v>
      </c>
      <c r="F39" s="120">
        <v>20</v>
      </c>
      <c r="G39" s="121">
        <v>4</v>
      </c>
      <c r="H39" s="122">
        <v>24</v>
      </c>
      <c r="I39" s="120">
        <v>22</v>
      </c>
      <c r="J39" s="121">
        <v>2</v>
      </c>
      <c r="K39" s="122">
        <v>24</v>
      </c>
      <c r="L39" s="120">
        <v>8</v>
      </c>
      <c r="M39" s="121">
        <v>0</v>
      </c>
      <c r="N39" s="122">
        <v>8</v>
      </c>
      <c r="O39" s="120">
        <v>11</v>
      </c>
      <c r="P39" s="121">
        <v>7</v>
      </c>
      <c r="Q39" s="122">
        <v>18</v>
      </c>
      <c r="R39" s="120">
        <v>17</v>
      </c>
      <c r="S39" s="121">
        <v>2</v>
      </c>
      <c r="T39" s="122">
        <v>19</v>
      </c>
      <c r="U39" s="123">
        <v>93</v>
      </c>
      <c r="V39" s="124">
        <v>0</v>
      </c>
      <c r="W39" s="125">
        <v>57</v>
      </c>
      <c r="X39" s="126">
        <v>33</v>
      </c>
    </row>
    <row r="40" spans="1:24" ht="15.75">
      <c r="A40" s="115">
        <v>2</v>
      </c>
      <c r="B40" s="116">
        <v>9</v>
      </c>
      <c r="C40" s="117" t="s">
        <v>370</v>
      </c>
      <c r="D40" s="127">
        <v>0</v>
      </c>
      <c r="E40" s="119" t="s">
        <v>204</v>
      </c>
      <c r="F40" s="120">
        <v>8</v>
      </c>
      <c r="G40" s="121">
        <v>4</v>
      </c>
      <c r="H40" s="122">
        <v>12</v>
      </c>
      <c r="I40" s="120">
        <v>9</v>
      </c>
      <c r="J40" s="121">
        <v>0</v>
      </c>
      <c r="K40" s="122">
        <v>9</v>
      </c>
      <c r="L40" s="120">
        <v>32</v>
      </c>
      <c r="M40" s="121">
        <v>7</v>
      </c>
      <c r="N40" s="122">
        <v>39</v>
      </c>
      <c r="O40" s="120">
        <v>7</v>
      </c>
      <c r="P40" s="121">
        <v>1</v>
      </c>
      <c r="Q40" s="122">
        <v>8</v>
      </c>
      <c r="R40" s="120">
        <v>14</v>
      </c>
      <c r="S40" s="121">
        <v>5</v>
      </c>
      <c r="T40" s="122">
        <v>19</v>
      </c>
      <c r="U40" s="123">
        <v>87</v>
      </c>
      <c r="V40" s="124">
        <v>0</v>
      </c>
      <c r="W40" s="125">
        <v>59</v>
      </c>
      <c r="X40" s="126">
        <v>34</v>
      </c>
    </row>
    <row r="41" spans="1:24" ht="15.75">
      <c r="A41" s="115">
        <v>1</v>
      </c>
      <c r="B41" s="116">
        <v>3</v>
      </c>
      <c r="C41" s="117" t="s">
        <v>371</v>
      </c>
      <c r="D41" s="127">
        <v>0</v>
      </c>
      <c r="E41" s="119" t="s">
        <v>204</v>
      </c>
      <c r="F41" s="120">
        <v>17</v>
      </c>
      <c r="G41" s="121">
        <v>3</v>
      </c>
      <c r="H41" s="122">
        <v>20</v>
      </c>
      <c r="I41" s="120">
        <v>21.01</v>
      </c>
      <c r="J41" s="121">
        <v>2</v>
      </c>
      <c r="K41" s="122">
        <v>23.01</v>
      </c>
      <c r="L41" s="120">
        <v>14</v>
      </c>
      <c r="M41" s="121">
        <v>1</v>
      </c>
      <c r="N41" s="122">
        <v>15</v>
      </c>
      <c r="O41" s="120">
        <v>22</v>
      </c>
      <c r="P41" s="121">
        <v>0</v>
      </c>
      <c r="Q41" s="122">
        <v>22</v>
      </c>
      <c r="R41" s="120">
        <v>4</v>
      </c>
      <c r="S41" s="121">
        <v>0</v>
      </c>
      <c r="T41" s="122">
        <v>4</v>
      </c>
      <c r="U41" s="123">
        <v>84.01</v>
      </c>
      <c r="V41" s="124">
        <v>1</v>
      </c>
      <c r="W41" s="125">
        <v>60</v>
      </c>
      <c r="X41" s="126">
        <v>35</v>
      </c>
    </row>
    <row r="42" spans="1:24" ht="15.75">
      <c r="A42" s="115">
        <v>4</v>
      </c>
      <c r="B42" s="116">
        <v>9</v>
      </c>
      <c r="C42" s="117" t="s">
        <v>372</v>
      </c>
      <c r="D42" s="127">
        <v>0</v>
      </c>
      <c r="E42" s="119" t="s">
        <v>204</v>
      </c>
      <c r="F42" s="120">
        <v>18</v>
      </c>
      <c r="G42" s="121">
        <v>2</v>
      </c>
      <c r="H42" s="122">
        <v>20</v>
      </c>
      <c r="I42" s="120">
        <v>5</v>
      </c>
      <c r="J42" s="121">
        <v>2</v>
      </c>
      <c r="K42" s="122">
        <v>7</v>
      </c>
      <c r="L42" s="120">
        <v>7</v>
      </c>
      <c r="M42" s="121">
        <v>5</v>
      </c>
      <c r="N42" s="122">
        <v>12</v>
      </c>
      <c r="O42" s="120">
        <v>14</v>
      </c>
      <c r="P42" s="121">
        <v>4</v>
      </c>
      <c r="Q42" s="122">
        <v>18</v>
      </c>
      <c r="R42" s="120">
        <v>19</v>
      </c>
      <c r="S42" s="121">
        <v>3</v>
      </c>
      <c r="T42" s="122">
        <v>22</v>
      </c>
      <c r="U42" s="123">
        <v>79</v>
      </c>
      <c r="V42" s="124">
        <v>0</v>
      </c>
      <c r="W42" s="125">
        <v>61</v>
      </c>
      <c r="X42" s="126">
        <v>36</v>
      </c>
    </row>
    <row r="43" spans="1:24" ht="15.75">
      <c r="A43" s="115">
        <v>2</v>
      </c>
      <c r="B43" s="116">
        <v>18</v>
      </c>
      <c r="C43" s="117" t="s">
        <v>373</v>
      </c>
      <c r="D43" s="127">
        <v>0</v>
      </c>
      <c r="E43" s="119" t="s">
        <v>204</v>
      </c>
      <c r="F43" s="120">
        <v>0</v>
      </c>
      <c r="G43" s="121">
        <v>6</v>
      </c>
      <c r="H43" s="122">
        <v>6</v>
      </c>
      <c r="I43" s="120">
        <v>12</v>
      </c>
      <c r="J43" s="121">
        <v>5</v>
      </c>
      <c r="K43" s="122">
        <v>17</v>
      </c>
      <c r="L43" s="120">
        <v>32</v>
      </c>
      <c r="M43" s="121">
        <v>4</v>
      </c>
      <c r="N43" s="122">
        <v>36</v>
      </c>
      <c r="O43" s="120">
        <v>9</v>
      </c>
      <c r="P43" s="121">
        <v>5</v>
      </c>
      <c r="Q43" s="122">
        <v>14</v>
      </c>
      <c r="R43" s="120">
        <v>0</v>
      </c>
      <c r="S43" s="121">
        <v>0</v>
      </c>
      <c r="T43" s="122">
        <v>0</v>
      </c>
      <c r="U43" s="123">
        <v>73</v>
      </c>
      <c r="V43" s="124">
        <v>0</v>
      </c>
      <c r="W43" s="125">
        <v>62</v>
      </c>
      <c r="X43" s="126">
        <v>37</v>
      </c>
    </row>
    <row r="44" spans="1:24" ht="15.75">
      <c r="A44" s="115">
        <v>4</v>
      </c>
      <c r="B44" s="116">
        <v>4</v>
      </c>
      <c r="C44" s="117" t="s">
        <v>374</v>
      </c>
      <c r="D44" s="118">
        <v>0</v>
      </c>
      <c r="E44" s="119" t="s">
        <v>204</v>
      </c>
      <c r="F44" s="120">
        <v>6</v>
      </c>
      <c r="G44" s="121">
        <v>4</v>
      </c>
      <c r="H44" s="122">
        <v>10</v>
      </c>
      <c r="I44" s="120">
        <v>6</v>
      </c>
      <c r="J44" s="121">
        <v>2</v>
      </c>
      <c r="K44" s="122">
        <v>8</v>
      </c>
      <c r="L44" s="120">
        <v>21.01</v>
      </c>
      <c r="M44" s="121">
        <v>5</v>
      </c>
      <c r="N44" s="122">
        <v>26.01</v>
      </c>
      <c r="O44" s="120">
        <v>6</v>
      </c>
      <c r="P44" s="121">
        <v>5</v>
      </c>
      <c r="Q44" s="122">
        <v>11</v>
      </c>
      <c r="R44" s="120">
        <v>8</v>
      </c>
      <c r="S44" s="121">
        <v>3</v>
      </c>
      <c r="T44" s="122">
        <v>11</v>
      </c>
      <c r="U44" s="123">
        <v>66.010000000000005</v>
      </c>
      <c r="V44" s="124">
        <v>1</v>
      </c>
      <c r="W44" s="125">
        <v>63</v>
      </c>
      <c r="X44" s="126">
        <v>38</v>
      </c>
    </row>
    <row r="45" spans="1:24" ht="15.75">
      <c r="A45" s="115">
        <v>2</v>
      </c>
      <c r="B45" s="116">
        <v>1</v>
      </c>
      <c r="C45" s="117" t="s">
        <v>375</v>
      </c>
      <c r="D45" s="118">
        <v>0</v>
      </c>
      <c r="E45" s="119" t="s">
        <v>204</v>
      </c>
      <c r="F45" s="120">
        <v>14</v>
      </c>
      <c r="G45" s="121">
        <v>5</v>
      </c>
      <c r="H45" s="122">
        <v>19</v>
      </c>
      <c r="I45" s="120">
        <v>4</v>
      </c>
      <c r="J45" s="121">
        <v>0</v>
      </c>
      <c r="K45" s="122">
        <v>4</v>
      </c>
      <c r="L45" s="120">
        <v>22</v>
      </c>
      <c r="M45" s="121">
        <v>0</v>
      </c>
      <c r="N45" s="122">
        <v>22</v>
      </c>
      <c r="O45" s="120">
        <v>0</v>
      </c>
      <c r="P45" s="121">
        <v>0</v>
      </c>
      <c r="Q45" s="122">
        <v>0</v>
      </c>
      <c r="R45" s="120">
        <v>12</v>
      </c>
      <c r="S45" s="121">
        <v>0</v>
      </c>
      <c r="T45" s="122">
        <v>12</v>
      </c>
      <c r="U45" s="123">
        <v>57</v>
      </c>
      <c r="V45" s="124">
        <v>0</v>
      </c>
      <c r="W45" s="125">
        <v>65</v>
      </c>
      <c r="X45" s="126">
        <v>39</v>
      </c>
    </row>
    <row r="46" spans="1:24" ht="15.75">
      <c r="A46" s="115">
        <v>4</v>
      </c>
      <c r="B46" s="116">
        <v>5</v>
      </c>
      <c r="C46" s="117" t="s">
        <v>376</v>
      </c>
      <c r="D46" s="118">
        <v>0</v>
      </c>
      <c r="E46" s="119" t="s">
        <v>204</v>
      </c>
      <c r="F46" s="120">
        <v>9</v>
      </c>
      <c r="G46" s="121">
        <v>0</v>
      </c>
      <c r="H46" s="122">
        <v>9</v>
      </c>
      <c r="I46" s="120">
        <v>8</v>
      </c>
      <c r="J46" s="121">
        <v>3</v>
      </c>
      <c r="K46" s="122">
        <v>11</v>
      </c>
      <c r="L46" s="120">
        <v>8</v>
      </c>
      <c r="M46" s="121">
        <v>6</v>
      </c>
      <c r="N46" s="122">
        <v>14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3">
        <v>37</v>
      </c>
      <c r="V46" s="124">
        <v>0</v>
      </c>
      <c r="W46" s="125">
        <v>67</v>
      </c>
      <c r="X46" s="126">
        <v>40</v>
      </c>
    </row>
    <row r="47" spans="1:24" ht="16.5" thickBot="1">
      <c r="A47" s="175" t="s">
        <v>377</v>
      </c>
      <c r="B47" s="129" t="s">
        <v>377</v>
      </c>
      <c r="C47" s="130" t="s">
        <v>377</v>
      </c>
      <c r="D47" s="143" t="s">
        <v>377</v>
      </c>
      <c r="E47" s="176" t="s">
        <v>377</v>
      </c>
      <c r="F47" s="133" t="s">
        <v>377</v>
      </c>
      <c r="G47" s="134" t="s">
        <v>377</v>
      </c>
      <c r="H47" s="135" t="s">
        <v>377</v>
      </c>
      <c r="I47" s="133" t="s">
        <v>377</v>
      </c>
      <c r="J47" s="134" t="s">
        <v>377</v>
      </c>
      <c r="K47" s="177" t="s">
        <v>377</v>
      </c>
      <c r="L47" s="133" t="s">
        <v>377</v>
      </c>
      <c r="M47" s="134" t="s">
        <v>377</v>
      </c>
      <c r="N47" s="177" t="s">
        <v>377</v>
      </c>
      <c r="O47" s="133" t="s">
        <v>377</v>
      </c>
      <c r="P47" s="134" t="s">
        <v>377</v>
      </c>
      <c r="Q47" s="135" t="s">
        <v>377</v>
      </c>
      <c r="R47" s="133" t="s">
        <v>377</v>
      </c>
      <c r="S47" s="134" t="s">
        <v>377</v>
      </c>
      <c r="T47" s="135" t="s">
        <v>377</v>
      </c>
      <c r="U47" s="178" t="s">
        <v>377</v>
      </c>
      <c r="V47" s="179" t="s">
        <v>377</v>
      </c>
      <c r="W47" s="180" t="s">
        <v>377</v>
      </c>
      <c r="X47" s="139" t="s">
        <v>377</v>
      </c>
    </row>
    <row r="48" spans="1:24" ht="15.75" thickBot="1">
      <c r="A48" s="140"/>
      <c r="B48" s="140"/>
      <c r="C48" s="140"/>
      <c r="D48" s="127"/>
      <c r="E48" s="141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1"/>
      <c r="W48" s="141"/>
      <c r="X48" s="140"/>
    </row>
    <row r="49" spans="1:24">
      <c r="A49" s="157" t="s">
        <v>222</v>
      </c>
      <c r="B49" s="159"/>
      <c r="C49" s="158" t="s">
        <v>218</v>
      </c>
      <c r="D49" s="169"/>
      <c r="E49" s="160">
        <v>1.141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X49" s="141"/>
    </row>
    <row r="50" spans="1:24" ht="15.75" thickBot="1">
      <c r="A50" s="161" t="s">
        <v>223</v>
      </c>
      <c r="B50" s="142"/>
      <c r="C50" s="145" t="s">
        <v>378</v>
      </c>
      <c r="D50" s="143"/>
      <c r="E50" s="146">
        <v>57.01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1"/>
      <c r="X50" s="141"/>
    </row>
    <row r="51" spans="1:24">
      <c r="A51" s="140"/>
      <c r="B51" s="140"/>
      <c r="C51" s="140"/>
      <c r="D51" s="127"/>
      <c r="E51" s="141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1"/>
      <c r="W51" s="141"/>
      <c r="X51" s="140"/>
    </row>
    <row r="52" spans="1:24" ht="23.25">
      <c r="A52" s="278" t="s">
        <v>334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</row>
    <row r="53" spans="1:24" ht="18">
      <c r="A53" s="269" t="s">
        <v>379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</row>
    <row r="54" spans="1:24" ht="18.75" thickBot="1">
      <c r="A54" s="90"/>
      <c r="B54" s="90"/>
      <c r="C54" s="90"/>
      <c r="D54" s="91"/>
      <c r="E54" s="91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1"/>
      <c r="W54" s="171"/>
      <c r="X54" s="92"/>
    </row>
    <row r="55" spans="1:24" ht="20.25">
      <c r="A55" s="93" t="s">
        <v>188</v>
      </c>
      <c r="B55" s="94" t="s">
        <v>189</v>
      </c>
      <c r="C55" s="95" t="s">
        <v>3</v>
      </c>
      <c r="D55" s="95" t="s">
        <v>190</v>
      </c>
      <c r="E55" s="96" t="s">
        <v>191</v>
      </c>
      <c r="F55" s="274" t="s">
        <v>192</v>
      </c>
      <c r="G55" s="274"/>
      <c r="H55" s="275"/>
      <c r="I55" s="276" t="s">
        <v>193</v>
      </c>
      <c r="J55" s="274"/>
      <c r="K55" s="275"/>
      <c r="L55" s="276" t="s">
        <v>194</v>
      </c>
      <c r="M55" s="274"/>
      <c r="N55" s="275"/>
      <c r="O55" s="276" t="s">
        <v>195</v>
      </c>
      <c r="P55" s="274"/>
      <c r="Q55" s="275"/>
      <c r="R55" s="276" t="s">
        <v>196</v>
      </c>
      <c r="S55" s="274"/>
      <c r="T55" s="275"/>
      <c r="U55" s="172" t="s">
        <v>197</v>
      </c>
      <c r="V55" s="97" t="s">
        <v>198</v>
      </c>
      <c r="W55" s="272" t="s">
        <v>199</v>
      </c>
      <c r="X55" s="273"/>
    </row>
    <row r="56" spans="1:24" ht="16.5" thickBot="1">
      <c r="A56" s="98"/>
      <c r="B56" s="99"/>
      <c r="C56" s="100"/>
      <c r="D56" s="95"/>
      <c r="E56" s="101"/>
      <c r="F56" s="102" t="s">
        <v>200</v>
      </c>
      <c r="G56" s="103" t="s">
        <v>201</v>
      </c>
      <c r="H56" s="102" t="s">
        <v>197</v>
      </c>
      <c r="I56" s="104" t="s">
        <v>200</v>
      </c>
      <c r="J56" s="103" t="s">
        <v>201</v>
      </c>
      <c r="K56" s="102" t="s">
        <v>197</v>
      </c>
      <c r="L56" s="104" t="s">
        <v>200</v>
      </c>
      <c r="M56" s="103" t="s">
        <v>201</v>
      </c>
      <c r="N56" s="102" t="s">
        <v>197</v>
      </c>
      <c r="O56" s="104" t="s">
        <v>200</v>
      </c>
      <c r="P56" s="103" t="s">
        <v>201</v>
      </c>
      <c r="Q56" s="102" t="s">
        <v>197</v>
      </c>
      <c r="R56" s="104" t="s">
        <v>200</v>
      </c>
      <c r="S56" s="103" t="s">
        <v>201</v>
      </c>
      <c r="T56" s="102" t="s">
        <v>197</v>
      </c>
      <c r="U56" s="105" t="s">
        <v>225</v>
      </c>
      <c r="V56" s="106" t="s">
        <v>202</v>
      </c>
      <c r="W56" s="107" t="s">
        <v>203</v>
      </c>
      <c r="X56" s="108" t="s">
        <v>225</v>
      </c>
    </row>
    <row r="57" spans="1:24" ht="15.75">
      <c r="A57" s="109"/>
      <c r="B57" s="110"/>
      <c r="C57" s="111"/>
      <c r="D57" s="112"/>
      <c r="E57" s="111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4"/>
    </row>
    <row r="58" spans="1:24" ht="15.75">
      <c r="A58" s="115">
        <v>3</v>
      </c>
      <c r="B58" s="116">
        <v>14</v>
      </c>
      <c r="C58" s="117" t="s">
        <v>380</v>
      </c>
      <c r="D58" s="118" t="s">
        <v>337</v>
      </c>
      <c r="E58" s="119" t="s">
        <v>225</v>
      </c>
      <c r="F58" s="120">
        <v>39</v>
      </c>
      <c r="G58" s="121">
        <v>8</v>
      </c>
      <c r="H58" s="122">
        <v>47</v>
      </c>
      <c r="I58" s="120">
        <v>47.01</v>
      </c>
      <c r="J58" s="121">
        <v>8</v>
      </c>
      <c r="K58" s="122">
        <v>55.01</v>
      </c>
      <c r="L58" s="120">
        <v>42</v>
      </c>
      <c r="M58" s="121">
        <v>7</v>
      </c>
      <c r="N58" s="122">
        <v>49</v>
      </c>
      <c r="O58" s="120">
        <v>33</v>
      </c>
      <c r="P58" s="121">
        <v>5</v>
      </c>
      <c r="Q58" s="122">
        <v>38</v>
      </c>
      <c r="R58" s="120">
        <v>47.01</v>
      </c>
      <c r="S58" s="121">
        <v>8</v>
      </c>
      <c r="T58" s="122">
        <v>55.01</v>
      </c>
      <c r="U58" s="148">
        <v>244.01999999999998</v>
      </c>
      <c r="V58" s="124">
        <v>2</v>
      </c>
      <c r="W58" s="125">
        <v>1</v>
      </c>
      <c r="X58" s="126">
        <v>1</v>
      </c>
    </row>
    <row r="59" spans="1:24" ht="15.75">
      <c r="A59" s="115">
        <v>4</v>
      </c>
      <c r="B59" s="116">
        <v>16</v>
      </c>
      <c r="C59" s="117" t="s">
        <v>381</v>
      </c>
      <c r="D59" s="118" t="s">
        <v>337</v>
      </c>
      <c r="E59" s="119" t="s">
        <v>225</v>
      </c>
      <c r="F59" s="120">
        <v>41.01</v>
      </c>
      <c r="G59" s="121">
        <v>7</v>
      </c>
      <c r="H59" s="122">
        <v>48.01</v>
      </c>
      <c r="I59" s="120">
        <v>44.01</v>
      </c>
      <c r="J59" s="121">
        <v>8</v>
      </c>
      <c r="K59" s="122">
        <v>52.01</v>
      </c>
      <c r="L59" s="120">
        <v>23</v>
      </c>
      <c r="M59" s="121">
        <v>9</v>
      </c>
      <c r="N59" s="122">
        <v>32</v>
      </c>
      <c r="O59" s="120">
        <v>39</v>
      </c>
      <c r="P59" s="121">
        <v>7</v>
      </c>
      <c r="Q59" s="122">
        <v>46</v>
      </c>
      <c r="R59" s="120">
        <v>41.02</v>
      </c>
      <c r="S59" s="121">
        <v>8</v>
      </c>
      <c r="T59" s="122">
        <v>49.02</v>
      </c>
      <c r="U59" s="148">
        <v>227.04</v>
      </c>
      <c r="V59" s="124">
        <v>4</v>
      </c>
      <c r="W59" s="125">
        <v>3</v>
      </c>
      <c r="X59" s="126">
        <v>2</v>
      </c>
    </row>
    <row r="60" spans="1:24" ht="15.75">
      <c r="A60" s="115">
        <v>3</v>
      </c>
      <c r="B60" s="116">
        <v>16</v>
      </c>
      <c r="C60" s="117" t="s">
        <v>382</v>
      </c>
      <c r="D60" s="118" t="s">
        <v>337</v>
      </c>
      <c r="E60" s="119" t="s">
        <v>225</v>
      </c>
      <c r="F60" s="120">
        <v>47</v>
      </c>
      <c r="G60" s="121">
        <v>8</v>
      </c>
      <c r="H60" s="122">
        <v>55</v>
      </c>
      <c r="I60" s="120">
        <v>27</v>
      </c>
      <c r="J60" s="121">
        <v>6</v>
      </c>
      <c r="K60" s="122">
        <v>33</v>
      </c>
      <c r="L60" s="120">
        <v>32.01</v>
      </c>
      <c r="M60" s="121">
        <v>5</v>
      </c>
      <c r="N60" s="122">
        <v>37.01</v>
      </c>
      <c r="O60" s="120">
        <v>44</v>
      </c>
      <c r="P60" s="121">
        <v>8</v>
      </c>
      <c r="Q60" s="122">
        <v>52</v>
      </c>
      <c r="R60" s="120">
        <v>34</v>
      </c>
      <c r="S60" s="121">
        <v>7</v>
      </c>
      <c r="T60" s="122">
        <v>41</v>
      </c>
      <c r="U60" s="148">
        <v>218.01</v>
      </c>
      <c r="V60" s="124">
        <v>1</v>
      </c>
      <c r="W60" s="125">
        <v>4</v>
      </c>
      <c r="X60" s="126">
        <v>3</v>
      </c>
    </row>
    <row r="61" spans="1:24" ht="15.75">
      <c r="A61" s="115">
        <v>2</v>
      </c>
      <c r="B61" s="116">
        <v>5</v>
      </c>
      <c r="C61" s="117" t="s">
        <v>383</v>
      </c>
      <c r="D61" s="118">
        <v>0</v>
      </c>
      <c r="E61" s="119" t="s">
        <v>225</v>
      </c>
      <c r="F61" s="120">
        <v>37</v>
      </c>
      <c r="G61" s="121">
        <v>6</v>
      </c>
      <c r="H61" s="122">
        <v>43</v>
      </c>
      <c r="I61" s="120">
        <v>34</v>
      </c>
      <c r="J61" s="121">
        <v>7</v>
      </c>
      <c r="K61" s="122">
        <v>41</v>
      </c>
      <c r="L61" s="120">
        <v>29.01</v>
      </c>
      <c r="M61" s="121">
        <v>7</v>
      </c>
      <c r="N61" s="122">
        <v>36.010000000000005</v>
      </c>
      <c r="O61" s="120">
        <v>31</v>
      </c>
      <c r="P61" s="121">
        <v>5</v>
      </c>
      <c r="Q61" s="122">
        <v>36</v>
      </c>
      <c r="R61" s="120">
        <v>36</v>
      </c>
      <c r="S61" s="121">
        <v>7</v>
      </c>
      <c r="T61" s="122">
        <v>43</v>
      </c>
      <c r="U61" s="148">
        <v>199.01</v>
      </c>
      <c r="V61" s="124">
        <v>1</v>
      </c>
      <c r="W61" s="125">
        <v>11</v>
      </c>
      <c r="X61" s="126">
        <v>4</v>
      </c>
    </row>
    <row r="62" spans="1:24" ht="15.75">
      <c r="A62" s="115">
        <v>4</v>
      </c>
      <c r="B62" s="116">
        <v>11</v>
      </c>
      <c r="C62" s="117" t="s">
        <v>384</v>
      </c>
      <c r="D62" s="118" t="s">
        <v>337</v>
      </c>
      <c r="E62" s="119" t="s">
        <v>225</v>
      </c>
      <c r="F62" s="120">
        <v>42</v>
      </c>
      <c r="G62" s="121">
        <v>8</v>
      </c>
      <c r="H62" s="122">
        <v>50</v>
      </c>
      <c r="I62" s="120">
        <v>38</v>
      </c>
      <c r="J62" s="121">
        <v>8</v>
      </c>
      <c r="K62" s="122">
        <v>46</v>
      </c>
      <c r="L62" s="120">
        <v>17</v>
      </c>
      <c r="M62" s="121">
        <v>1</v>
      </c>
      <c r="N62" s="122">
        <v>18</v>
      </c>
      <c r="O62" s="120">
        <v>32.01</v>
      </c>
      <c r="P62" s="121">
        <v>5</v>
      </c>
      <c r="Q62" s="122">
        <v>37.01</v>
      </c>
      <c r="R62" s="120">
        <v>40</v>
      </c>
      <c r="S62" s="121">
        <v>8</v>
      </c>
      <c r="T62" s="122">
        <v>48</v>
      </c>
      <c r="U62" s="148">
        <v>199.01</v>
      </c>
      <c r="V62" s="124">
        <v>1</v>
      </c>
      <c r="W62" s="125">
        <v>11</v>
      </c>
      <c r="X62" s="126">
        <v>4</v>
      </c>
    </row>
    <row r="63" spans="1:24" ht="15.75">
      <c r="A63" s="115">
        <v>4</v>
      </c>
      <c r="B63" s="116">
        <v>12</v>
      </c>
      <c r="C63" s="117" t="s">
        <v>385</v>
      </c>
      <c r="D63" s="118" t="s">
        <v>337</v>
      </c>
      <c r="E63" s="119" t="s">
        <v>225</v>
      </c>
      <c r="F63" s="120">
        <v>42.01</v>
      </c>
      <c r="G63" s="121">
        <v>6</v>
      </c>
      <c r="H63" s="122">
        <v>48.01</v>
      </c>
      <c r="I63" s="120">
        <v>21</v>
      </c>
      <c r="J63" s="121">
        <v>4</v>
      </c>
      <c r="K63" s="122">
        <v>25</v>
      </c>
      <c r="L63" s="120">
        <v>38.01</v>
      </c>
      <c r="M63" s="121">
        <v>7</v>
      </c>
      <c r="N63" s="122">
        <v>45.01</v>
      </c>
      <c r="O63" s="120">
        <v>30</v>
      </c>
      <c r="P63" s="121">
        <v>5</v>
      </c>
      <c r="Q63" s="122">
        <v>35</v>
      </c>
      <c r="R63" s="120">
        <v>30.01</v>
      </c>
      <c r="S63" s="121">
        <v>7</v>
      </c>
      <c r="T63" s="122">
        <v>37.010000000000005</v>
      </c>
      <c r="U63" s="148">
        <v>190.02999999999997</v>
      </c>
      <c r="V63" s="124">
        <v>3</v>
      </c>
      <c r="W63" s="125">
        <v>18</v>
      </c>
      <c r="X63" s="126">
        <v>6</v>
      </c>
    </row>
    <row r="64" spans="1:24" ht="15.75">
      <c r="A64" s="115">
        <v>4</v>
      </c>
      <c r="B64" s="116">
        <v>14</v>
      </c>
      <c r="C64" s="117" t="s">
        <v>386</v>
      </c>
      <c r="D64" s="118" t="s">
        <v>337</v>
      </c>
      <c r="E64" s="119" t="s">
        <v>225</v>
      </c>
      <c r="F64" s="120">
        <v>44</v>
      </c>
      <c r="G64" s="121">
        <v>8</v>
      </c>
      <c r="H64" s="122">
        <v>52</v>
      </c>
      <c r="I64" s="120">
        <v>32</v>
      </c>
      <c r="J64" s="121">
        <v>6</v>
      </c>
      <c r="K64" s="122">
        <v>38</v>
      </c>
      <c r="L64" s="120">
        <v>24</v>
      </c>
      <c r="M64" s="121">
        <v>4</v>
      </c>
      <c r="N64" s="122">
        <v>28</v>
      </c>
      <c r="O64" s="120">
        <v>38</v>
      </c>
      <c r="P64" s="121">
        <v>6</v>
      </c>
      <c r="Q64" s="122">
        <v>44</v>
      </c>
      <c r="R64" s="120">
        <v>24</v>
      </c>
      <c r="S64" s="121">
        <v>4</v>
      </c>
      <c r="T64" s="122">
        <v>28</v>
      </c>
      <c r="U64" s="148">
        <v>190</v>
      </c>
      <c r="V64" s="124">
        <v>0</v>
      </c>
      <c r="W64" s="125">
        <v>19</v>
      </c>
      <c r="X64" s="126">
        <v>7</v>
      </c>
    </row>
    <row r="65" spans="1:24" ht="15.75">
      <c r="A65" s="115">
        <v>4</v>
      </c>
      <c r="B65" s="116">
        <v>7</v>
      </c>
      <c r="C65" s="117" t="s">
        <v>387</v>
      </c>
      <c r="D65" s="118">
        <v>0</v>
      </c>
      <c r="E65" s="119" t="s">
        <v>225</v>
      </c>
      <c r="F65" s="120">
        <v>38</v>
      </c>
      <c r="G65" s="121">
        <v>7</v>
      </c>
      <c r="H65" s="122">
        <v>45</v>
      </c>
      <c r="I65" s="120">
        <v>24.02</v>
      </c>
      <c r="J65" s="121">
        <v>2</v>
      </c>
      <c r="K65" s="122">
        <v>26.02</v>
      </c>
      <c r="L65" s="120">
        <v>37</v>
      </c>
      <c r="M65" s="121">
        <v>7</v>
      </c>
      <c r="N65" s="122">
        <v>44</v>
      </c>
      <c r="O65" s="120">
        <v>31.01</v>
      </c>
      <c r="P65" s="121">
        <v>6</v>
      </c>
      <c r="Q65" s="122">
        <v>37.010000000000005</v>
      </c>
      <c r="R65" s="120">
        <v>30.01</v>
      </c>
      <c r="S65" s="121">
        <v>6</v>
      </c>
      <c r="T65" s="122">
        <v>36.010000000000005</v>
      </c>
      <c r="U65" s="148">
        <v>188.04000000000002</v>
      </c>
      <c r="V65" s="124">
        <v>4</v>
      </c>
      <c r="W65" s="125">
        <v>20</v>
      </c>
      <c r="X65" s="126">
        <v>8</v>
      </c>
    </row>
    <row r="66" spans="1:24" ht="15.75">
      <c r="A66" s="115">
        <v>1</v>
      </c>
      <c r="B66" s="116">
        <v>8</v>
      </c>
      <c r="C66" s="117" t="s">
        <v>388</v>
      </c>
      <c r="D66" s="118">
        <v>0</v>
      </c>
      <c r="E66" s="119" t="s">
        <v>225</v>
      </c>
      <c r="F66" s="120">
        <v>41</v>
      </c>
      <c r="G66" s="121">
        <v>7</v>
      </c>
      <c r="H66" s="122">
        <v>48</v>
      </c>
      <c r="I66" s="120">
        <v>30</v>
      </c>
      <c r="J66" s="121">
        <v>6</v>
      </c>
      <c r="K66" s="122">
        <v>36</v>
      </c>
      <c r="L66" s="120">
        <v>17</v>
      </c>
      <c r="M66" s="121">
        <v>3</v>
      </c>
      <c r="N66" s="122">
        <v>20</v>
      </c>
      <c r="O66" s="120">
        <v>33.01</v>
      </c>
      <c r="P66" s="121">
        <v>4</v>
      </c>
      <c r="Q66" s="122">
        <v>37.01</v>
      </c>
      <c r="R66" s="120">
        <v>36</v>
      </c>
      <c r="S66" s="121">
        <v>6</v>
      </c>
      <c r="T66" s="122">
        <v>42</v>
      </c>
      <c r="U66" s="148">
        <v>183.01</v>
      </c>
      <c r="V66" s="124">
        <v>1</v>
      </c>
      <c r="W66" s="125">
        <v>21</v>
      </c>
      <c r="X66" s="126">
        <v>9</v>
      </c>
    </row>
    <row r="67" spans="1:24" ht="15.75">
      <c r="A67" s="115">
        <v>3</v>
      </c>
      <c r="B67" s="116">
        <v>12</v>
      </c>
      <c r="C67" s="117" t="s">
        <v>389</v>
      </c>
      <c r="D67" s="118" t="s">
        <v>337</v>
      </c>
      <c r="E67" s="119" t="s">
        <v>225</v>
      </c>
      <c r="F67" s="120">
        <v>44.01</v>
      </c>
      <c r="G67" s="121">
        <v>7</v>
      </c>
      <c r="H67" s="122">
        <v>51.01</v>
      </c>
      <c r="I67" s="120">
        <v>20</v>
      </c>
      <c r="J67" s="121">
        <v>3</v>
      </c>
      <c r="K67" s="122">
        <v>23</v>
      </c>
      <c r="L67" s="120">
        <v>31</v>
      </c>
      <c r="M67" s="121">
        <v>6</v>
      </c>
      <c r="N67" s="122">
        <v>37</v>
      </c>
      <c r="O67" s="120">
        <v>36</v>
      </c>
      <c r="P67" s="121">
        <v>6</v>
      </c>
      <c r="Q67" s="122">
        <v>42</v>
      </c>
      <c r="R67" s="120">
        <v>24</v>
      </c>
      <c r="S67" s="121">
        <v>4</v>
      </c>
      <c r="T67" s="122">
        <v>28</v>
      </c>
      <c r="U67" s="148">
        <v>181.01</v>
      </c>
      <c r="V67" s="124">
        <v>1</v>
      </c>
      <c r="W67" s="125">
        <v>24</v>
      </c>
      <c r="X67" s="126">
        <v>10</v>
      </c>
    </row>
    <row r="68" spans="1:24" ht="15.75">
      <c r="A68" s="115">
        <v>1</v>
      </c>
      <c r="B68" s="116">
        <v>6</v>
      </c>
      <c r="C68" s="117" t="s">
        <v>390</v>
      </c>
      <c r="D68" s="118">
        <v>0</v>
      </c>
      <c r="E68" s="119" t="s">
        <v>225</v>
      </c>
      <c r="F68" s="120">
        <v>24</v>
      </c>
      <c r="G68" s="121">
        <v>0</v>
      </c>
      <c r="H68" s="122">
        <v>24</v>
      </c>
      <c r="I68" s="120">
        <v>15</v>
      </c>
      <c r="J68" s="121">
        <v>5</v>
      </c>
      <c r="K68" s="122">
        <v>20</v>
      </c>
      <c r="L68" s="120">
        <v>34.01</v>
      </c>
      <c r="M68" s="121">
        <v>4</v>
      </c>
      <c r="N68" s="122">
        <v>38.01</v>
      </c>
      <c r="O68" s="120">
        <v>44.01</v>
      </c>
      <c r="P68" s="121">
        <v>8</v>
      </c>
      <c r="Q68" s="122">
        <v>52.01</v>
      </c>
      <c r="R68" s="120">
        <v>38</v>
      </c>
      <c r="S68" s="121">
        <v>5</v>
      </c>
      <c r="T68" s="122">
        <v>43</v>
      </c>
      <c r="U68" s="148">
        <v>177.01999999999998</v>
      </c>
      <c r="V68" s="124">
        <v>2</v>
      </c>
      <c r="W68" s="125">
        <v>26</v>
      </c>
      <c r="X68" s="126">
        <v>11</v>
      </c>
    </row>
    <row r="69" spans="1:24" ht="15.75">
      <c r="A69" s="115">
        <v>2</v>
      </c>
      <c r="B69" s="116">
        <v>13</v>
      </c>
      <c r="C69" s="117" t="s">
        <v>391</v>
      </c>
      <c r="D69" s="118">
        <v>0</v>
      </c>
      <c r="E69" s="119" t="s">
        <v>225</v>
      </c>
      <c r="F69" s="120">
        <v>34</v>
      </c>
      <c r="G69" s="121">
        <v>7</v>
      </c>
      <c r="H69" s="122">
        <v>41</v>
      </c>
      <c r="I69" s="120">
        <v>21</v>
      </c>
      <c r="J69" s="121">
        <v>6</v>
      </c>
      <c r="K69" s="122">
        <v>27</v>
      </c>
      <c r="L69" s="120">
        <v>27</v>
      </c>
      <c r="M69" s="121">
        <v>4</v>
      </c>
      <c r="N69" s="122">
        <v>31</v>
      </c>
      <c r="O69" s="120">
        <v>26</v>
      </c>
      <c r="P69" s="121">
        <v>6</v>
      </c>
      <c r="Q69" s="122">
        <v>32</v>
      </c>
      <c r="R69" s="120">
        <v>36</v>
      </c>
      <c r="S69" s="121">
        <v>7</v>
      </c>
      <c r="T69" s="122">
        <v>43</v>
      </c>
      <c r="U69" s="148">
        <v>174</v>
      </c>
      <c r="V69" s="124">
        <v>0</v>
      </c>
      <c r="W69" s="125">
        <v>27</v>
      </c>
      <c r="X69" s="126">
        <v>12</v>
      </c>
    </row>
    <row r="70" spans="1:24" ht="15.75">
      <c r="A70" s="115">
        <v>3</v>
      </c>
      <c r="B70" s="116">
        <v>1</v>
      </c>
      <c r="C70" s="117" t="s">
        <v>392</v>
      </c>
      <c r="D70" s="118">
        <v>0</v>
      </c>
      <c r="E70" s="119" t="s">
        <v>225</v>
      </c>
      <c r="F70" s="120">
        <v>31</v>
      </c>
      <c r="G70" s="121">
        <v>6</v>
      </c>
      <c r="H70" s="122">
        <v>37</v>
      </c>
      <c r="I70" s="120">
        <v>32</v>
      </c>
      <c r="J70" s="121">
        <v>5</v>
      </c>
      <c r="K70" s="122">
        <v>37</v>
      </c>
      <c r="L70" s="120">
        <v>0</v>
      </c>
      <c r="M70" s="121">
        <v>7</v>
      </c>
      <c r="N70" s="122">
        <v>7</v>
      </c>
      <c r="O70" s="120">
        <v>29</v>
      </c>
      <c r="P70" s="121">
        <v>6</v>
      </c>
      <c r="Q70" s="122">
        <v>35</v>
      </c>
      <c r="R70" s="120">
        <v>43</v>
      </c>
      <c r="S70" s="121">
        <v>8</v>
      </c>
      <c r="T70" s="122">
        <v>51</v>
      </c>
      <c r="U70" s="148">
        <v>167</v>
      </c>
      <c r="V70" s="124">
        <v>0</v>
      </c>
      <c r="W70" s="125">
        <v>31</v>
      </c>
      <c r="X70" s="126">
        <v>13</v>
      </c>
    </row>
    <row r="71" spans="1:24" ht="15.75">
      <c r="A71" s="115">
        <v>4</v>
      </c>
      <c r="B71" s="116">
        <v>3</v>
      </c>
      <c r="C71" s="117" t="s">
        <v>393</v>
      </c>
      <c r="D71" s="118" t="s">
        <v>337</v>
      </c>
      <c r="E71" s="119" t="s">
        <v>225</v>
      </c>
      <c r="F71" s="120">
        <v>37</v>
      </c>
      <c r="G71" s="121">
        <v>6</v>
      </c>
      <c r="H71" s="122">
        <v>43</v>
      </c>
      <c r="I71" s="120">
        <v>9</v>
      </c>
      <c r="J71" s="121">
        <v>0</v>
      </c>
      <c r="K71" s="122">
        <v>9</v>
      </c>
      <c r="L71" s="120">
        <v>43</v>
      </c>
      <c r="M71" s="121">
        <v>7</v>
      </c>
      <c r="N71" s="122">
        <v>50</v>
      </c>
      <c r="O71" s="120">
        <v>32</v>
      </c>
      <c r="P71" s="121">
        <v>0</v>
      </c>
      <c r="Q71" s="122">
        <v>32</v>
      </c>
      <c r="R71" s="120">
        <v>26</v>
      </c>
      <c r="S71" s="121">
        <v>0</v>
      </c>
      <c r="T71" s="122">
        <v>26</v>
      </c>
      <c r="U71" s="148">
        <v>160</v>
      </c>
      <c r="V71" s="124">
        <v>0</v>
      </c>
      <c r="W71" s="125">
        <v>34</v>
      </c>
      <c r="X71" s="126">
        <v>14</v>
      </c>
    </row>
    <row r="72" spans="1:24" ht="15.75">
      <c r="A72" s="115">
        <v>1</v>
      </c>
      <c r="B72" s="116">
        <v>20</v>
      </c>
      <c r="C72" s="117" t="s">
        <v>394</v>
      </c>
      <c r="D72" s="118">
        <v>0</v>
      </c>
      <c r="E72" s="119" t="s">
        <v>225</v>
      </c>
      <c r="F72" s="120">
        <v>47.01</v>
      </c>
      <c r="G72" s="121">
        <v>9</v>
      </c>
      <c r="H72" s="122">
        <v>56.01</v>
      </c>
      <c r="I72" s="120">
        <v>17.010000000000002</v>
      </c>
      <c r="J72" s="121">
        <v>6</v>
      </c>
      <c r="K72" s="122">
        <v>23.01</v>
      </c>
      <c r="L72" s="120">
        <v>29</v>
      </c>
      <c r="M72" s="121">
        <v>6</v>
      </c>
      <c r="N72" s="122">
        <v>35</v>
      </c>
      <c r="O72" s="120">
        <v>26</v>
      </c>
      <c r="P72" s="121">
        <v>5</v>
      </c>
      <c r="Q72" s="122">
        <v>31</v>
      </c>
      <c r="R72" s="120">
        <v>4</v>
      </c>
      <c r="S72" s="121">
        <v>5</v>
      </c>
      <c r="T72" s="122">
        <v>9</v>
      </c>
      <c r="U72" s="148">
        <v>154.01999999999998</v>
      </c>
      <c r="V72" s="124">
        <v>2</v>
      </c>
      <c r="W72" s="125">
        <v>35</v>
      </c>
      <c r="X72" s="126">
        <v>15</v>
      </c>
    </row>
    <row r="73" spans="1:24" ht="15.75">
      <c r="A73" s="115">
        <v>1</v>
      </c>
      <c r="B73" s="116">
        <v>1</v>
      </c>
      <c r="C73" s="117" t="s">
        <v>395</v>
      </c>
      <c r="D73" s="118" t="s">
        <v>190</v>
      </c>
      <c r="E73" s="119" t="s">
        <v>225</v>
      </c>
      <c r="F73" s="120">
        <v>23</v>
      </c>
      <c r="G73" s="121">
        <v>4</v>
      </c>
      <c r="H73" s="122">
        <v>27</v>
      </c>
      <c r="I73" s="120">
        <v>26</v>
      </c>
      <c r="J73" s="121">
        <v>5</v>
      </c>
      <c r="K73" s="122">
        <v>31</v>
      </c>
      <c r="L73" s="120">
        <v>43</v>
      </c>
      <c r="M73" s="121">
        <v>7</v>
      </c>
      <c r="N73" s="122">
        <v>50</v>
      </c>
      <c r="O73" s="120">
        <v>26</v>
      </c>
      <c r="P73" s="121">
        <v>6</v>
      </c>
      <c r="Q73" s="122">
        <v>32</v>
      </c>
      <c r="R73" s="120">
        <v>5</v>
      </c>
      <c r="S73" s="121">
        <v>5</v>
      </c>
      <c r="T73" s="122">
        <v>10</v>
      </c>
      <c r="U73" s="148">
        <v>150</v>
      </c>
      <c r="V73" s="124">
        <v>0</v>
      </c>
      <c r="W73" s="125">
        <v>36</v>
      </c>
      <c r="X73" s="126">
        <v>16</v>
      </c>
    </row>
    <row r="74" spans="1:24" ht="15.75">
      <c r="A74" s="115">
        <v>3</v>
      </c>
      <c r="B74" s="116">
        <v>9</v>
      </c>
      <c r="C74" s="117" t="s">
        <v>396</v>
      </c>
      <c r="D74" s="118">
        <v>0</v>
      </c>
      <c r="E74" s="119" t="s">
        <v>225</v>
      </c>
      <c r="F74" s="120">
        <v>44.01</v>
      </c>
      <c r="G74" s="121">
        <v>8</v>
      </c>
      <c r="H74" s="122">
        <v>52.01</v>
      </c>
      <c r="I74" s="120">
        <v>23</v>
      </c>
      <c r="J74" s="121">
        <v>6</v>
      </c>
      <c r="K74" s="122">
        <v>29</v>
      </c>
      <c r="L74" s="120">
        <v>15</v>
      </c>
      <c r="M74" s="121">
        <v>5</v>
      </c>
      <c r="N74" s="122">
        <v>20</v>
      </c>
      <c r="O74" s="120">
        <v>5</v>
      </c>
      <c r="P74" s="121">
        <v>5</v>
      </c>
      <c r="Q74" s="122">
        <v>10</v>
      </c>
      <c r="R74" s="120">
        <v>22</v>
      </c>
      <c r="S74" s="121">
        <v>4</v>
      </c>
      <c r="T74" s="122">
        <v>26</v>
      </c>
      <c r="U74" s="148">
        <v>137.01</v>
      </c>
      <c r="V74" s="124">
        <v>1</v>
      </c>
      <c r="W74" s="125">
        <v>42</v>
      </c>
      <c r="X74" s="126">
        <v>17</v>
      </c>
    </row>
    <row r="75" spans="1:24" ht="15.75">
      <c r="A75" s="115">
        <v>2</v>
      </c>
      <c r="B75" s="116">
        <v>8</v>
      </c>
      <c r="C75" s="117" t="s">
        <v>397</v>
      </c>
      <c r="D75" s="118">
        <v>0</v>
      </c>
      <c r="E75" s="119" t="s">
        <v>225</v>
      </c>
      <c r="F75" s="120">
        <v>37.020000000000003</v>
      </c>
      <c r="G75" s="121">
        <v>8</v>
      </c>
      <c r="H75" s="122">
        <v>45.02</v>
      </c>
      <c r="I75" s="120">
        <v>29.01</v>
      </c>
      <c r="J75" s="121">
        <v>8</v>
      </c>
      <c r="K75" s="122">
        <v>37.010000000000005</v>
      </c>
      <c r="L75" s="120">
        <v>21</v>
      </c>
      <c r="M75" s="121">
        <v>7</v>
      </c>
      <c r="N75" s="122">
        <v>28</v>
      </c>
      <c r="O75" s="120">
        <v>0</v>
      </c>
      <c r="P75" s="121">
        <v>8</v>
      </c>
      <c r="Q75" s="122">
        <v>8</v>
      </c>
      <c r="R75" s="120">
        <v>11</v>
      </c>
      <c r="S75" s="121">
        <v>6</v>
      </c>
      <c r="T75" s="122">
        <v>17</v>
      </c>
      <c r="U75" s="148">
        <v>135.03</v>
      </c>
      <c r="V75" s="124">
        <v>3</v>
      </c>
      <c r="W75" s="125">
        <v>43</v>
      </c>
      <c r="X75" s="126">
        <v>18</v>
      </c>
    </row>
    <row r="76" spans="1:24" ht="15.75">
      <c r="A76" s="115">
        <v>3</v>
      </c>
      <c r="B76" s="116">
        <v>2</v>
      </c>
      <c r="C76" s="117" t="s">
        <v>398</v>
      </c>
      <c r="D76" s="118" t="s">
        <v>337</v>
      </c>
      <c r="E76" s="119" t="s">
        <v>225</v>
      </c>
      <c r="F76" s="120">
        <v>48.01</v>
      </c>
      <c r="G76" s="121">
        <v>8</v>
      </c>
      <c r="H76" s="122">
        <v>56.01</v>
      </c>
      <c r="I76" s="120">
        <v>38.01</v>
      </c>
      <c r="J76" s="121">
        <v>6</v>
      </c>
      <c r="K76" s="122">
        <v>44.01</v>
      </c>
      <c r="L76" s="120">
        <v>0</v>
      </c>
      <c r="M76" s="121">
        <v>0</v>
      </c>
      <c r="N76" s="122">
        <v>0</v>
      </c>
      <c r="O76" s="120">
        <v>14</v>
      </c>
      <c r="P76" s="121">
        <v>5</v>
      </c>
      <c r="Q76" s="122">
        <v>19</v>
      </c>
      <c r="R76" s="120">
        <v>14</v>
      </c>
      <c r="S76" s="121">
        <v>2</v>
      </c>
      <c r="T76" s="122">
        <v>16</v>
      </c>
      <c r="U76" s="148">
        <v>135.01999999999998</v>
      </c>
      <c r="V76" s="124">
        <v>2</v>
      </c>
      <c r="W76" s="125">
        <v>44</v>
      </c>
      <c r="X76" s="126">
        <v>19</v>
      </c>
    </row>
    <row r="77" spans="1:24" ht="15.75">
      <c r="A77" s="115">
        <v>3</v>
      </c>
      <c r="B77" s="116">
        <v>5</v>
      </c>
      <c r="C77" s="117" t="s">
        <v>399</v>
      </c>
      <c r="D77" s="118" t="s">
        <v>337</v>
      </c>
      <c r="E77" s="119" t="s">
        <v>225</v>
      </c>
      <c r="F77" s="120">
        <v>0</v>
      </c>
      <c r="G77" s="121">
        <v>0</v>
      </c>
      <c r="H77" s="122">
        <v>0</v>
      </c>
      <c r="I77" s="120">
        <v>31.01</v>
      </c>
      <c r="J77" s="121">
        <v>7</v>
      </c>
      <c r="K77" s="122">
        <v>38.010000000000005</v>
      </c>
      <c r="L77" s="120">
        <v>22</v>
      </c>
      <c r="M77" s="121">
        <v>7</v>
      </c>
      <c r="N77" s="122">
        <v>29</v>
      </c>
      <c r="O77" s="120">
        <v>30</v>
      </c>
      <c r="P77" s="121">
        <v>3</v>
      </c>
      <c r="Q77" s="122">
        <v>33</v>
      </c>
      <c r="R77" s="120">
        <v>27</v>
      </c>
      <c r="S77" s="121">
        <v>5</v>
      </c>
      <c r="T77" s="122">
        <v>32</v>
      </c>
      <c r="U77" s="148">
        <v>132.01</v>
      </c>
      <c r="V77" s="124">
        <v>1</v>
      </c>
      <c r="W77" s="125">
        <v>46</v>
      </c>
      <c r="X77" s="126">
        <v>20</v>
      </c>
    </row>
    <row r="78" spans="1:24" ht="15.75">
      <c r="A78" s="115">
        <v>4</v>
      </c>
      <c r="B78" s="116">
        <v>19</v>
      </c>
      <c r="C78" s="117" t="s">
        <v>400</v>
      </c>
      <c r="D78" s="118">
        <v>0</v>
      </c>
      <c r="E78" s="119" t="s">
        <v>225</v>
      </c>
      <c r="F78" s="120">
        <v>25</v>
      </c>
      <c r="G78" s="121">
        <v>5</v>
      </c>
      <c r="H78" s="122">
        <v>30</v>
      </c>
      <c r="I78" s="120">
        <v>25</v>
      </c>
      <c r="J78" s="121">
        <v>6</v>
      </c>
      <c r="K78" s="122">
        <v>31</v>
      </c>
      <c r="L78" s="120">
        <v>30</v>
      </c>
      <c r="M78" s="121">
        <v>5</v>
      </c>
      <c r="N78" s="122">
        <v>35</v>
      </c>
      <c r="O78" s="120">
        <v>25</v>
      </c>
      <c r="P78" s="121">
        <v>4</v>
      </c>
      <c r="Q78" s="122">
        <v>29</v>
      </c>
      <c r="R78" s="120">
        <v>0</v>
      </c>
      <c r="S78" s="121">
        <v>7</v>
      </c>
      <c r="T78" s="122">
        <v>7</v>
      </c>
      <c r="U78" s="148">
        <v>132</v>
      </c>
      <c r="V78" s="124">
        <v>0</v>
      </c>
      <c r="W78" s="125">
        <v>47</v>
      </c>
      <c r="X78" s="126">
        <v>21</v>
      </c>
    </row>
    <row r="79" spans="1:24" ht="15.75">
      <c r="A79" s="115">
        <v>4</v>
      </c>
      <c r="B79" s="116">
        <v>10</v>
      </c>
      <c r="C79" s="117" t="s">
        <v>401</v>
      </c>
      <c r="D79" s="118">
        <v>0</v>
      </c>
      <c r="E79" s="119" t="s">
        <v>225</v>
      </c>
      <c r="F79" s="120">
        <v>24</v>
      </c>
      <c r="G79" s="121">
        <v>7</v>
      </c>
      <c r="H79" s="122">
        <v>31</v>
      </c>
      <c r="I79" s="120">
        <v>4</v>
      </c>
      <c r="J79" s="121">
        <v>7</v>
      </c>
      <c r="K79" s="122">
        <v>11</v>
      </c>
      <c r="L79" s="120">
        <v>12</v>
      </c>
      <c r="M79" s="121">
        <v>7</v>
      </c>
      <c r="N79" s="122">
        <v>19</v>
      </c>
      <c r="O79" s="120">
        <v>28</v>
      </c>
      <c r="P79" s="121">
        <v>4</v>
      </c>
      <c r="Q79" s="122">
        <v>32</v>
      </c>
      <c r="R79" s="120">
        <v>33</v>
      </c>
      <c r="S79" s="121">
        <v>4</v>
      </c>
      <c r="T79" s="122">
        <v>37</v>
      </c>
      <c r="U79" s="148">
        <v>130</v>
      </c>
      <c r="V79" s="124">
        <v>0</v>
      </c>
      <c r="W79" s="125">
        <v>48</v>
      </c>
      <c r="X79" s="126">
        <v>22</v>
      </c>
    </row>
    <row r="80" spans="1:24" ht="15.75">
      <c r="A80" s="115">
        <v>3</v>
      </c>
      <c r="B80" s="116">
        <v>18</v>
      </c>
      <c r="C80" s="117" t="s">
        <v>402</v>
      </c>
      <c r="D80" s="127">
        <v>0</v>
      </c>
      <c r="E80" s="119" t="s">
        <v>225</v>
      </c>
      <c r="F80" s="120">
        <v>26</v>
      </c>
      <c r="G80" s="121">
        <v>3</v>
      </c>
      <c r="H80" s="122">
        <v>29</v>
      </c>
      <c r="I80" s="120">
        <v>1</v>
      </c>
      <c r="J80" s="121">
        <v>8</v>
      </c>
      <c r="K80" s="122">
        <v>9</v>
      </c>
      <c r="L80" s="120">
        <v>24</v>
      </c>
      <c r="M80" s="121">
        <v>6</v>
      </c>
      <c r="N80" s="122">
        <v>30</v>
      </c>
      <c r="O80" s="120">
        <v>24</v>
      </c>
      <c r="P80" s="121">
        <v>1</v>
      </c>
      <c r="Q80" s="122">
        <v>25</v>
      </c>
      <c r="R80" s="120">
        <v>18.010000000000002</v>
      </c>
      <c r="S80" s="121">
        <v>4</v>
      </c>
      <c r="T80" s="122">
        <v>22.01</v>
      </c>
      <c r="U80" s="148">
        <v>115.01</v>
      </c>
      <c r="V80" s="124">
        <v>1</v>
      </c>
      <c r="W80" s="125">
        <v>52</v>
      </c>
      <c r="X80" s="126">
        <v>23</v>
      </c>
    </row>
    <row r="81" spans="1:24" ht="15.75">
      <c r="A81" s="115">
        <v>3</v>
      </c>
      <c r="B81" s="116">
        <v>17</v>
      </c>
      <c r="C81" s="117" t="s">
        <v>403</v>
      </c>
      <c r="D81" s="127" t="s">
        <v>337</v>
      </c>
      <c r="E81" s="119" t="s">
        <v>225</v>
      </c>
      <c r="F81" s="120">
        <v>21</v>
      </c>
      <c r="G81" s="121">
        <v>5</v>
      </c>
      <c r="H81" s="122">
        <v>26</v>
      </c>
      <c r="I81" s="120">
        <v>3</v>
      </c>
      <c r="J81" s="121">
        <v>5</v>
      </c>
      <c r="K81" s="122">
        <v>8</v>
      </c>
      <c r="L81" s="120">
        <v>10</v>
      </c>
      <c r="M81" s="121">
        <v>6</v>
      </c>
      <c r="N81" s="122">
        <v>16</v>
      </c>
      <c r="O81" s="120">
        <v>32.01</v>
      </c>
      <c r="P81" s="121">
        <v>6</v>
      </c>
      <c r="Q81" s="122">
        <v>38.01</v>
      </c>
      <c r="R81" s="120">
        <v>16</v>
      </c>
      <c r="S81" s="121">
        <v>5</v>
      </c>
      <c r="T81" s="122">
        <v>21</v>
      </c>
      <c r="U81" s="148">
        <v>109.00999999999999</v>
      </c>
      <c r="V81" s="124">
        <v>1</v>
      </c>
      <c r="W81" s="125">
        <v>53</v>
      </c>
      <c r="X81" s="126">
        <v>24</v>
      </c>
    </row>
    <row r="82" spans="1:24" ht="15.75">
      <c r="A82" s="115">
        <v>3</v>
      </c>
      <c r="B82" s="116">
        <v>4</v>
      </c>
      <c r="C82" s="117" t="s">
        <v>404</v>
      </c>
      <c r="D82" s="127">
        <v>0</v>
      </c>
      <c r="E82" s="119" t="s">
        <v>225</v>
      </c>
      <c r="F82" s="120">
        <v>26</v>
      </c>
      <c r="G82" s="121">
        <v>6</v>
      </c>
      <c r="H82" s="122">
        <v>32</v>
      </c>
      <c r="I82" s="120">
        <v>26</v>
      </c>
      <c r="J82" s="121">
        <v>3</v>
      </c>
      <c r="K82" s="122">
        <v>29</v>
      </c>
      <c r="L82" s="120">
        <v>17</v>
      </c>
      <c r="M82" s="121">
        <v>0</v>
      </c>
      <c r="N82" s="122">
        <v>17</v>
      </c>
      <c r="O82" s="120">
        <v>9</v>
      </c>
      <c r="P82" s="121">
        <v>0</v>
      </c>
      <c r="Q82" s="122">
        <v>9</v>
      </c>
      <c r="R82" s="120">
        <v>5</v>
      </c>
      <c r="S82" s="121">
        <v>0</v>
      </c>
      <c r="T82" s="122">
        <v>5</v>
      </c>
      <c r="U82" s="148">
        <v>92</v>
      </c>
      <c r="V82" s="124">
        <v>0</v>
      </c>
      <c r="W82" s="125">
        <v>58</v>
      </c>
      <c r="X82" s="126">
        <v>25</v>
      </c>
    </row>
    <row r="83" spans="1:24" ht="15.75">
      <c r="A83" s="115">
        <v>4</v>
      </c>
      <c r="B83" s="116">
        <v>2</v>
      </c>
      <c r="C83" s="117" t="s">
        <v>405</v>
      </c>
      <c r="D83" s="118">
        <v>0</v>
      </c>
      <c r="E83" s="119" t="s">
        <v>225</v>
      </c>
      <c r="F83" s="120">
        <v>16</v>
      </c>
      <c r="G83" s="121">
        <v>0</v>
      </c>
      <c r="H83" s="122">
        <v>16</v>
      </c>
      <c r="I83" s="120">
        <v>7</v>
      </c>
      <c r="J83" s="121">
        <v>5</v>
      </c>
      <c r="K83" s="122">
        <v>12</v>
      </c>
      <c r="L83" s="120">
        <v>4</v>
      </c>
      <c r="M83" s="121">
        <v>3</v>
      </c>
      <c r="N83" s="122">
        <v>7</v>
      </c>
      <c r="O83" s="120">
        <v>8</v>
      </c>
      <c r="P83" s="121">
        <v>3</v>
      </c>
      <c r="Q83" s="122">
        <v>11</v>
      </c>
      <c r="R83" s="120">
        <v>11</v>
      </c>
      <c r="S83" s="121">
        <v>5</v>
      </c>
      <c r="T83" s="122">
        <v>16</v>
      </c>
      <c r="U83" s="148">
        <v>62</v>
      </c>
      <c r="V83" s="124">
        <v>0</v>
      </c>
      <c r="W83" s="125">
        <v>64</v>
      </c>
      <c r="X83" s="126">
        <v>26</v>
      </c>
    </row>
    <row r="84" spans="1:24" ht="16.5" thickBot="1">
      <c r="A84" s="128">
        <v>3</v>
      </c>
      <c r="B84" s="129">
        <v>6</v>
      </c>
      <c r="C84" s="130" t="s">
        <v>406</v>
      </c>
      <c r="D84" s="131">
        <v>0</v>
      </c>
      <c r="E84" s="132" t="s">
        <v>225</v>
      </c>
      <c r="F84" s="133">
        <v>21</v>
      </c>
      <c r="G84" s="134">
        <v>2</v>
      </c>
      <c r="H84" s="135">
        <v>23</v>
      </c>
      <c r="I84" s="133">
        <v>0</v>
      </c>
      <c r="J84" s="134">
        <v>0</v>
      </c>
      <c r="K84" s="135">
        <v>0</v>
      </c>
      <c r="L84" s="133">
        <v>0</v>
      </c>
      <c r="M84" s="134">
        <v>0</v>
      </c>
      <c r="N84" s="135">
        <v>0</v>
      </c>
      <c r="O84" s="133">
        <v>5</v>
      </c>
      <c r="P84" s="134">
        <v>0</v>
      </c>
      <c r="Q84" s="135">
        <v>5</v>
      </c>
      <c r="R84" s="133">
        <v>23</v>
      </c>
      <c r="S84" s="134">
        <v>1</v>
      </c>
      <c r="T84" s="135">
        <v>24</v>
      </c>
      <c r="U84" s="149">
        <v>52</v>
      </c>
      <c r="V84" s="137">
        <v>0</v>
      </c>
      <c r="W84" s="138">
        <v>66</v>
      </c>
      <c r="X84" s="139">
        <v>27</v>
      </c>
    </row>
    <row r="85" spans="1:24">
      <c r="A85" s="140"/>
      <c r="B85" s="140"/>
      <c r="C85" s="140"/>
      <c r="D85" s="127"/>
      <c r="E85" s="141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1"/>
      <c r="W85" s="141"/>
      <c r="X85" s="140"/>
    </row>
    <row r="86" spans="1:24">
      <c r="A86" s="140"/>
      <c r="B86" s="140"/>
      <c r="C86" s="140"/>
      <c r="D86" s="127"/>
      <c r="E86" s="141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1"/>
      <c r="W86" s="141"/>
      <c r="X86" s="140"/>
    </row>
    <row r="87" spans="1:24" ht="15.75" thickBot="1">
      <c r="A87" s="140"/>
      <c r="B87" s="140"/>
      <c r="C87" s="140"/>
      <c r="D87" s="127"/>
      <c r="E87" s="141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1"/>
      <c r="W87" s="141"/>
      <c r="X87" s="140"/>
    </row>
    <row r="88" spans="1:24">
      <c r="A88" s="157" t="s">
        <v>222</v>
      </c>
      <c r="B88" s="159"/>
      <c r="C88" s="158" t="s">
        <v>407</v>
      </c>
      <c r="D88" s="169"/>
      <c r="E88" s="160">
        <v>1.5760000000000001</v>
      </c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1"/>
      <c r="X88" s="141"/>
    </row>
    <row r="89" spans="1:24" ht="15.75" thickBot="1">
      <c r="A89" s="161" t="s">
        <v>223</v>
      </c>
      <c r="B89" s="142"/>
      <c r="C89" s="145" t="s">
        <v>407</v>
      </c>
      <c r="D89" s="143"/>
      <c r="E89" s="146">
        <v>56.01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1"/>
      <c r="X89" s="141"/>
    </row>
  </sheetData>
  <sortState ref="A5:Z96">
    <sortCondition ref="X5:X96"/>
  </sortState>
  <mergeCells count="16">
    <mergeCell ref="A52:X52"/>
    <mergeCell ref="A53:X53"/>
    <mergeCell ref="F55:H55"/>
    <mergeCell ref="I55:K55"/>
    <mergeCell ref="L55:N55"/>
    <mergeCell ref="O55:Q55"/>
    <mergeCell ref="R55:T55"/>
    <mergeCell ref="W55:X55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48 U51">
    <cfRule type="cellIs" dxfId="58" priority="6" operator="equal">
      <formula>0</formula>
    </cfRule>
  </conditionalFormatting>
  <conditionalFormatting sqref="T7:T47 Q7:Q47 N7:N47 K7:K47 H7:H47">
    <cfRule type="top10" dxfId="57" priority="7" rank="2"/>
  </conditionalFormatting>
  <conditionalFormatting sqref="S7:S47 P7:P47 M7:M47 J7:J47 G7:G47">
    <cfRule type="top10" dxfId="56" priority="8" rank="2"/>
  </conditionalFormatting>
  <conditionalFormatting sqref="U49:V50">
    <cfRule type="cellIs" dxfId="55" priority="5" operator="equal">
      <formula>0</formula>
    </cfRule>
  </conditionalFormatting>
  <conditionalFormatting sqref="U58:U87">
    <cfRule type="cellIs" dxfId="54" priority="2" operator="equal">
      <formula>0</formula>
    </cfRule>
  </conditionalFormatting>
  <conditionalFormatting sqref="T58:T84 Q58:Q84 N58:N84 K58:K84 H58:H84">
    <cfRule type="top10" dxfId="53" priority="3" rank="2"/>
  </conditionalFormatting>
  <conditionalFormatting sqref="S58:S84 P58:P84 M58:M84 J58:J84 G58:G84">
    <cfRule type="top10" dxfId="52" priority="4" rank="2"/>
  </conditionalFormatting>
  <conditionalFormatting sqref="U88:V89">
    <cfRule type="cellIs" dxfId="5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8" workbookViewId="0">
      <selection activeCell="A39" sqref="A39:X58"/>
    </sheetView>
  </sheetViews>
  <sheetFormatPr defaultRowHeight="15"/>
  <cols>
    <col min="1" max="16384" width="9.140625" style="44"/>
  </cols>
  <sheetData>
    <row r="1" spans="1:24" ht="23.25">
      <c r="A1" s="268" t="s">
        <v>424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4" ht="18">
      <c r="A2" s="269" t="s">
        <v>425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8.75" thickBot="1">
      <c r="A3" s="90"/>
      <c r="B3" s="90"/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174"/>
      <c r="X3" s="92"/>
    </row>
    <row r="4" spans="1:24" ht="20.25">
      <c r="A4" s="93" t="s">
        <v>188</v>
      </c>
      <c r="B4" s="94" t="s">
        <v>189</v>
      </c>
      <c r="C4" s="95" t="s">
        <v>3</v>
      </c>
      <c r="D4" s="96" t="s">
        <v>191</v>
      </c>
      <c r="E4" s="274" t="s">
        <v>192</v>
      </c>
      <c r="F4" s="274"/>
      <c r="G4" s="275"/>
      <c r="H4" s="276" t="s">
        <v>193</v>
      </c>
      <c r="I4" s="274"/>
      <c r="J4" s="275"/>
      <c r="K4" s="276" t="s">
        <v>194</v>
      </c>
      <c r="L4" s="274"/>
      <c r="M4" s="275"/>
      <c r="N4" s="276" t="s">
        <v>195</v>
      </c>
      <c r="O4" s="274"/>
      <c r="P4" s="275"/>
      <c r="Q4" s="276" t="s">
        <v>196</v>
      </c>
      <c r="R4" s="274"/>
      <c r="S4" s="275"/>
      <c r="T4" s="270" t="s">
        <v>197</v>
      </c>
      <c r="U4" s="271"/>
      <c r="V4" s="97" t="s">
        <v>198</v>
      </c>
      <c r="W4" s="272" t="s">
        <v>199</v>
      </c>
      <c r="X4" s="273"/>
    </row>
    <row r="5" spans="1:24" ht="16.5" thickBot="1">
      <c r="A5" s="98"/>
      <c r="B5" s="99"/>
      <c r="C5" s="100"/>
      <c r="D5" s="101"/>
      <c r="E5" s="102" t="s">
        <v>200</v>
      </c>
      <c r="F5" s="103" t="s">
        <v>201</v>
      </c>
      <c r="G5" s="102" t="s">
        <v>197</v>
      </c>
      <c r="H5" s="104" t="s">
        <v>200</v>
      </c>
      <c r="I5" s="103" t="s">
        <v>201</v>
      </c>
      <c r="J5" s="102" t="s">
        <v>197</v>
      </c>
      <c r="K5" s="104" t="s">
        <v>200</v>
      </c>
      <c r="L5" s="103" t="s">
        <v>201</v>
      </c>
      <c r="M5" s="102" t="s">
        <v>197</v>
      </c>
      <c r="N5" s="104" t="s">
        <v>200</v>
      </c>
      <c r="O5" s="103" t="s">
        <v>201</v>
      </c>
      <c r="P5" s="102" t="s">
        <v>197</v>
      </c>
      <c r="Q5" s="104" t="s">
        <v>200</v>
      </c>
      <c r="R5" s="103" t="s">
        <v>201</v>
      </c>
      <c r="S5" s="102" t="s">
        <v>197</v>
      </c>
      <c r="T5" s="105" t="s">
        <v>225</v>
      </c>
      <c r="U5" s="105" t="s">
        <v>204</v>
      </c>
      <c r="V5" s="106" t="s">
        <v>202</v>
      </c>
      <c r="W5" s="184" t="s">
        <v>203</v>
      </c>
      <c r="X5" s="108" t="s">
        <v>204</v>
      </c>
    </row>
    <row r="6" spans="1:24" ht="15.75">
      <c r="A6" s="109"/>
      <c r="B6" s="110"/>
      <c r="C6" s="111"/>
      <c r="D6" s="111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</row>
    <row r="7" spans="1:24" ht="15.75">
      <c r="A7" s="115">
        <v>3</v>
      </c>
      <c r="B7" s="116">
        <v>13</v>
      </c>
      <c r="C7" s="117" t="s">
        <v>426</v>
      </c>
      <c r="D7" s="119" t="s">
        <v>204</v>
      </c>
      <c r="E7" s="120">
        <v>44.02</v>
      </c>
      <c r="F7" s="121">
        <v>7</v>
      </c>
      <c r="G7" s="122">
        <v>51.02</v>
      </c>
      <c r="H7" s="120">
        <v>41</v>
      </c>
      <c r="I7" s="121">
        <v>7</v>
      </c>
      <c r="J7" s="122">
        <v>48</v>
      </c>
      <c r="K7" s="120">
        <v>45.01</v>
      </c>
      <c r="L7" s="121">
        <v>8</v>
      </c>
      <c r="M7" s="122">
        <v>53.01</v>
      </c>
      <c r="N7" s="120">
        <v>44</v>
      </c>
      <c r="O7" s="121">
        <v>8</v>
      </c>
      <c r="P7" s="122">
        <v>52</v>
      </c>
      <c r="Q7" s="120">
        <v>44.02</v>
      </c>
      <c r="R7" s="121">
        <v>9</v>
      </c>
      <c r="S7" s="122">
        <v>53.02</v>
      </c>
      <c r="T7" s="147">
        <v>0</v>
      </c>
      <c r="U7" s="123">
        <v>257.05</v>
      </c>
      <c r="V7" s="124">
        <v>5</v>
      </c>
      <c r="W7" s="125">
        <v>2</v>
      </c>
      <c r="X7" s="126">
        <v>1</v>
      </c>
    </row>
    <row r="8" spans="1:24" ht="15.75">
      <c r="A8" s="115">
        <v>2</v>
      </c>
      <c r="B8" s="116">
        <v>9</v>
      </c>
      <c r="C8" s="117" t="s">
        <v>212</v>
      </c>
      <c r="D8" s="119" t="s">
        <v>204</v>
      </c>
      <c r="E8" s="120">
        <v>47.01</v>
      </c>
      <c r="F8" s="121">
        <v>9</v>
      </c>
      <c r="G8" s="122">
        <v>56.01</v>
      </c>
      <c r="H8" s="120">
        <v>46</v>
      </c>
      <c r="I8" s="121">
        <v>8</v>
      </c>
      <c r="J8" s="122">
        <v>54</v>
      </c>
      <c r="K8" s="120">
        <v>44</v>
      </c>
      <c r="L8" s="121">
        <v>8</v>
      </c>
      <c r="M8" s="122">
        <v>52</v>
      </c>
      <c r="N8" s="120">
        <v>42</v>
      </c>
      <c r="O8" s="121">
        <v>7</v>
      </c>
      <c r="P8" s="122">
        <v>49</v>
      </c>
      <c r="Q8" s="120">
        <v>39</v>
      </c>
      <c r="R8" s="121">
        <v>6</v>
      </c>
      <c r="S8" s="122">
        <v>45</v>
      </c>
      <c r="T8" s="148">
        <v>0</v>
      </c>
      <c r="U8" s="123">
        <v>256.01</v>
      </c>
      <c r="V8" s="124">
        <v>1</v>
      </c>
      <c r="W8" s="125">
        <v>3</v>
      </c>
      <c r="X8" s="126">
        <v>2</v>
      </c>
    </row>
    <row r="9" spans="1:24" ht="15.75">
      <c r="A9" s="115">
        <v>1</v>
      </c>
      <c r="B9" s="116">
        <v>12</v>
      </c>
      <c r="C9" s="117" t="s">
        <v>238</v>
      </c>
      <c r="D9" s="119" t="s">
        <v>204</v>
      </c>
      <c r="E9" s="120">
        <v>41</v>
      </c>
      <c r="F9" s="121">
        <v>7</v>
      </c>
      <c r="G9" s="122">
        <v>48</v>
      </c>
      <c r="H9" s="120">
        <v>46.01</v>
      </c>
      <c r="I9" s="121">
        <v>8</v>
      </c>
      <c r="J9" s="122">
        <v>54.01</v>
      </c>
      <c r="K9" s="120">
        <v>49.03</v>
      </c>
      <c r="L9" s="121">
        <v>9</v>
      </c>
      <c r="M9" s="122">
        <v>58.03</v>
      </c>
      <c r="N9" s="120">
        <v>42.01</v>
      </c>
      <c r="O9" s="121">
        <v>7</v>
      </c>
      <c r="P9" s="122">
        <v>49.01</v>
      </c>
      <c r="Q9" s="120">
        <v>40.020000000000003</v>
      </c>
      <c r="R9" s="121">
        <v>6</v>
      </c>
      <c r="S9" s="122">
        <v>46.02</v>
      </c>
      <c r="T9" s="148">
        <v>0</v>
      </c>
      <c r="U9" s="123">
        <v>255.07</v>
      </c>
      <c r="V9" s="124">
        <v>7</v>
      </c>
      <c r="W9" s="125">
        <v>4</v>
      </c>
      <c r="X9" s="126">
        <v>3</v>
      </c>
    </row>
    <row r="10" spans="1:24" ht="15.75">
      <c r="A10" s="115">
        <v>2</v>
      </c>
      <c r="B10" s="116">
        <v>17</v>
      </c>
      <c r="C10" s="117" t="s">
        <v>318</v>
      </c>
      <c r="D10" s="119" t="s">
        <v>204</v>
      </c>
      <c r="E10" s="120">
        <v>45.01</v>
      </c>
      <c r="F10" s="121">
        <v>8</v>
      </c>
      <c r="G10" s="122">
        <v>53.01</v>
      </c>
      <c r="H10" s="120">
        <v>47.01</v>
      </c>
      <c r="I10" s="121">
        <v>9</v>
      </c>
      <c r="J10" s="122">
        <v>56.01</v>
      </c>
      <c r="K10" s="120">
        <v>41.02</v>
      </c>
      <c r="L10" s="121">
        <v>6</v>
      </c>
      <c r="M10" s="122">
        <v>47.02</v>
      </c>
      <c r="N10" s="120">
        <v>35</v>
      </c>
      <c r="O10" s="121">
        <v>8</v>
      </c>
      <c r="P10" s="122">
        <v>43</v>
      </c>
      <c r="Q10" s="120">
        <v>45</v>
      </c>
      <c r="R10" s="121">
        <v>8</v>
      </c>
      <c r="S10" s="122">
        <v>53</v>
      </c>
      <c r="T10" s="148">
        <v>0</v>
      </c>
      <c r="U10" s="123">
        <v>252.04</v>
      </c>
      <c r="V10" s="124">
        <v>4</v>
      </c>
      <c r="W10" s="125">
        <v>5</v>
      </c>
      <c r="X10" s="126">
        <v>4</v>
      </c>
    </row>
    <row r="11" spans="1:24" ht="15.75">
      <c r="A11" s="115">
        <v>2</v>
      </c>
      <c r="B11" s="116">
        <v>12</v>
      </c>
      <c r="C11" s="117" t="s">
        <v>209</v>
      </c>
      <c r="D11" s="119" t="s">
        <v>204</v>
      </c>
      <c r="E11" s="120">
        <v>48.01</v>
      </c>
      <c r="F11" s="121">
        <v>9</v>
      </c>
      <c r="G11" s="122">
        <v>57.01</v>
      </c>
      <c r="H11" s="120">
        <v>47</v>
      </c>
      <c r="I11" s="121">
        <v>9</v>
      </c>
      <c r="J11" s="122">
        <v>56</v>
      </c>
      <c r="K11" s="120">
        <v>32</v>
      </c>
      <c r="L11" s="121">
        <v>7</v>
      </c>
      <c r="M11" s="122">
        <v>39</v>
      </c>
      <c r="N11" s="120">
        <v>45.01</v>
      </c>
      <c r="O11" s="121">
        <v>7</v>
      </c>
      <c r="P11" s="122">
        <v>52.01</v>
      </c>
      <c r="Q11" s="120">
        <v>41</v>
      </c>
      <c r="R11" s="121">
        <v>7</v>
      </c>
      <c r="S11" s="122">
        <v>48</v>
      </c>
      <c r="T11" s="148">
        <v>0</v>
      </c>
      <c r="U11" s="123">
        <v>252.01999999999998</v>
      </c>
      <c r="V11" s="124">
        <v>2</v>
      </c>
      <c r="W11" s="125">
        <v>6</v>
      </c>
      <c r="X11" s="126">
        <v>5</v>
      </c>
    </row>
    <row r="12" spans="1:24" ht="15.75">
      <c r="A12" s="115">
        <v>2</v>
      </c>
      <c r="B12" s="116">
        <v>11</v>
      </c>
      <c r="C12" s="117" t="s">
        <v>427</v>
      </c>
      <c r="D12" s="119" t="s">
        <v>204</v>
      </c>
      <c r="E12" s="120">
        <v>38</v>
      </c>
      <c r="F12" s="121">
        <v>6</v>
      </c>
      <c r="G12" s="122">
        <v>44</v>
      </c>
      <c r="H12" s="120">
        <v>38</v>
      </c>
      <c r="I12" s="121">
        <v>8</v>
      </c>
      <c r="J12" s="122">
        <v>46</v>
      </c>
      <c r="K12" s="120">
        <v>33.01</v>
      </c>
      <c r="L12" s="121">
        <v>7</v>
      </c>
      <c r="M12" s="122">
        <v>40.01</v>
      </c>
      <c r="N12" s="120">
        <v>38.01</v>
      </c>
      <c r="O12" s="121">
        <v>8</v>
      </c>
      <c r="P12" s="122">
        <v>46.01</v>
      </c>
      <c r="Q12" s="120">
        <v>45</v>
      </c>
      <c r="R12" s="121">
        <v>7</v>
      </c>
      <c r="S12" s="122">
        <v>52</v>
      </c>
      <c r="T12" s="148">
        <v>0</v>
      </c>
      <c r="U12" s="123">
        <v>228.01999999999998</v>
      </c>
      <c r="V12" s="124">
        <v>2</v>
      </c>
      <c r="W12" s="125">
        <v>9</v>
      </c>
      <c r="X12" s="126">
        <v>6</v>
      </c>
    </row>
    <row r="13" spans="1:24" ht="15.75">
      <c r="A13" s="115">
        <v>2</v>
      </c>
      <c r="B13" s="116">
        <v>19</v>
      </c>
      <c r="C13" s="117" t="s">
        <v>428</v>
      </c>
      <c r="D13" s="119" t="s">
        <v>204</v>
      </c>
      <c r="E13" s="120">
        <v>43.02</v>
      </c>
      <c r="F13" s="121">
        <v>7</v>
      </c>
      <c r="G13" s="122">
        <v>50.02</v>
      </c>
      <c r="H13" s="120">
        <v>35.01</v>
      </c>
      <c r="I13" s="121">
        <v>8</v>
      </c>
      <c r="J13" s="122">
        <v>43.01</v>
      </c>
      <c r="K13" s="120">
        <v>34</v>
      </c>
      <c r="L13" s="121">
        <v>5</v>
      </c>
      <c r="M13" s="122">
        <v>39</v>
      </c>
      <c r="N13" s="120">
        <v>36</v>
      </c>
      <c r="O13" s="121">
        <v>6</v>
      </c>
      <c r="P13" s="122">
        <v>42</v>
      </c>
      <c r="Q13" s="120">
        <v>45.01</v>
      </c>
      <c r="R13" s="121">
        <v>8</v>
      </c>
      <c r="S13" s="122">
        <v>53.01</v>
      </c>
      <c r="T13" s="148">
        <v>0</v>
      </c>
      <c r="U13" s="123">
        <v>227.04</v>
      </c>
      <c r="V13" s="124">
        <v>4</v>
      </c>
      <c r="W13" s="125">
        <v>10</v>
      </c>
      <c r="X13" s="126">
        <v>7</v>
      </c>
    </row>
    <row r="14" spans="1:24" ht="15.75">
      <c r="A14" s="115">
        <v>1</v>
      </c>
      <c r="B14" s="116">
        <v>8</v>
      </c>
      <c r="C14" s="117" t="s">
        <v>208</v>
      </c>
      <c r="D14" s="119" t="s">
        <v>204</v>
      </c>
      <c r="E14" s="120">
        <v>36</v>
      </c>
      <c r="F14" s="121">
        <v>8</v>
      </c>
      <c r="G14" s="122">
        <v>44</v>
      </c>
      <c r="H14" s="120">
        <v>40</v>
      </c>
      <c r="I14" s="121">
        <v>8</v>
      </c>
      <c r="J14" s="122">
        <v>48</v>
      </c>
      <c r="K14" s="120">
        <v>38.01</v>
      </c>
      <c r="L14" s="121">
        <v>8</v>
      </c>
      <c r="M14" s="122">
        <v>46.01</v>
      </c>
      <c r="N14" s="120">
        <v>37</v>
      </c>
      <c r="O14" s="121">
        <v>6</v>
      </c>
      <c r="P14" s="122">
        <v>43</v>
      </c>
      <c r="Q14" s="120">
        <v>39</v>
      </c>
      <c r="R14" s="121">
        <v>6</v>
      </c>
      <c r="S14" s="122">
        <v>45</v>
      </c>
      <c r="T14" s="148">
        <v>0</v>
      </c>
      <c r="U14" s="123">
        <v>226.01</v>
      </c>
      <c r="V14" s="124">
        <v>1</v>
      </c>
      <c r="W14" s="125">
        <v>12</v>
      </c>
      <c r="X14" s="126">
        <v>8</v>
      </c>
    </row>
    <row r="15" spans="1:24" ht="15.75">
      <c r="A15" s="115">
        <v>2</v>
      </c>
      <c r="B15" s="116">
        <v>15</v>
      </c>
      <c r="C15" s="117" t="s">
        <v>320</v>
      </c>
      <c r="D15" s="119" t="s">
        <v>204</v>
      </c>
      <c r="E15" s="120">
        <v>41</v>
      </c>
      <c r="F15" s="121">
        <v>8</v>
      </c>
      <c r="G15" s="122">
        <v>49</v>
      </c>
      <c r="H15" s="120">
        <v>37</v>
      </c>
      <c r="I15" s="121">
        <v>5</v>
      </c>
      <c r="J15" s="122">
        <v>42</v>
      </c>
      <c r="K15" s="120">
        <v>35</v>
      </c>
      <c r="L15" s="121">
        <v>7</v>
      </c>
      <c r="M15" s="122">
        <v>42</v>
      </c>
      <c r="N15" s="120">
        <v>41</v>
      </c>
      <c r="O15" s="121">
        <v>8</v>
      </c>
      <c r="P15" s="122">
        <v>49</v>
      </c>
      <c r="Q15" s="120">
        <v>37</v>
      </c>
      <c r="R15" s="121">
        <v>6</v>
      </c>
      <c r="S15" s="122">
        <v>43</v>
      </c>
      <c r="T15" s="148">
        <v>0</v>
      </c>
      <c r="U15" s="123">
        <v>225</v>
      </c>
      <c r="V15" s="124">
        <v>0</v>
      </c>
      <c r="W15" s="125">
        <v>13</v>
      </c>
      <c r="X15" s="126">
        <v>9</v>
      </c>
    </row>
    <row r="16" spans="1:24" ht="15.75">
      <c r="A16" s="115">
        <v>3</v>
      </c>
      <c r="B16" s="116">
        <v>15</v>
      </c>
      <c r="C16" s="117" t="s">
        <v>321</v>
      </c>
      <c r="D16" s="119" t="s">
        <v>204</v>
      </c>
      <c r="E16" s="120">
        <v>37.01</v>
      </c>
      <c r="F16" s="121">
        <v>7</v>
      </c>
      <c r="G16" s="122">
        <v>44.01</v>
      </c>
      <c r="H16" s="120">
        <v>38</v>
      </c>
      <c r="I16" s="121">
        <v>7</v>
      </c>
      <c r="J16" s="122">
        <v>45</v>
      </c>
      <c r="K16" s="120">
        <v>26</v>
      </c>
      <c r="L16" s="121">
        <v>5</v>
      </c>
      <c r="M16" s="122">
        <v>31</v>
      </c>
      <c r="N16" s="120">
        <v>39</v>
      </c>
      <c r="O16" s="121">
        <v>7</v>
      </c>
      <c r="P16" s="122">
        <v>46</v>
      </c>
      <c r="Q16" s="120">
        <v>42</v>
      </c>
      <c r="R16" s="121">
        <v>8</v>
      </c>
      <c r="S16" s="122">
        <v>50</v>
      </c>
      <c r="T16" s="148">
        <v>0</v>
      </c>
      <c r="U16" s="123">
        <v>216.01</v>
      </c>
      <c r="V16" s="124">
        <v>1</v>
      </c>
      <c r="W16" s="125">
        <v>14</v>
      </c>
      <c r="X16" s="126">
        <v>10</v>
      </c>
    </row>
    <row r="17" spans="1:24" ht="15.75">
      <c r="A17" s="115">
        <v>2</v>
      </c>
      <c r="B17" s="116">
        <v>13</v>
      </c>
      <c r="C17" s="117" t="s">
        <v>429</v>
      </c>
      <c r="D17" s="119" t="s">
        <v>204</v>
      </c>
      <c r="E17" s="120">
        <v>47.01</v>
      </c>
      <c r="F17" s="121">
        <v>8</v>
      </c>
      <c r="G17" s="122">
        <v>55.01</v>
      </c>
      <c r="H17" s="120">
        <v>38</v>
      </c>
      <c r="I17" s="121">
        <v>7</v>
      </c>
      <c r="J17" s="122">
        <v>45</v>
      </c>
      <c r="K17" s="120">
        <v>11</v>
      </c>
      <c r="L17" s="121">
        <v>8</v>
      </c>
      <c r="M17" s="122">
        <v>19</v>
      </c>
      <c r="N17" s="120">
        <v>41</v>
      </c>
      <c r="O17" s="121">
        <v>7</v>
      </c>
      <c r="P17" s="122">
        <v>48</v>
      </c>
      <c r="Q17" s="120">
        <v>40</v>
      </c>
      <c r="R17" s="121">
        <v>6</v>
      </c>
      <c r="S17" s="122">
        <v>46</v>
      </c>
      <c r="T17" s="148">
        <v>0</v>
      </c>
      <c r="U17" s="123">
        <v>213.01</v>
      </c>
      <c r="V17" s="124">
        <v>1</v>
      </c>
      <c r="W17" s="125">
        <v>15</v>
      </c>
      <c r="X17" s="126">
        <v>11</v>
      </c>
    </row>
    <row r="18" spans="1:24" ht="15.75">
      <c r="A18" s="115">
        <v>2</v>
      </c>
      <c r="B18" s="116">
        <v>14</v>
      </c>
      <c r="C18" s="117" t="s">
        <v>216</v>
      </c>
      <c r="D18" s="119" t="s">
        <v>204</v>
      </c>
      <c r="E18" s="120">
        <v>40.01</v>
      </c>
      <c r="F18" s="121">
        <v>7</v>
      </c>
      <c r="G18" s="122">
        <v>47.01</v>
      </c>
      <c r="H18" s="120">
        <v>43</v>
      </c>
      <c r="I18" s="121">
        <v>8</v>
      </c>
      <c r="J18" s="122">
        <v>51</v>
      </c>
      <c r="K18" s="120">
        <v>32</v>
      </c>
      <c r="L18" s="121">
        <v>5</v>
      </c>
      <c r="M18" s="122">
        <v>37</v>
      </c>
      <c r="N18" s="120">
        <v>30</v>
      </c>
      <c r="O18" s="121">
        <v>6</v>
      </c>
      <c r="P18" s="122">
        <v>36</v>
      </c>
      <c r="Q18" s="120">
        <v>36</v>
      </c>
      <c r="R18" s="121">
        <v>6</v>
      </c>
      <c r="S18" s="122">
        <v>42</v>
      </c>
      <c r="T18" s="148">
        <v>0</v>
      </c>
      <c r="U18" s="123">
        <v>213.01</v>
      </c>
      <c r="V18" s="124">
        <v>1</v>
      </c>
      <c r="W18" s="125">
        <v>15</v>
      </c>
      <c r="X18" s="126">
        <v>11</v>
      </c>
    </row>
    <row r="19" spans="1:24" ht="15.75">
      <c r="A19" s="115">
        <v>2</v>
      </c>
      <c r="B19" s="116">
        <v>7</v>
      </c>
      <c r="C19" s="117" t="s">
        <v>430</v>
      </c>
      <c r="D19" s="119" t="s">
        <v>204</v>
      </c>
      <c r="E19" s="120">
        <v>42.02</v>
      </c>
      <c r="F19" s="121">
        <v>8</v>
      </c>
      <c r="G19" s="122">
        <v>50.02</v>
      </c>
      <c r="H19" s="120">
        <v>36</v>
      </c>
      <c r="I19" s="121">
        <v>6</v>
      </c>
      <c r="J19" s="122">
        <v>42</v>
      </c>
      <c r="K19" s="120">
        <v>36.01</v>
      </c>
      <c r="L19" s="121">
        <v>7</v>
      </c>
      <c r="M19" s="122">
        <v>43.01</v>
      </c>
      <c r="N19" s="120">
        <v>21</v>
      </c>
      <c r="O19" s="121">
        <v>5</v>
      </c>
      <c r="P19" s="122">
        <v>26</v>
      </c>
      <c r="Q19" s="120">
        <v>40.01</v>
      </c>
      <c r="R19" s="121">
        <v>6</v>
      </c>
      <c r="S19" s="122">
        <v>46.01</v>
      </c>
      <c r="T19" s="148">
        <v>0</v>
      </c>
      <c r="U19" s="123">
        <v>207.04</v>
      </c>
      <c r="V19" s="124">
        <v>4</v>
      </c>
      <c r="W19" s="125">
        <v>19</v>
      </c>
      <c r="X19" s="126">
        <v>13</v>
      </c>
    </row>
    <row r="20" spans="1:24" ht="15.75">
      <c r="A20" s="115">
        <v>4</v>
      </c>
      <c r="B20" s="116">
        <v>7</v>
      </c>
      <c r="C20" s="117" t="s">
        <v>319</v>
      </c>
      <c r="D20" s="119" t="s">
        <v>204</v>
      </c>
      <c r="E20" s="120">
        <v>39</v>
      </c>
      <c r="F20" s="121">
        <v>7</v>
      </c>
      <c r="G20" s="122">
        <v>46</v>
      </c>
      <c r="H20" s="120">
        <v>37</v>
      </c>
      <c r="I20" s="121">
        <v>6</v>
      </c>
      <c r="J20" s="122">
        <v>43</v>
      </c>
      <c r="K20" s="120">
        <v>29</v>
      </c>
      <c r="L20" s="121">
        <v>4</v>
      </c>
      <c r="M20" s="122">
        <v>33</v>
      </c>
      <c r="N20" s="120">
        <v>37</v>
      </c>
      <c r="O20" s="121">
        <v>6</v>
      </c>
      <c r="P20" s="122">
        <v>43</v>
      </c>
      <c r="Q20" s="120">
        <v>34</v>
      </c>
      <c r="R20" s="121">
        <v>5</v>
      </c>
      <c r="S20" s="122">
        <v>39</v>
      </c>
      <c r="T20" s="148">
        <v>0</v>
      </c>
      <c r="U20" s="123">
        <v>204</v>
      </c>
      <c r="V20" s="124">
        <v>0</v>
      </c>
      <c r="W20" s="125">
        <v>21</v>
      </c>
      <c r="X20" s="126">
        <v>14</v>
      </c>
    </row>
    <row r="21" spans="1:24" ht="15.75">
      <c r="A21" s="115">
        <v>2</v>
      </c>
      <c r="B21" s="116">
        <v>8</v>
      </c>
      <c r="C21" s="117" t="s">
        <v>431</v>
      </c>
      <c r="D21" s="119" t="s">
        <v>204</v>
      </c>
      <c r="E21" s="120">
        <v>43</v>
      </c>
      <c r="F21" s="121">
        <v>7</v>
      </c>
      <c r="G21" s="122">
        <v>50</v>
      </c>
      <c r="H21" s="120">
        <v>37</v>
      </c>
      <c r="I21" s="121">
        <v>5</v>
      </c>
      <c r="J21" s="122">
        <v>42</v>
      </c>
      <c r="K21" s="120">
        <v>22.01</v>
      </c>
      <c r="L21" s="121">
        <v>3</v>
      </c>
      <c r="M21" s="122">
        <v>25.01</v>
      </c>
      <c r="N21" s="120">
        <v>37</v>
      </c>
      <c r="O21" s="121">
        <v>6</v>
      </c>
      <c r="P21" s="122">
        <v>43</v>
      </c>
      <c r="Q21" s="120">
        <v>27</v>
      </c>
      <c r="R21" s="121">
        <v>6</v>
      </c>
      <c r="S21" s="122">
        <v>33</v>
      </c>
      <c r="T21" s="148">
        <v>0</v>
      </c>
      <c r="U21" s="123">
        <v>193.01</v>
      </c>
      <c r="V21" s="124">
        <v>1</v>
      </c>
      <c r="W21" s="125">
        <v>24</v>
      </c>
      <c r="X21" s="126">
        <v>15</v>
      </c>
    </row>
    <row r="22" spans="1:24" ht="15.75">
      <c r="A22" s="115">
        <v>2</v>
      </c>
      <c r="B22" s="116">
        <v>10</v>
      </c>
      <c r="C22" s="117" t="s">
        <v>432</v>
      </c>
      <c r="D22" s="119" t="s">
        <v>204</v>
      </c>
      <c r="E22" s="120">
        <v>35</v>
      </c>
      <c r="F22" s="121">
        <v>5</v>
      </c>
      <c r="G22" s="122">
        <v>40</v>
      </c>
      <c r="H22" s="120">
        <v>35</v>
      </c>
      <c r="I22" s="121">
        <v>8</v>
      </c>
      <c r="J22" s="122">
        <v>43</v>
      </c>
      <c r="K22" s="120">
        <v>30</v>
      </c>
      <c r="L22" s="121">
        <v>0</v>
      </c>
      <c r="M22" s="122">
        <v>30</v>
      </c>
      <c r="N22" s="120">
        <v>35.01</v>
      </c>
      <c r="O22" s="121">
        <v>6</v>
      </c>
      <c r="P22" s="122">
        <v>41.01</v>
      </c>
      <c r="Q22" s="120">
        <v>33</v>
      </c>
      <c r="R22" s="121">
        <v>6</v>
      </c>
      <c r="S22" s="122">
        <v>39</v>
      </c>
      <c r="T22" s="148">
        <v>0</v>
      </c>
      <c r="U22" s="123">
        <v>193.01</v>
      </c>
      <c r="V22" s="124">
        <v>1</v>
      </c>
      <c r="W22" s="125">
        <v>24</v>
      </c>
      <c r="X22" s="126">
        <v>15</v>
      </c>
    </row>
    <row r="23" spans="1:24" ht="15.75">
      <c r="A23" s="115">
        <v>1</v>
      </c>
      <c r="B23" s="116">
        <v>11</v>
      </c>
      <c r="C23" s="117" t="s">
        <v>433</v>
      </c>
      <c r="D23" s="119" t="s">
        <v>204</v>
      </c>
      <c r="E23" s="120">
        <v>33.01</v>
      </c>
      <c r="F23" s="121">
        <v>4</v>
      </c>
      <c r="G23" s="122">
        <v>37.01</v>
      </c>
      <c r="H23" s="120">
        <v>37</v>
      </c>
      <c r="I23" s="121">
        <v>7</v>
      </c>
      <c r="J23" s="122">
        <v>44</v>
      </c>
      <c r="K23" s="120">
        <v>35</v>
      </c>
      <c r="L23" s="121">
        <v>6</v>
      </c>
      <c r="M23" s="122">
        <v>41</v>
      </c>
      <c r="N23" s="120">
        <v>27</v>
      </c>
      <c r="O23" s="121">
        <v>5</v>
      </c>
      <c r="P23" s="122">
        <v>32</v>
      </c>
      <c r="Q23" s="120">
        <v>34</v>
      </c>
      <c r="R23" s="121">
        <v>4</v>
      </c>
      <c r="S23" s="122">
        <v>38</v>
      </c>
      <c r="T23" s="148">
        <v>0</v>
      </c>
      <c r="U23" s="123">
        <v>192.01</v>
      </c>
      <c r="V23" s="124">
        <v>1</v>
      </c>
      <c r="W23" s="125">
        <v>26</v>
      </c>
      <c r="X23" s="126">
        <v>17</v>
      </c>
    </row>
    <row r="24" spans="1:24" ht="15.75">
      <c r="A24" s="115">
        <v>2</v>
      </c>
      <c r="B24" s="116">
        <v>18</v>
      </c>
      <c r="C24" s="117" t="s">
        <v>214</v>
      </c>
      <c r="D24" s="119" t="s">
        <v>204</v>
      </c>
      <c r="E24" s="120">
        <v>35</v>
      </c>
      <c r="F24" s="121">
        <v>7</v>
      </c>
      <c r="G24" s="122">
        <v>42</v>
      </c>
      <c r="H24" s="120">
        <v>31.01</v>
      </c>
      <c r="I24" s="121">
        <v>7</v>
      </c>
      <c r="J24" s="122">
        <v>38.010000000000005</v>
      </c>
      <c r="K24" s="120">
        <v>13</v>
      </c>
      <c r="L24" s="121">
        <v>1</v>
      </c>
      <c r="M24" s="122">
        <v>14</v>
      </c>
      <c r="N24" s="120">
        <v>35</v>
      </c>
      <c r="O24" s="121">
        <v>7</v>
      </c>
      <c r="P24" s="122">
        <v>42</v>
      </c>
      <c r="Q24" s="120">
        <v>47</v>
      </c>
      <c r="R24" s="121">
        <v>8</v>
      </c>
      <c r="S24" s="122">
        <v>55</v>
      </c>
      <c r="T24" s="148">
        <v>0</v>
      </c>
      <c r="U24" s="123">
        <v>191.01</v>
      </c>
      <c r="V24" s="124">
        <v>1</v>
      </c>
      <c r="W24" s="125">
        <v>27</v>
      </c>
      <c r="X24" s="126">
        <v>18</v>
      </c>
    </row>
    <row r="25" spans="1:24" ht="15.75">
      <c r="A25" s="115">
        <v>4</v>
      </c>
      <c r="B25" s="116">
        <v>19</v>
      </c>
      <c r="C25" s="117" t="s">
        <v>434</v>
      </c>
      <c r="D25" s="119" t="s">
        <v>204</v>
      </c>
      <c r="E25" s="120">
        <v>44.01</v>
      </c>
      <c r="F25" s="121">
        <v>8</v>
      </c>
      <c r="G25" s="122">
        <v>52.01</v>
      </c>
      <c r="H25" s="120">
        <v>37</v>
      </c>
      <c r="I25" s="121">
        <v>7</v>
      </c>
      <c r="J25" s="122">
        <v>44</v>
      </c>
      <c r="K25" s="120">
        <v>15</v>
      </c>
      <c r="L25" s="121">
        <v>6</v>
      </c>
      <c r="M25" s="122">
        <v>21</v>
      </c>
      <c r="N25" s="120">
        <v>27</v>
      </c>
      <c r="O25" s="121">
        <v>4</v>
      </c>
      <c r="P25" s="122">
        <v>31</v>
      </c>
      <c r="Q25" s="120">
        <v>14</v>
      </c>
      <c r="R25" s="121">
        <v>3</v>
      </c>
      <c r="S25" s="122">
        <v>17</v>
      </c>
      <c r="T25" s="148">
        <v>0</v>
      </c>
      <c r="U25" s="123">
        <v>165.01</v>
      </c>
      <c r="V25" s="124">
        <v>1</v>
      </c>
      <c r="W25" s="125">
        <v>29</v>
      </c>
      <c r="X25" s="126">
        <v>19</v>
      </c>
    </row>
    <row r="26" spans="1:24" ht="15.75">
      <c r="A26" s="115">
        <v>3</v>
      </c>
      <c r="B26" s="116">
        <v>8</v>
      </c>
      <c r="C26" s="117" t="s">
        <v>435</v>
      </c>
      <c r="D26" s="119" t="s">
        <v>204</v>
      </c>
      <c r="E26" s="120">
        <v>42.01</v>
      </c>
      <c r="F26" s="121">
        <v>8</v>
      </c>
      <c r="G26" s="122">
        <v>50.01</v>
      </c>
      <c r="H26" s="120">
        <v>28.01</v>
      </c>
      <c r="I26" s="121">
        <v>5</v>
      </c>
      <c r="J26" s="122">
        <v>33.010000000000005</v>
      </c>
      <c r="K26" s="120">
        <v>22</v>
      </c>
      <c r="L26" s="121">
        <v>1</v>
      </c>
      <c r="M26" s="122">
        <v>23</v>
      </c>
      <c r="N26" s="120">
        <v>29</v>
      </c>
      <c r="O26" s="121">
        <v>3</v>
      </c>
      <c r="P26" s="122">
        <v>32</v>
      </c>
      <c r="Q26" s="120">
        <v>17</v>
      </c>
      <c r="R26" s="121">
        <v>5</v>
      </c>
      <c r="S26" s="122">
        <v>22</v>
      </c>
      <c r="T26" s="148">
        <v>0</v>
      </c>
      <c r="U26" s="123">
        <v>160.02000000000001</v>
      </c>
      <c r="V26" s="124">
        <v>2</v>
      </c>
      <c r="W26" s="125">
        <v>30</v>
      </c>
      <c r="X26" s="126">
        <v>20</v>
      </c>
    </row>
    <row r="27" spans="1:24" ht="15.75">
      <c r="A27" s="115">
        <v>4</v>
      </c>
      <c r="B27" s="116">
        <v>17</v>
      </c>
      <c r="C27" s="117" t="s">
        <v>436</v>
      </c>
      <c r="D27" s="119" t="s">
        <v>204</v>
      </c>
      <c r="E27" s="120">
        <v>45</v>
      </c>
      <c r="F27" s="121">
        <v>7</v>
      </c>
      <c r="G27" s="122">
        <v>52</v>
      </c>
      <c r="H27" s="120">
        <v>23.01</v>
      </c>
      <c r="I27" s="121">
        <v>3</v>
      </c>
      <c r="J27" s="122">
        <v>26.01</v>
      </c>
      <c r="K27" s="120">
        <v>25</v>
      </c>
      <c r="L27" s="121">
        <v>4</v>
      </c>
      <c r="M27" s="122">
        <v>29</v>
      </c>
      <c r="N27" s="120">
        <v>27</v>
      </c>
      <c r="O27" s="121">
        <v>4</v>
      </c>
      <c r="P27" s="122">
        <v>31</v>
      </c>
      <c r="Q27" s="120">
        <v>16</v>
      </c>
      <c r="R27" s="121">
        <v>2</v>
      </c>
      <c r="S27" s="122">
        <v>18</v>
      </c>
      <c r="T27" s="148">
        <v>0</v>
      </c>
      <c r="U27" s="123">
        <v>156.01</v>
      </c>
      <c r="V27" s="124">
        <v>1</v>
      </c>
      <c r="W27" s="125">
        <v>31</v>
      </c>
      <c r="X27" s="126">
        <v>21</v>
      </c>
    </row>
    <row r="28" spans="1:24" ht="15.75">
      <c r="A28" s="115">
        <v>3</v>
      </c>
      <c r="B28" s="116">
        <v>16</v>
      </c>
      <c r="C28" s="117" t="s">
        <v>437</v>
      </c>
      <c r="D28" s="119" t="s">
        <v>204</v>
      </c>
      <c r="E28" s="120">
        <v>16</v>
      </c>
      <c r="F28" s="121">
        <v>4</v>
      </c>
      <c r="G28" s="122">
        <v>20</v>
      </c>
      <c r="H28" s="120">
        <v>35</v>
      </c>
      <c r="I28" s="121">
        <v>4</v>
      </c>
      <c r="J28" s="122">
        <v>39</v>
      </c>
      <c r="K28" s="120">
        <v>21</v>
      </c>
      <c r="L28" s="121">
        <v>4</v>
      </c>
      <c r="M28" s="122">
        <v>25</v>
      </c>
      <c r="N28" s="120">
        <v>22</v>
      </c>
      <c r="O28" s="121">
        <v>3</v>
      </c>
      <c r="P28" s="122">
        <v>25</v>
      </c>
      <c r="Q28" s="120">
        <v>26.02</v>
      </c>
      <c r="R28" s="121">
        <v>5</v>
      </c>
      <c r="S28" s="122">
        <v>31.02</v>
      </c>
      <c r="T28" s="148">
        <v>0</v>
      </c>
      <c r="U28" s="123">
        <v>140.02000000000001</v>
      </c>
      <c r="V28" s="124">
        <v>2</v>
      </c>
      <c r="W28" s="125">
        <v>32</v>
      </c>
      <c r="X28" s="126">
        <v>22</v>
      </c>
    </row>
    <row r="29" spans="1:24" ht="15.75">
      <c r="A29" s="115">
        <v>1</v>
      </c>
      <c r="B29" s="116">
        <v>10</v>
      </c>
      <c r="C29" s="117" t="s">
        <v>438</v>
      </c>
      <c r="D29" s="119" t="s">
        <v>204</v>
      </c>
      <c r="E29" s="120">
        <v>10</v>
      </c>
      <c r="F29" s="121">
        <v>1</v>
      </c>
      <c r="G29" s="122">
        <v>11</v>
      </c>
      <c r="H29" s="120">
        <v>27</v>
      </c>
      <c r="I29" s="121">
        <v>4</v>
      </c>
      <c r="J29" s="122">
        <v>31</v>
      </c>
      <c r="K29" s="120">
        <v>20</v>
      </c>
      <c r="L29" s="121">
        <v>2</v>
      </c>
      <c r="M29" s="122">
        <v>22</v>
      </c>
      <c r="N29" s="120">
        <v>0</v>
      </c>
      <c r="O29" s="121">
        <v>8</v>
      </c>
      <c r="P29" s="122">
        <v>8</v>
      </c>
      <c r="Q29" s="120">
        <v>14</v>
      </c>
      <c r="R29" s="121">
        <v>4</v>
      </c>
      <c r="S29" s="122">
        <v>18</v>
      </c>
      <c r="T29" s="148">
        <v>0</v>
      </c>
      <c r="U29" s="123">
        <v>90</v>
      </c>
      <c r="V29" s="124">
        <v>0</v>
      </c>
      <c r="W29" s="125">
        <v>33</v>
      </c>
      <c r="X29" s="126">
        <v>23</v>
      </c>
    </row>
    <row r="30" spans="1:24" ht="15.75">
      <c r="A30" s="115">
        <v>3</v>
      </c>
      <c r="B30" s="116">
        <v>19</v>
      </c>
      <c r="C30" s="117" t="s">
        <v>439</v>
      </c>
      <c r="D30" s="119" t="s">
        <v>204</v>
      </c>
      <c r="E30" s="120">
        <v>11</v>
      </c>
      <c r="F30" s="121">
        <v>5</v>
      </c>
      <c r="G30" s="122">
        <v>16</v>
      </c>
      <c r="H30" s="120">
        <v>31</v>
      </c>
      <c r="I30" s="121">
        <v>6</v>
      </c>
      <c r="J30" s="122">
        <v>37</v>
      </c>
      <c r="K30" s="120">
        <v>16</v>
      </c>
      <c r="L30" s="121">
        <v>1</v>
      </c>
      <c r="M30" s="122">
        <v>17</v>
      </c>
      <c r="N30" s="120">
        <v>1</v>
      </c>
      <c r="O30" s="121">
        <v>1</v>
      </c>
      <c r="P30" s="122">
        <v>2</v>
      </c>
      <c r="Q30" s="120">
        <v>15</v>
      </c>
      <c r="R30" s="121">
        <v>2</v>
      </c>
      <c r="S30" s="122">
        <v>17</v>
      </c>
      <c r="T30" s="148">
        <v>0</v>
      </c>
      <c r="U30" s="123">
        <v>89</v>
      </c>
      <c r="V30" s="124">
        <v>0</v>
      </c>
      <c r="W30" s="125">
        <v>34</v>
      </c>
      <c r="X30" s="126">
        <v>24</v>
      </c>
    </row>
    <row r="31" spans="1:24" ht="15.75">
      <c r="A31" s="115">
        <v>3</v>
      </c>
      <c r="B31" s="116">
        <v>7</v>
      </c>
      <c r="C31" s="117" t="s">
        <v>440</v>
      </c>
      <c r="D31" s="119" t="s">
        <v>204</v>
      </c>
      <c r="E31" s="120">
        <v>18</v>
      </c>
      <c r="F31" s="121">
        <v>2</v>
      </c>
      <c r="G31" s="122">
        <v>20</v>
      </c>
      <c r="H31" s="120">
        <v>35</v>
      </c>
      <c r="I31" s="121">
        <v>7</v>
      </c>
      <c r="J31" s="122">
        <v>42</v>
      </c>
      <c r="K31" s="120">
        <v>8</v>
      </c>
      <c r="L31" s="121">
        <v>2</v>
      </c>
      <c r="M31" s="122">
        <v>10</v>
      </c>
      <c r="N31" s="120">
        <v>6</v>
      </c>
      <c r="O31" s="121">
        <v>1</v>
      </c>
      <c r="P31" s="122">
        <v>7</v>
      </c>
      <c r="Q31" s="120">
        <v>5</v>
      </c>
      <c r="R31" s="121">
        <v>4</v>
      </c>
      <c r="S31" s="122">
        <v>9</v>
      </c>
      <c r="T31" s="148">
        <v>0</v>
      </c>
      <c r="U31" s="123">
        <v>88</v>
      </c>
      <c r="V31" s="124">
        <v>0</v>
      </c>
      <c r="W31" s="125">
        <v>35</v>
      </c>
      <c r="X31" s="126">
        <v>25</v>
      </c>
    </row>
    <row r="32" spans="1:24" ht="16.5" thickBot="1">
      <c r="A32" s="128" t="s">
        <v>377</v>
      </c>
      <c r="B32" s="129" t="s">
        <v>377</v>
      </c>
      <c r="C32" s="130" t="s">
        <v>377</v>
      </c>
      <c r="D32" s="132" t="s">
        <v>377</v>
      </c>
      <c r="E32" s="133">
        <v>0</v>
      </c>
      <c r="F32" s="134">
        <v>0</v>
      </c>
      <c r="G32" s="135">
        <v>0</v>
      </c>
      <c r="H32" s="133">
        <v>0</v>
      </c>
      <c r="I32" s="134">
        <v>0</v>
      </c>
      <c r="J32" s="135">
        <v>0</v>
      </c>
      <c r="K32" s="133">
        <v>0</v>
      </c>
      <c r="L32" s="134">
        <v>0</v>
      </c>
      <c r="M32" s="135">
        <v>0</v>
      </c>
      <c r="N32" s="133">
        <v>0</v>
      </c>
      <c r="O32" s="134">
        <v>0</v>
      </c>
      <c r="P32" s="135">
        <v>0</v>
      </c>
      <c r="Q32" s="133">
        <v>0</v>
      </c>
      <c r="R32" s="134">
        <v>0</v>
      </c>
      <c r="S32" s="135">
        <v>0</v>
      </c>
      <c r="T32" s="149">
        <v>0</v>
      </c>
      <c r="U32" s="136">
        <v>0</v>
      </c>
      <c r="V32" s="137">
        <v>0</v>
      </c>
      <c r="W32" s="138">
        <v>36</v>
      </c>
      <c r="X32" s="139" t="s">
        <v>221</v>
      </c>
    </row>
    <row r="33" spans="1:24">
      <c r="A33" s="140"/>
      <c r="B33" s="140"/>
      <c r="C33" s="140"/>
      <c r="D33" s="141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  <c r="W33" s="141"/>
      <c r="X33" s="140"/>
    </row>
    <row r="34" spans="1:24" ht="15.75" thickBot="1">
      <c r="A34" s="140"/>
      <c r="B34" s="140"/>
      <c r="C34" s="140"/>
      <c r="D34" s="14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141"/>
      <c r="X34" s="140"/>
    </row>
    <row r="35" spans="1:24">
      <c r="A35" s="157" t="s">
        <v>222</v>
      </c>
      <c r="B35" s="159"/>
      <c r="C35" s="158" t="s">
        <v>238</v>
      </c>
      <c r="D35" s="169"/>
      <c r="E35" s="160">
        <v>1.2490000000000001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1"/>
      <c r="X35" s="141"/>
    </row>
    <row r="36" spans="1:24" ht="15.75" thickBot="1">
      <c r="A36" s="161" t="s">
        <v>223</v>
      </c>
      <c r="B36" s="142"/>
      <c r="C36" s="145" t="s">
        <v>238</v>
      </c>
      <c r="D36" s="143"/>
      <c r="E36" s="146">
        <v>58.03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1"/>
      <c r="X36" s="141"/>
    </row>
    <row r="39" spans="1:24" ht="23.25">
      <c r="A39" s="268" t="s">
        <v>424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</row>
    <row r="40" spans="1:24" ht="18">
      <c r="A40" s="269" t="s">
        <v>425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</row>
    <row r="41" spans="1:24" ht="18.75" thickBot="1">
      <c r="A41" s="90"/>
      <c r="B41" s="90"/>
      <c r="C41" s="90"/>
      <c r="D41" s="9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1"/>
      <c r="W41" s="174"/>
      <c r="X41" s="92"/>
    </row>
    <row r="42" spans="1:24" ht="20.25">
      <c r="A42" s="93" t="s">
        <v>188</v>
      </c>
      <c r="B42" s="94" t="s">
        <v>189</v>
      </c>
      <c r="C42" s="95" t="s">
        <v>3</v>
      </c>
      <c r="D42" s="96" t="s">
        <v>191</v>
      </c>
      <c r="E42" s="274" t="s">
        <v>192</v>
      </c>
      <c r="F42" s="274"/>
      <c r="G42" s="275"/>
      <c r="H42" s="276" t="s">
        <v>193</v>
      </c>
      <c r="I42" s="274"/>
      <c r="J42" s="275"/>
      <c r="K42" s="276" t="s">
        <v>194</v>
      </c>
      <c r="L42" s="274"/>
      <c r="M42" s="275"/>
      <c r="N42" s="276" t="s">
        <v>195</v>
      </c>
      <c r="O42" s="274"/>
      <c r="P42" s="275"/>
      <c r="Q42" s="276" t="s">
        <v>196</v>
      </c>
      <c r="R42" s="274"/>
      <c r="S42" s="275"/>
      <c r="T42" s="270" t="s">
        <v>197</v>
      </c>
      <c r="U42" s="271"/>
      <c r="V42" s="97" t="s">
        <v>198</v>
      </c>
      <c r="W42" s="272" t="s">
        <v>199</v>
      </c>
      <c r="X42" s="273"/>
    </row>
    <row r="43" spans="1:24" ht="16.5" thickBot="1">
      <c r="A43" s="98"/>
      <c r="B43" s="99"/>
      <c r="C43" s="100"/>
      <c r="D43" s="101"/>
      <c r="E43" s="102" t="s">
        <v>200</v>
      </c>
      <c r="F43" s="103" t="s">
        <v>201</v>
      </c>
      <c r="G43" s="102" t="s">
        <v>197</v>
      </c>
      <c r="H43" s="104" t="s">
        <v>200</v>
      </c>
      <c r="I43" s="103" t="s">
        <v>201</v>
      </c>
      <c r="J43" s="102" t="s">
        <v>197</v>
      </c>
      <c r="K43" s="104" t="s">
        <v>200</v>
      </c>
      <c r="L43" s="103" t="s">
        <v>201</v>
      </c>
      <c r="M43" s="102" t="s">
        <v>197</v>
      </c>
      <c r="N43" s="104" t="s">
        <v>200</v>
      </c>
      <c r="O43" s="103" t="s">
        <v>201</v>
      </c>
      <c r="P43" s="102" t="s">
        <v>197</v>
      </c>
      <c r="Q43" s="104" t="s">
        <v>200</v>
      </c>
      <c r="R43" s="103" t="s">
        <v>201</v>
      </c>
      <c r="S43" s="102" t="s">
        <v>197</v>
      </c>
      <c r="T43" s="105" t="s">
        <v>225</v>
      </c>
      <c r="U43" s="105" t="s">
        <v>204</v>
      </c>
      <c r="V43" s="106" t="s">
        <v>202</v>
      </c>
      <c r="W43" s="184" t="s">
        <v>203</v>
      </c>
      <c r="X43" s="108" t="s">
        <v>225</v>
      </c>
    </row>
    <row r="44" spans="1:24" ht="15.75">
      <c r="A44" s="109"/>
      <c r="B44" s="110"/>
      <c r="C44" s="111"/>
      <c r="D44" s="111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4"/>
    </row>
    <row r="45" spans="1:24" ht="15.75">
      <c r="A45" s="115">
        <v>4</v>
      </c>
      <c r="B45" s="116">
        <v>13</v>
      </c>
      <c r="C45" s="117" t="s">
        <v>429</v>
      </c>
      <c r="D45" s="119" t="s">
        <v>225</v>
      </c>
      <c r="E45" s="120">
        <v>47.02</v>
      </c>
      <c r="F45" s="121">
        <v>8</v>
      </c>
      <c r="G45" s="122">
        <v>55.02</v>
      </c>
      <c r="H45" s="120">
        <v>46.02</v>
      </c>
      <c r="I45" s="121">
        <v>7</v>
      </c>
      <c r="J45" s="122">
        <v>53.02</v>
      </c>
      <c r="K45" s="120">
        <v>42</v>
      </c>
      <c r="L45" s="121">
        <v>7</v>
      </c>
      <c r="M45" s="122">
        <v>49</v>
      </c>
      <c r="N45" s="120">
        <v>44.01</v>
      </c>
      <c r="O45" s="121">
        <v>7</v>
      </c>
      <c r="P45" s="122">
        <v>51.01</v>
      </c>
      <c r="Q45" s="120">
        <v>43</v>
      </c>
      <c r="R45" s="121">
        <v>8</v>
      </c>
      <c r="S45" s="122">
        <v>51</v>
      </c>
      <c r="T45" s="147">
        <v>259.05</v>
      </c>
      <c r="U45" s="123">
        <v>0</v>
      </c>
      <c r="V45" s="124">
        <v>5</v>
      </c>
      <c r="W45" s="125">
        <v>1</v>
      </c>
      <c r="X45" s="126">
        <v>1</v>
      </c>
    </row>
    <row r="46" spans="1:24" ht="15.75">
      <c r="A46" s="115">
        <v>3</v>
      </c>
      <c r="B46" s="116">
        <v>12</v>
      </c>
      <c r="C46" s="117" t="s">
        <v>238</v>
      </c>
      <c r="D46" s="119" t="s">
        <v>225</v>
      </c>
      <c r="E46" s="120">
        <v>38.01</v>
      </c>
      <c r="F46" s="121">
        <v>6</v>
      </c>
      <c r="G46" s="122">
        <v>44.01</v>
      </c>
      <c r="H46" s="120">
        <v>44.01</v>
      </c>
      <c r="I46" s="121">
        <v>8</v>
      </c>
      <c r="J46" s="122">
        <v>52.01</v>
      </c>
      <c r="K46" s="120">
        <v>38</v>
      </c>
      <c r="L46" s="121">
        <v>8</v>
      </c>
      <c r="M46" s="122">
        <v>46</v>
      </c>
      <c r="N46" s="120">
        <v>36</v>
      </c>
      <c r="O46" s="121">
        <v>8</v>
      </c>
      <c r="P46" s="122">
        <v>44</v>
      </c>
      <c r="Q46" s="120">
        <v>42</v>
      </c>
      <c r="R46" s="121">
        <v>8</v>
      </c>
      <c r="S46" s="122">
        <v>50</v>
      </c>
      <c r="T46" s="148">
        <v>236.01999999999998</v>
      </c>
      <c r="U46" s="123">
        <v>0</v>
      </c>
      <c r="V46" s="124">
        <v>2</v>
      </c>
      <c r="W46" s="125">
        <v>7</v>
      </c>
      <c r="X46" s="126">
        <v>2</v>
      </c>
    </row>
    <row r="47" spans="1:24" ht="15.75">
      <c r="A47" s="115">
        <v>3</v>
      </c>
      <c r="B47" s="116">
        <v>18</v>
      </c>
      <c r="C47" s="117" t="s">
        <v>441</v>
      </c>
      <c r="D47" s="119" t="s">
        <v>225</v>
      </c>
      <c r="E47" s="120">
        <v>40</v>
      </c>
      <c r="F47" s="121">
        <v>7</v>
      </c>
      <c r="G47" s="122">
        <v>47</v>
      </c>
      <c r="H47" s="120">
        <v>46.01</v>
      </c>
      <c r="I47" s="121">
        <v>8</v>
      </c>
      <c r="J47" s="122">
        <v>54.01</v>
      </c>
      <c r="K47" s="120">
        <v>23</v>
      </c>
      <c r="L47" s="121">
        <v>3</v>
      </c>
      <c r="M47" s="122">
        <v>26</v>
      </c>
      <c r="N47" s="120">
        <v>45.01</v>
      </c>
      <c r="O47" s="121">
        <v>8</v>
      </c>
      <c r="P47" s="122">
        <v>53.01</v>
      </c>
      <c r="Q47" s="120">
        <v>42.01</v>
      </c>
      <c r="R47" s="121">
        <v>9</v>
      </c>
      <c r="S47" s="122">
        <v>51.01</v>
      </c>
      <c r="T47" s="148">
        <v>231.02999999999997</v>
      </c>
      <c r="U47" s="123">
        <v>0</v>
      </c>
      <c r="V47" s="124">
        <v>3</v>
      </c>
      <c r="W47" s="125">
        <v>8</v>
      </c>
      <c r="X47" s="126">
        <v>3</v>
      </c>
    </row>
    <row r="48" spans="1:24" ht="15.75">
      <c r="A48" s="115">
        <v>3</v>
      </c>
      <c r="B48" s="116">
        <v>11</v>
      </c>
      <c r="C48" s="117" t="s">
        <v>433</v>
      </c>
      <c r="D48" s="119" t="s">
        <v>225</v>
      </c>
      <c r="E48" s="120">
        <v>35</v>
      </c>
      <c r="F48" s="121">
        <v>6</v>
      </c>
      <c r="G48" s="122">
        <v>41</v>
      </c>
      <c r="H48" s="120">
        <v>36.01</v>
      </c>
      <c r="I48" s="121">
        <v>7</v>
      </c>
      <c r="J48" s="122">
        <v>43.01</v>
      </c>
      <c r="K48" s="120">
        <v>39.01</v>
      </c>
      <c r="L48" s="121">
        <v>8</v>
      </c>
      <c r="M48" s="122">
        <v>47.01</v>
      </c>
      <c r="N48" s="120">
        <v>39</v>
      </c>
      <c r="O48" s="121">
        <v>6</v>
      </c>
      <c r="P48" s="122">
        <v>45</v>
      </c>
      <c r="Q48" s="120">
        <v>42</v>
      </c>
      <c r="R48" s="121">
        <v>8</v>
      </c>
      <c r="S48" s="122">
        <v>50</v>
      </c>
      <c r="T48" s="148">
        <v>226.01999999999998</v>
      </c>
      <c r="U48" s="123">
        <v>0</v>
      </c>
      <c r="V48" s="124">
        <v>2</v>
      </c>
      <c r="W48" s="125">
        <v>11</v>
      </c>
      <c r="X48" s="126">
        <v>4</v>
      </c>
    </row>
    <row r="49" spans="1:24" ht="15.75">
      <c r="A49" s="115">
        <v>4</v>
      </c>
      <c r="B49" s="116">
        <v>9</v>
      </c>
      <c r="C49" s="117" t="s">
        <v>212</v>
      </c>
      <c r="D49" s="119" t="s">
        <v>225</v>
      </c>
      <c r="E49" s="120">
        <v>41.01</v>
      </c>
      <c r="F49" s="121">
        <v>7</v>
      </c>
      <c r="G49" s="122">
        <v>48.01</v>
      </c>
      <c r="H49" s="120">
        <v>31</v>
      </c>
      <c r="I49" s="121">
        <v>5</v>
      </c>
      <c r="J49" s="122">
        <v>36</v>
      </c>
      <c r="K49" s="120">
        <v>35.01</v>
      </c>
      <c r="L49" s="121">
        <v>5</v>
      </c>
      <c r="M49" s="122">
        <v>40.01</v>
      </c>
      <c r="N49" s="120">
        <v>31</v>
      </c>
      <c r="O49" s="121">
        <v>7</v>
      </c>
      <c r="P49" s="122">
        <v>38</v>
      </c>
      <c r="Q49" s="120">
        <v>38.01</v>
      </c>
      <c r="R49" s="121">
        <v>8</v>
      </c>
      <c r="S49" s="122">
        <v>46.01</v>
      </c>
      <c r="T49" s="148">
        <v>208.02999999999997</v>
      </c>
      <c r="U49" s="123">
        <v>0</v>
      </c>
      <c r="V49" s="124">
        <v>3</v>
      </c>
      <c r="W49" s="125">
        <v>17</v>
      </c>
      <c r="X49" s="126">
        <v>5</v>
      </c>
    </row>
    <row r="50" spans="1:24" ht="15.75">
      <c r="A50" s="115">
        <v>4</v>
      </c>
      <c r="B50" s="116">
        <v>14</v>
      </c>
      <c r="C50" s="117" t="s">
        <v>216</v>
      </c>
      <c r="D50" s="119" t="s">
        <v>225</v>
      </c>
      <c r="E50" s="120">
        <v>36</v>
      </c>
      <c r="F50" s="121">
        <v>6</v>
      </c>
      <c r="G50" s="122">
        <v>42</v>
      </c>
      <c r="H50" s="120">
        <v>42</v>
      </c>
      <c r="I50" s="121">
        <v>7</v>
      </c>
      <c r="J50" s="122">
        <v>49</v>
      </c>
      <c r="K50" s="120">
        <v>45.01</v>
      </c>
      <c r="L50" s="121">
        <v>7</v>
      </c>
      <c r="M50" s="122">
        <v>52.01</v>
      </c>
      <c r="N50" s="120">
        <v>34</v>
      </c>
      <c r="O50" s="121">
        <v>6</v>
      </c>
      <c r="P50" s="122">
        <v>40</v>
      </c>
      <c r="Q50" s="120">
        <v>22</v>
      </c>
      <c r="R50" s="121">
        <v>3</v>
      </c>
      <c r="S50" s="122">
        <v>25</v>
      </c>
      <c r="T50" s="148">
        <v>208.01</v>
      </c>
      <c r="U50" s="123">
        <v>0</v>
      </c>
      <c r="V50" s="124">
        <v>1</v>
      </c>
      <c r="W50" s="125">
        <v>18</v>
      </c>
      <c r="X50" s="126">
        <v>6</v>
      </c>
    </row>
    <row r="51" spans="1:24" ht="15.75">
      <c r="A51" s="115">
        <v>4</v>
      </c>
      <c r="B51" s="116">
        <v>11</v>
      </c>
      <c r="C51" s="117" t="s">
        <v>427</v>
      </c>
      <c r="D51" s="119" t="s">
        <v>225</v>
      </c>
      <c r="E51" s="120">
        <v>35</v>
      </c>
      <c r="F51" s="121">
        <v>7</v>
      </c>
      <c r="G51" s="122">
        <v>42</v>
      </c>
      <c r="H51" s="120">
        <v>40</v>
      </c>
      <c r="I51" s="121">
        <v>6</v>
      </c>
      <c r="J51" s="122">
        <v>46</v>
      </c>
      <c r="K51" s="120">
        <v>32</v>
      </c>
      <c r="L51" s="121">
        <v>6</v>
      </c>
      <c r="M51" s="122">
        <v>38</v>
      </c>
      <c r="N51" s="120">
        <v>35.01</v>
      </c>
      <c r="O51" s="121">
        <v>8</v>
      </c>
      <c r="P51" s="122">
        <v>43.01</v>
      </c>
      <c r="Q51" s="120">
        <v>31</v>
      </c>
      <c r="R51" s="121">
        <v>5</v>
      </c>
      <c r="S51" s="122">
        <v>36</v>
      </c>
      <c r="T51" s="148">
        <v>205.01</v>
      </c>
      <c r="U51" s="123">
        <v>0</v>
      </c>
      <c r="V51" s="124">
        <v>1</v>
      </c>
      <c r="W51" s="125">
        <v>20</v>
      </c>
      <c r="X51" s="126">
        <v>7</v>
      </c>
    </row>
    <row r="52" spans="1:24" ht="15.75">
      <c r="A52" s="115">
        <v>4</v>
      </c>
      <c r="B52" s="116">
        <v>12</v>
      </c>
      <c r="C52" s="117" t="s">
        <v>209</v>
      </c>
      <c r="D52" s="119" t="s">
        <v>225</v>
      </c>
      <c r="E52" s="120">
        <v>29</v>
      </c>
      <c r="F52" s="121">
        <v>5</v>
      </c>
      <c r="G52" s="122">
        <v>34</v>
      </c>
      <c r="H52" s="120">
        <v>39</v>
      </c>
      <c r="I52" s="121">
        <v>6</v>
      </c>
      <c r="J52" s="122">
        <v>45</v>
      </c>
      <c r="K52" s="120">
        <v>32</v>
      </c>
      <c r="L52" s="121">
        <v>6</v>
      </c>
      <c r="M52" s="122">
        <v>38</v>
      </c>
      <c r="N52" s="120">
        <v>40</v>
      </c>
      <c r="O52" s="121">
        <v>8</v>
      </c>
      <c r="P52" s="122">
        <v>48</v>
      </c>
      <c r="Q52" s="120">
        <v>30</v>
      </c>
      <c r="R52" s="121">
        <v>6</v>
      </c>
      <c r="S52" s="122">
        <v>36</v>
      </c>
      <c r="T52" s="148">
        <v>201</v>
      </c>
      <c r="U52" s="123">
        <v>0</v>
      </c>
      <c r="V52" s="124">
        <v>0</v>
      </c>
      <c r="W52" s="125">
        <v>22</v>
      </c>
      <c r="X52" s="126">
        <v>8</v>
      </c>
    </row>
    <row r="53" spans="1:24" ht="15.75">
      <c r="A53" s="115">
        <v>3</v>
      </c>
      <c r="B53" s="116">
        <v>17</v>
      </c>
      <c r="C53" s="117" t="s">
        <v>442</v>
      </c>
      <c r="D53" s="119" t="s">
        <v>225</v>
      </c>
      <c r="E53" s="120">
        <v>27</v>
      </c>
      <c r="F53" s="121">
        <v>5</v>
      </c>
      <c r="G53" s="122">
        <v>32</v>
      </c>
      <c r="H53" s="120">
        <v>25</v>
      </c>
      <c r="I53" s="121">
        <v>4</v>
      </c>
      <c r="J53" s="122">
        <v>29</v>
      </c>
      <c r="K53" s="120">
        <v>37</v>
      </c>
      <c r="L53" s="121">
        <v>7</v>
      </c>
      <c r="M53" s="122">
        <v>44</v>
      </c>
      <c r="N53" s="120">
        <v>39</v>
      </c>
      <c r="O53" s="121">
        <v>6</v>
      </c>
      <c r="P53" s="122">
        <v>45</v>
      </c>
      <c r="Q53" s="120">
        <v>41</v>
      </c>
      <c r="R53" s="121">
        <v>6</v>
      </c>
      <c r="S53" s="122">
        <v>47</v>
      </c>
      <c r="T53" s="148">
        <v>197</v>
      </c>
      <c r="U53" s="123">
        <v>0</v>
      </c>
      <c r="V53" s="124">
        <v>0</v>
      </c>
      <c r="W53" s="125">
        <v>23</v>
      </c>
      <c r="X53" s="126">
        <v>9</v>
      </c>
    </row>
    <row r="54" spans="1:24" ht="15.75">
      <c r="A54" s="115">
        <v>3</v>
      </c>
      <c r="B54" s="116">
        <v>14</v>
      </c>
      <c r="C54" s="117" t="s">
        <v>443</v>
      </c>
      <c r="D54" s="119" t="s">
        <v>225</v>
      </c>
      <c r="E54" s="120">
        <v>43.02</v>
      </c>
      <c r="F54" s="121">
        <v>7</v>
      </c>
      <c r="G54" s="122">
        <v>50.02</v>
      </c>
      <c r="H54" s="120">
        <v>27</v>
      </c>
      <c r="I54" s="121">
        <v>4</v>
      </c>
      <c r="J54" s="122">
        <v>31</v>
      </c>
      <c r="K54" s="120">
        <v>18</v>
      </c>
      <c r="L54" s="121">
        <v>1</v>
      </c>
      <c r="M54" s="122">
        <v>19</v>
      </c>
      <c r="N54" s="120">
        <v>28</v>
      </c>
      <c r="O54" s="121">
        <v>5</v>
      </c>
      <c r="P54" s="122">
        <v>33</v>
      </c>
      <c r="Q54" s="120">
        <v>37</v>
      </c>
      <c r="R54" s="121">
        <v>6</v>
      </c>
      <c r="S54" s="122">
        <v>43</v>
      </c>
      <c r="T54" s="148">
        <v>176.02</v>
      </c>
      <c r="U54" s="123">
        <v>0</v>
      </c>
      <c r="V54" s="124">
        <v>2</v>
      </c>
      <c r="W54" s="125">
        <v>28</v>
      </c>
      <c r="X54" s="126">
        <v>10</v>
      </c>
    </row>
    <row r="55" spans="1:24" ht="16.5" thickBot="1">
      <c r="A55" s="128" t="s">
        <v>377</v>
      </c>
      <c r="B55" s="129" t="s">
        <v>377</v>
      </c>
      <c r="C55" s="130" t="s">
        <v>377</v>
      </c>
      <c r="D55" s="132" t="s">
        <v>377</v>
      </c>
      <c r="E55" s="133">
        <v>0</v>
      </c>
      <c r="F55" s="134">
        <v>0</v>
      </c>
      <c r="G55" s="135">
        <v>0</v>
      </c>
      <c r="H55" s="133">
        <v>0</v>
      </c>
      <c r="I55" s="134">
        <v>0</v>
      </c>
      <c r="J55" s="135">
        <v>0</v>
      </c>
      <c r="K55" s="133">
        <v>0</v>
      </c>
      <c r="L55" s="134">
        <v>0</v>
      </c>
      <c r="M55" s="135">
        <v>0</v>
      </c>
      <c r="N55" s="133">
        <v>0</v>
      </c>
      <c r="O55" s="134">
        <v>0</v>
      </c>
      <c r="P55" s="135">
        <v>0</v>
      </c>
      <c r="Q55" s="133">
        <v>0</v>
      </c>
      <c r="R55" s="134">
        <v>0</v>
      </c>
      <c r="S55" s="135">
        <v>0</v>
      </c>
      <c r="T55" s="149">
        <v>0</v>
      </c>
      <c r="U55" s="136">
        <v>0</v>
      </c>
      <c r="V55" s="137">
        <v>0</v>
      </c>
      <c r="W55" s="138">
        <v>36</v>
      </c>
      <c r="X55" s="139" t="s">
        <v>221</v>
      </c>
    </row>
    <row r="56" spans="1:24" ht="15.75" thickBot="1">
      <c r="A56" s="140"/>
      <c r="B56" s="140"/>
      <c r="C56" s="140"/>
      <c r="D56" s="141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1"/>
      <c r="W56" s="141"/>
      <c r="X56" s="140"/>
    </row>
    <row r="57" spans="1:24">
      <c r="A57" s="157" t="s">
        <v>222</v>
      </c>
      <c r="B57" s="159"/>
      <c r="C57" s="158" t="s">
        <v>441</v>
      </c>
      <c r="D57" s="169"/>
      <c r="E57" s="160" t="s">
        <v>444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1"/>
      <c r="X57" s="141"/>
    </row>
    <row r="58" spans="1:24" ht="15.75" thickBot="1">
      <c r="A58" s="161" t="s">
        <v>223</v>
      </c>
      <c r="B58" s="142"/>
      <c r="C58" s="145" t="s">
        <v>429</v>
      </c>
      <c r="D58" s="143"/>
      <c r="E58" s="146">
        <v>55.02</v>
      </c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1"/>
      <c r="X58" s="141"/>
    </row>
  </sheetData>
  <mergeCells count="18">
    <mergeCell ref="A1:X1"/>
    <mergeCell ref="A2:X2"/>
    <mergeCell ref="E4:G4"/>
    <mergeCell ref="H4:J4"/>
    <mergeCell ref="K4:M4"/>
    <mergeCell ref="N4:P4"/>
    <mergeCell ref="Q4:S4"/>
    <mergeCell ref="T4:U4"/>
    <mergeCell ref="W4:X4"/>
    <mergeCell ref="A39:X39"/>
    <mergeCell ref="A40:X40"/>
    <mergeCell ref="E42:G42"/>
    <mergeCell ref="H42:J42"/>
    <mergeCell ref="K42:M42"/>
    <mergeCell ref="N42:P42"/>
    <mergeCell ref="Q42:S42"/>
    <mergeCell ref="T42:U42"/>
    <mergeCell ref="W42:X42"/>
  </mergeCells>
  <conditionalFormatting sqref="T7:U34">
    <cfRule type="cellIs" dxfId="50" priority="6" operator="equal">
      <formula>0</formula>
    </cfRule>
  </conditionalFormatting>
  <conditionalFormatting sqref="G7:G32 J7:J32 M7:M32 P7:P32 S7:S32">
    <cfRule type="top10" dxfId="49" priority="7" rank="1"/>
  </conditionalFormatting>
  <conditionalFormatting sqref="F7:F32 I7:I32 L7:L32 O7:O32 R7:R32">
    <cfRule type="top10" dxfId="48" priority="8" rank="1"/>
  </conditionalFormatting>
  <conditionalFormatting sqref="U35:V36">
    <cfRule type="cellIs" dxfId="47" priority="5" operator="equal">
      <formula>0</formula>
    </cfRule>
  </conditionalFormatting>
  <conditionalFormatting sqref="T45:U56">
    <cfRule type="cellIs" dxfId="46" priority="2" operator="equal">
      <formula>0</formula>
    </cfRule>
  </conditionalFormatting>
  <conditionalFormatting sqref="G45:G55 J45:J55 M45:M55 P45:P55 S45:S55">
    <cfRule type="top10" dxfId="45" priority="3" rank="1"/>
  </conditionalFormatting>
  <conditionalFormatting sqref="F45:F55 I45:I55 L45:L55 O45:O55 R45:R55">
    <cfRule type="top10" dxfId="44" priority="4" rank="1"/>
  </conditionalFormatting>
  <conditionalFormatting sqref="U57:V58">
    <cfRule type="cellIs" dxfId="43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workbookViewId="0">
      <selection activeCell="A30" sqref="A30:X56"/>
    </sheetView>
  </sheetViews>
  <sheetFormatPr defaultColWidth="9.140625" defaultRowHeight="15"/>
  <cols>
    <col min="1" max="16384" width="9.140625" style="44"/>
  </cols>
  <sheetData>
    <row r="1" spans="1:24" ht="23.25">
      <c r="A1" s="279" t="s">
        <v>496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4" ht="18">
      <c r="A2" s="280" t="s">
        <v>497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ht="18.75" thickBot="1">
      <c r="A3" s="201"/>
      <c r="B3" s="201"/>
      <c r="C3" s="201"/>
      <c r="D3" s="201"/>
      <c r="E3" s="202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3"/>
      <c r="X3" s="203"/>
    </row>
    <row r="4" spans="1:24" ht="20.25">
      <c r="A4" s="204" t="s">
        <v>188</v>
      </c>
      <c r="B4" s="205" t="s">
        <v>189</v>
      </c>
      <c r="C4" s="206" t="s">
        <v>3</v>
      </c>
      <c r="D4" s="206" t="s">
        <v>190</v>
      </c>
      <c r="E4" s="207" t="s">
        <v>191</v>
      </c>
      <c r="F4" s="281" t="s">
        <v>192</v>
      </c>
      <c r="G4" s="281"/>
      <c r="H4" s="282"/>
      <c r="I4" s="283" t="s">
        <v>193</v>
      </c>
      <c r="J4" s="281"/>
      <c r="K4" s="282"/>
      <c r="L4" s="283" t="s">
        <v>194</v>
      </c>
      <c r="M4" s="281"/>
      <c r="N4" s="282"/>
      <c r="O4" s="283" t="s">
        <v>195</v>
      </c>
      <c r="P4" s="281"/>
      <c r="Q4" s="282"/>
      <c r="R4" s="283" t="s">
        <v>196</v>
      </c>
      <c r="S4" s="281"/>
      <c r="T4" s="282"/>
      <c r="U4" s="208" t="s">
        <v>498</v>
      </c>
      <c r="V4" s="209" t="s">
        <v>198</v>
      </c>
      <c r="W4" s="284" t="s">
        <v>199</v>
      </c>
      <c r="X4" s="285"/>
    </row>
    <row r="5" spans="1:24" ht="16.5" thickBot="1">
      <c r="A5" s="210"/>
      <c r="B5" s="211"/>
      <c r="C5" s="212"/>
      <c r="D5" s="206"/>
      <c r="E5" s="190"/>
      <c r="F5" s="213" t="s">
        <v>200</v>
      </c>
      <c r="G5" s="214" t="s">
        <v>201</v>
      </c>
      <c r="H5" s="213" t="s">
        <v>197</v>
      </c>
      <c r="I5" s="215" t="s">
        <v>200</v>
      </c>
      <c r="J5" s="214" t="s">
        <v>201</v>
      </c>
      <c r="K5" s="213" t="s">
        <v>197</v>
      </c>
      <c r="L5" s="215" t="s">
        <v>200</v>
      </c>
      <c r="M5" s="214" t="s">
        <v>201</v>
      </c>
      <c r="N5" s="213" t="s">
        <v>197</v>
      </c>
      <c r="O5" s="215" t="s">
        <v>200</v>
      </c>
      <c r="P5" s="214" t="s">
        <v>201</v>
      </c>
      <c r="Q5" s="213" t="s">
        <v>197</v>
      </c>
      <c r="R5" s="215" t="s">
        <v>200</v>
      </c>
      <c r="S5" s="214" t="s">
        <v>201</v>
      </c>
      <c r="T5" s="213" t="s">
        <v>197</v>
      </c>
      <c r="U5" s="216" t="s">
        <v>4</v>
      </c>
      <c r="V5" s="217" t="s">
        <v>202</v>
      </c>
      <c r="W5" s="218" t="s">
        <v>203</v>
      </c>
      <c r="X5" s="146" t="s">
        <v>204</v>
      </c>
    </row>
    <row r="6" spans="1:24" ht="15.75">
      <c r="A6" s="219"/>
      <c r="B6" s="220"/>
      <c r="C6" s="221"/>
      <c r="D6" s="221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3"/>
    </row>
    <row r="7" spans="1:24" ht="15.75">
      <c r="A7" s="224">
        <v>1</v>
      </c>
      <c r="B7" s="225">
        <v>5</v>
      </c>
      <c r="C7" s="226" t="s">
        <v>238</v>
      </c>
      <c r="D7" s="227" t="s">
        <v>29</v>
      </c>
      <c r="E7" s="228" t="s">
        <v>204</v>
      </c>
      <c r="F7" s="229">
        <v>36</v>
      </c>
      <c r="G7" s="230">
        <v>7</v>
      </c>
      <c r="H7" s="231">
        <v>43</v>
      </c>
      <c r="I7" s="229">
        <v>37</v>
      </c>
      <c r="J7" s="230">
        <v>6</v>
      </c>
      <c r="K7" s="231">
        <v>43</v>
      </c>
      <c r="L7" s="229">
        <v>43</v>
      </c>
      <c r="M7" s="230">
        <v>8</v>
      </c>
      <c r="N7" s="231">
        <v>51</v>
      </c>
      <c r="O7" s="229">
        <v>38</v>
      </c>
      <c r="P7" s="230">
        <v>7</v>
      </c>
      <c r="Q7" s="231">
        <v>45</v>
      </c>
      <c r="R7" s="229">
        <v>36</v>
      </c>
      <c r="S7" s="230">
        <v>7</v>
      </c>
      <c r="T7" s="231">
        <v>43</v>
      </c>
      <c r="U7" s="232">
        <v>225</v>
      </c>
      <c r="V7" s="233">
        <v>0</v>
      </c>
      <c r="W7" s="234">
        <v>2</v>
      </c>
      <c r="X7" s="235">
        <v>1</v>
      </c>
    </row>
    <row r="8" spans="1:24" ht="15.75">
      <c r="A8" s="224">
        <v>1</v>
      </c>
      <c r="B8" s="225">
        <v>8</v>
      </c>
      <c r="C8" s="226" t="s">
        <v>427</v>
      </c>
      <c r="D8" s="227" t="s">
        <v>29</v>
      </c>
      <c r="E8" s="228" t="s">
        <v>204</v>
      </c>
      <c r="F8" s="229">
        <v>43</v>
      </c>
      <c r="G8" s="230">
        <v>7</v>
      </c>
      <c r="H8" s="231">
        <v>50</v>
      </c>
      <c r="I8" s="229">
        <v>35</v>
      </c>
      <c r="J8" s="230">
        <v>6</v>
      </c>
      <c r="K8" s="231">
        <v>41</v>
      </c>
      <c r="L8" s="229">
        <v>34</v>
      </c>
      <c r="M8" s="230">
        <v>5</v>
      </c>
      <c r="N8" s="231">
        <v>39</v>
      </c>
      <c r="O8" s="229">
        <v>32</v>
      </c>
      <c r="P8" s="230">
        <v>4</v>
      </c>
      <c r="Q8" s="231">
        <v>36</v>
      </c>
      <c r="R8" s="229">
        <v>41</v>
      </c>
      <c r="S8" s="230">
        <v>8</v>
      </c>
      <c r="T8" s="231">
        <v>49</v>
      </c>
      <c r="U8" s="232">
        <v>215</v>
      </c>
      <c r="V8" s="233">
        <v>0</v>
      </c>
      <c r="W8" s="234">
        <v>4</v>
      </c>
      <c r="X8" s="235">
        <v>2</v>
      </c>
    </row>
    <row r="9" spans="1:24" ht="15.75">
      <c r="A9" s="224">
        <v>1</v>
      </c>
      <c r="B9" s="225">
        <v>16</v>
      </c>
      <c r="C9" s="226" t="s">
        <v>212</v>
      </c>
      <c r="D9" s="227" t="s">
        <v>29</v>
      </c>
      <c r="E9" s="228" t="s">
        <v>204</v>
      </c>
      <c r="F9" s="229">
        <v>29</v>
      </c>
      <c r="G9" s="230">
        <v>5</v>
      </c>
      <c r="H9" s="231">
        <v>34</v>
      </c>
      <c r="I9" s="229">
        <v>40.01</v>
      </c>
      <c r="J9" s="230">
        <v>6</v>
      </c>
      <c r="K9" s="231">
        <v>46.01</v>
      </c>
      <c r="L9" s="229">
        <v>34</v>
      </c>
      <c r="M9" s="230">
        <v>7</v>
      </c>
      <c r="N9" s="231">
        <v>41</v>
      </c>
      <c r="O9" s="229">
        <v>39</v>
      </c>
      <c r="P9" s="230">
        <v>7</v>
      </c>
      <c r="Q9" s="231">
        <v>46</v>
      </c>
      <c r="R9" s="229">
        <v>39.01</v>
      </c>
      <c r="S9" s="230">
        <v>7</v>
      </c>
      <c r="T9" s="231">
        <v>46.01</v>
      </c>
      <c r="U9" s="232">
        <v>213.01999999999998</v>
      </c>
      <c r="V9" s="233">
        <v>1.999999999998181</v>
      </c>
      <c r="W9" s="234">
        <v>5</v>
      </c>
      <c r="X9" s="235">
        <v>3</v>
      </c>
    </row>
    <row r="10" spans="1:24" ht="15.75">
      <c r="A10" s="224">
        <v>1</v>
      </c>
      <c r="B10" s="225">
        <v>7</v>
      </c>
      <c r="C10" s="226" t="s">
        <v>447</v>
      </c>
      <c r="D10" s="227" t="s">
        <v>29</v>
      </c>
      <c r="E10" s="228" t="s">
        <v>204</v>
      </c>
      <c r="F10" s="229">
        <v>35</v>
      </c>
      <c r="G10" s="230">
        <v>5</v>
      </c>
      <c r="H10" s="231">
        <v>40</v>
      </c>
      <c r="I10" s="229">
        <v>47</v>
      </c>
      <c r="J10" s="230">
        <v>8</v>
      </c>
      <c r="K10" s="231">
        <v>55</v>
      </c>
      <c r="L10" s="229">
        <v>34</v>
      </c>
      <c r="M10" s="230">
        <v>6</v>
      </c>
      <c r="N10" s="231">
        <v>40</v>
      </c>
      <c r="O10" s="229">
        <v>42</v>
      </c>
      <c r="P10" s="230">
        <v>7</v>
      </c>
      <c r="Q10" s="231">
        <v>49</v>
      </c>
      <c r="R10" s="229">
        <v>26</v>
      </c>
      <c r="S10" s="230">
        <v>3</v>
      </c>
      <c r="T10" s="231">
        <v>29</v>
      </c>
      <c r="U10" s="232">
        <v>213</v>
      </c>
      <c r="V10" s="233">
        <v>0</v>
      </c>
      <c r="W10" s="234">
        <v>7</v>
      </c>
      <c r="X10" s="235">
        <v>4</v>
      </c>
    </row>
    <row r="11" spans="1:24" ht="15.75">
      <c r="A11" s="224">
        <v>1</v>
      </c>
      <c r="B11" s="225">
        <v>2</v>
      </c>
      <c r="C11" s="226" t="s">
        <v>429</v>
      </c>
      <c r="D11" s="227" t="s">
        <v>499</v>
      </c>
      <c r="E11" s="228" t="s">
        <v>204</v>
      </c>
      <c r="F11" s="229">
        <v>47.01</v>
      </c>
      <c r="G11" s="230">
        <v>9</v>
      </c>
      <c r="H11" s="231">
        <v>56.01</v>
      </c>
      <c r="I11" s="229">
        <v>19.010000000000002</v>
      </c>
      <c r="J11" s="230">
        <v>0</v>
      </c>
      <c r="K11" s="231">
        <v>19.010000000000002</v>
      </c>
      <c r="L11" s="229">
        <v>22</v>
      </c>
      <c r="M11" s="230">
        <v>2</v>
      </c>
      <c r="N11" s="231">
        <v>24</v>
      </c>
      <c r="O11" s="229">
        <v>44.01</v>
      </c>
      <c r="P11" s="230">
        <v>8</v>
      </c>
      <c r="Q11" s="231">
        <v>52.01</v>
      </c>
      <c r="R11" s="229">
        <v>49</v>
      </c>
      <c r="S11" s="230">
        <v>9</v>
      </c>
      <c r="T11" s="231">
        <v>58</v>
      </c>
      <c r="U11" s="232">
        <v>209.03</v>
      </c>
      <c r="V11" s="233">
        <v>3.0000000000001137</v>
      </c>
      <c r="W11" s="234">
        <v>8</v>
      </c>
      <c r="X11" s="235">
        <v>5</v>
      </c>
    </row>
    <row r="12" spans="1:24" ht="15.75">
      <c r="A12" s="224">
        <v>1</v>
      </c>
      <c r="B12" s="225">
        <v>14</v>
      </c>
      <c r="C12" s="226" t="s">
        <v>216</v>
      </c>
      <c r="D12" s="227" t="s">
        <v>207</v>
      </c>
      <c r="E12" s="228" t="s">
        <v>204</v>
      </c>
      <c r="F12" s="229">
        <v>40</v>
      </c>
      <c r="G12" s="230">
        <v>6</v>
      </c>
      <c r="H12" s="231">
        <v>46</v>
      </c>
      <c r="I12" s="229">
        <v>35</v>
      </c>
      <c r="J12" s="230">
        <v>5</v>
      </c>
      <c r="K12" s="231">
        <v>40</v>
      </c>
      <c r="L12" s="229">
        <v>41.01</v>
      </c>
      <c r="M12" s="230">
        <v>9</v>
      </c>
      <c r="N12" s="231">
        <v>50.01</v>
      </c>
      <c r="O12" s="229">
        <v>26.01</v>
      </c>
      <c r="P12" s="230">
        <v>5</v>
      </c>
      <c r="Q12" s="231">
        <v>31.01</v>
      </c>
      <c r="R12" s="229">
        <v>34</v>
      </c>
      <c r="S12" s="230">
        <v>8</v>
      </c>
      <c r="T12" s="231">
        <v>42</v>
      </c>
      <c r="U12" s="232">
        <v>209.01999999999998</v>
      </c>
      <c r="V12" s="233">
        <v>1.999999999998181</v>
      </c>
      <c r="W12" s="234">
        <v>9</v>
      </c>
      <c r="X12" s="235">
        <v>6</v>
      </c>
    </row>
    <row r="13" spans="1:24" ht="15.75">
      <c r="A13" s="224">
        <v>1</v>
      </c>
      <c r="B13" s="225">
        <v>11</v>
      </c>
      <c r="C13" s="226" t="s">
        <v>205</v>
      </c>
      <c r="D13" s="227" t="s">
        <v>29</v>
      </c>
      <c r="E13" s="228" t="s">
        <v>204</v>
      </c>
      <c r="F13" s="229">
        <v>43.01</v>
      </c>
      <c r="G13" s="230">
        <v>7</v>
      </c>
      <c r="H13" s="231">
        <v>50.01</v>
      </c>
      <c r="I13" s="229">
        <v>43.01</v>
      </c>
      <c r="J13" s="230">
        <v>8</v>
      </c>
      <c r="K13" s="231">
        <v>51.01</v>
      </c>
      <c r="L13" s="229">
        <v>26</v>
      </c>
      <c r="M13" s="230">
        <v>4</v>
      </c>
      <c r="N13" s="231">
        <v>30</v>
      </c>
      <c r="O13" s="229">
        <v>39</v>
      </c>
      <c r="P13" s="230">
        <v>8</v>
      </c>
      <c r="Q13" s="231">
        <v>47</v>
      </c>
      <c r="R13" s="229">
        <v>29.01</v>
      </c>
      <c r="S13" s="230">
        <v>0</v>
      </c>
      <c r="T13" s="231">
        <v>29.01</v>
      </c>
      <c r="U13" s="232">
        <v>207.02999999999997</v>
      </c>
      <c r="V13" s="233">
        <v>2.9999999999972715</v>
      </c>
      <c r="W13" s="234">
        <v>10</v>
      </c>
      <c r="X13" s="235">
        <v>7</v>
      </c>
    </row>
    <row r="14" spans="1:24" ht="15.75">
      <c r="A14" s="224">
        <v>1</v>
      </c>
      <c r="B14" s="225">
        <v>15</v>
      </c>
      <c r="C14" s="226" t="s">
        <v>206</v>
      </c>
      <c r="D14" s="227" t="s">
        <v>207</v>
      </c>
      <c r="E14" s="228" t="s">
        <v>204</v>
      </c>
      <c r="F14" s="229">
        <v>43</v>
      </c>
      <c r="G14" s="230">
        <v>7</v>
      </c>
      <c r="H14" s="231">
        <v>50</v>
      </c>
      <c r="I14" s="229">
        <v>47.02</v>
      </c>
      <c r="J14" s="230">
        <v>8</v>
      </c>
      <c r="K14" s="231">
        <v>55.02</v>
      </c>
      <c r="L14" s="229">
        <v>25</v>
      </c>
      <c r="M14" s="230">
        <v>4</v>
      </c>
      <c r="N14" s="231">
        <v>29</v>
      </c>
      <c r="O14" s="229">
        <v>32</v>
      </c>
      <c r="P14" s="230">
        <v>5</v>
      </c>
      <c r="Q14" s="231">
        <v>37</v>
      </c>
      <c r="R14" s="229">
        <v>23</v>
      </c>
      <c r="S14" s="230">
        <v>5</v>
      </c>
      <c r="T14" s="231">
        <v>28</v>
      </c>
      <c r="U14" s="232">
        <v>199.02</v>
      </c>
      <c r="V14" s="233">
        <v>2.0000000000010232</v>
      </c>
      <c r="W14" s="234">
        <v>12</v>
      </c>
      <c r="X14" s="235">
        <v>8</v>
      </c>
    </row>
    <row r="15" spans="1:24" ht="15.75">
      <c r="A15" s="224">
        <v>1</v>
      </c>
      <c r="B15" s="225">
        <v>3</v>
      </c>
      <c r="C15" s="226" t="s">
        <v>482</v>
      </c>
      <c r="D15" s="227" t="s">
        <v>29</v>
      </c>
      <c r="E15" s="228" t="s">
        <v>204</v>
      </c>
      <c r="F15" s="229">
        <v>35</v>
      </c>
      <c r="G15" s="230">
        <v>7</v>
      </c>
      <c r="H15" s="231">
        <v>42</v>
      </c>
      <c r="I15" s="229">
        <v>41.01</v>
      </c>
      <c r="J15" s="230">
        <v>7</v>
      </c>
      <c r="K15" s="231">
        <v>48.01</v>
      </c>
      <c r="L15" s="229">
        <v>30</v>
      </c>
      <c r="M15" s="230">
        <v>7</v>
      </c>
      <c r="N15" s="231">
        <v>37</v>
      </c>
      <c r="O15" s="229">
        <v>42</v>
      </c>
      <c r="P15" s="230">
        <v>7</v>
      </c>
      <c r="Q15" s="231">
        <v>49</v>
      </c>
      <c r="R15" s="229">
        <v>16</v>
      </c>
      <c r="S15" s="230">
        <v>1</v>
      </c>
      <c r="T15" s="231">
        <v>17</v>
      </c>
      <c r="U15" s="232">
        <v>193.01</v>
      </c>
      <c r="V15" s="233">
        <v>0.99999999999909051</v>
      </c>
      <c r="W15" s="234">
        <v>13</v>
      </c>
      <c r="X15" s="235">
        <v>9</v>
      </c>
    </row>
    <row r="16" spans="1:24" ht="15.75">
      <c r="A16" s="224">
        <v>2</v>
      </c>
      <c r="B16" s="225">
        <v>2</v>
      </c>
      <c r="C16" s="226" t="s">
        <v>426</v>
      </c>
      <c r="D16" s="227" t="s">
        <v>29</v>
      </c>
      <c r="E16" s="228" t="s">
        <v>204</v>
      </c>
      <c r="F16" s="229">
        <v>44</v>
      </c>
      <c r="G16" s="230">
        <v>6</v>
      </c>
      <c r="H16" s="231">
        <v>50</v>
      </c>
      <c r="I16" s="229">
        <v>43</v>
      </c>
      <c r="J16" s="230">
        <v>8</v>
      </c>
      <c r="K16" s="231">
        <v>51</v>
      </c>
      <c r="L16" s="229">
        <v>29</v>
      </c>
      <c r="M16" s="230">
        <v>5</v>
      </c>
      <c r="N16" s="231">
        <v>34</v>
      </c>
      <c r="O16" s="229">
        <v>29</v>
      </c>
      <c r="P16" s="230">
        <v>5</v>
      </c>
      <c r="Q16" s="231">
        <v>34</v>
      </c>
      <c r="R16" s="229">
        <v>18</v>
      </c>
      <c r="S16" s="230">
        <v>2</v>
      </c>
      <c r="T16" s="231">
        <v>20</v>
      </c>
      <c r="U16" s="232">
        <v>189</v>
      </c>
      <c r="V16" s="233">
        <v>0</v>
      </c>
      <c r="W16" s="234">
        <v>16</v>
      </c>
      <c r="X16" s="235">
        <v>10</v>
      </c>
    </row>
    <row r="17" spans="1:24" ht="15.75">
      <c r="A17" s="224">
        <v>1</v>
      </c>
      <c r="B17" s="225">
        <v>4</v>
      </c>
      <c r="C17" s="226" t="s">
        <v>500</v>
      </c>
      <c r="D17" s="227" t="s">
        <v>499</v>
      </c>
      <c r="E17" s="228" t="s">
        <v>204</v>
      </c>
      <c r="F17" s="229">
        <v>43</v>
      </c>
      <c r="G17" s="230">
        <v>8</v>
      </c>
      <c r="H17" s="231">
        <v>51</v>
      </c>
      <c r="I17" s="229">
        <v>34</v>
      </c>
      <c r="J17" s="230">
        <v>6</v>
      </c>
      <c r="K17" s="231">
        <v>40</v>
      </c>
      <c r="L17" s="229">
        <v>29</v>
      </c>
      <c r="M17" s="230">
        <v>3</v>
      </c>
      <c r="N17" s="231">
        <v>32</v>
      </c>
      <c r="O17" s="229">
        <v>23.01</v>
      </c>
      <c r="P17" s="230">
        <v>2</v>
      </c>
      <c r="Q17" s="231">
        <v>25.01</v>
      </c>
      <c r="R17" s="229">
        <v>25</v>
      </c>
      <c r="S17" s="230">
        <v>7</v>
      </c>
      <c r="T17" s="231">
        <v>32</v>
      </c>
      <c r="U17" s="232">
        <v>180.01</v>
      </c>
      <c r="V17" s="233">
        <v>0.99999999999909051</v>
      </c>
      <c r="W17" s="234">
        <v>19</v>
      </c>
      <c r="X17" s="235">
        <v>11</v>
      </c>
    </row>
    <row r="18" spans="1:24" ht="15.75">
      <c r="A18" s="224">
        <v>1</v>
      </c>
      <c r="B18" s="225">
        <v>9</v>
      </c>
      <c r="C18" s="226" t="s">
        <v>433</v>
      </c>
      <c r="D18" s="227" t="s">
        <v>29</v>
      </c>
      <c r="E18" s="228" t="s">
        <v>204</v>
      </c>
      <c r="F18" s="229">
        <v>30</v>
      </c>
      <c r="G18" s="230">
        <v>6</v>
      </c>
      <c r="H18" s="231">
        <v>36</v>
      </c>
      <c r="I18" s="229">
        <v>27</v>
      </c>
      <c r="J18" s="230">
        <v>6</v>
      </c>
      <c r="K18" s="231">
        <v>33</v>
      </c>
      <c r="L18" s="229">
        <v>23</v>
      </c>
      <c r="M18" s="230">
        <v>3</v>
      </c>
      <c r="N18" s="231">
        <v>26</v>
      </c>
      <c r="O18" s="229">
        <v>44.02</v>
      </c>
      <c r="P18" s="230">
        <v>7</v>
      </c>
      <c r="Q18" s="231">
        <v>51.02</v>
      </c>
      <c r="R18" s="229">
        <v>26</v>
      </c>
      <c r="S18" s="230">
        <v>4</v>
      </c>
      <c r="T18" s="231">
        <v>30</v>
      </c>
      <c r="U18" s="232">
        <v>176.02</v>
      </c>
      <c r="V18" s="233">
        <v>2.0000000000010232</v>
      </c>
      <c r="W18" s="234">
        <v>20</v>
      </c>
      <c r="X18" s="235">
        <v>12</v>
      </c>
    </row>
    <row r="19" spans="1:24" ht="15.75">
      <c r="A19" s="224">
        <v>1</v>
      </c>
      <c r="B19" s="225">
        <v>18</v>
      </c>
      <c r="C19" s="226" t="s">
        <v>208</v>
      </c>
      <c r="D19" s="227" t="s">
        <v>29</v>
      </c>
      <c r="E19" s="228" t="s">
        <v>204</v>
      </c>
      <c r="F19" s="229">
        <v>33</v>
      </c>
      <c r="G19" s="230">
        <v>6</v>
      </c>
      <c r="H19" s="231">
        <v>39</v>
      </c>
      <c r="I19" s="229">
        <v>45.01</v>
      </c>
      <c r="J19" s="230">
        <v>8</v>
      </c>
      <c r="K19" s="231">
        <v>53.01</v>
      </c>
      <c r="L19" s="229">
        <v>7</v>
      </c>
      <c r="M19" s="230">
        <v>0</v>
      </c>
      <c r="N19" s="231">
        <v>7</v>
      </c>
      <c r="O19" s="229">
        <v>38</v>
      </c>
      <c r="P19" s="230">
        <v>6</v>
      </c>
      <c r="Q19" s="231">
        <v>44</v>
      </c>
      <c r="R19" s="229">
        <v>14</v>
      </c>
      <c r="S19" s="230">
        <v>1</v>
      </c>
      <c r="T19" s="231">
        <v>15</v>
      </c>
      <c r="U19" s="232">
        <v>158.01</v>
      </c>
      <c r="V19" s="233">
        <v>0.99999999999909051</v>
      </c>
      <c r="W19" s="234">
        <v>24</v>
      </c>
      <c r="X19" s="235">
        <v>13</v>
      </c>
    </row>
    <row r="20" spans="1:24" ht="15.75">
      <c r="A20" s="224">
        <v>1</v>
      </c>
      <c r="B20" s="225">
        <v>1</v>
      </c>
      <c r="C20" s="226" t="s">
        <v>501</v>
      </c>
      <c r="D20" s="227" t="s">
        <v>499</v>
      </c>
      <c r="E20" s="228" t="s">
        <v>204</v>
      </c>
      <c r="F20" s="229">
        <v>30</v>
      </c>
      <c r="G20" s="230">
        <v>7</v>
      </c>
      <c r="H20" s="231">
        <v>37</v>
      </c>
      <c r="I20" s="229">
        <v>37</v>
      </c>
      <c r="J20" s="230">
        <v>6</v>
      </c>
      <c r="K20" s="231">
        <v>43</v>
      </c>
      <c r="L20" s="229">
        <v>23.01</v>
      </c>
      <c r="M20" s="230">
        <v>3</v>
      </c>
      <c r="N20" s="231">
        <v>26.01</v>
      </c>
      <c r="O20" s="229">
        <v>22</v>
      </c>
      <c r="P20" s="230">
        <v>4</v>
      </c>
      <c r="Q20" s="231">
        <v>26</v>
      </c>
      <c r="R20" s="229">
        <v>20</v>
      </c>
      <c r="S20" s="230">
        <v>3</v>
      </c>
      <c r="T20" s="231">
        <v>23</v>
      </c>
      <c r="U20" s="232">
        <v>155.01</v>
      </c>
      <c r="V20" s="233">
        <v>0.99999999999909051</v>
      </c>
      <c r="W20" s="234">
        <v>26</v>
      </c>
      <c r="X20" s="235">
        <v>14</v>
      </c>
    </row>
    <row r="21" spans="1:24" ht="15.75">
      <c r="A21" s="224">
        <v>1</v>
      </c>
      <c r="B21" s="225">
        <v>6</v>
      </c>
      <c r="C21" s="226" t="s">
        <v>455</v>
      </c>
      <c r="D21" s="227" t="s">
        <v>29</v>
      </c>
      <c r="E21" s="228" t="s">
        <v>204</v>
      </c>
      <c r="F21" s="229">
        <v>27</v>
      </c>
      <c r="G21" s="230">
        <v>5</v>
      </c>
      <c r="H21" s="231">
        <v>32</v>
      </c>
      <c r="I21" s="229">
        <v>17</v>
      </c>
      <c r="J21" s="230">
        <v>3</v>
      </c>
      <c r="K21" s="231">
        <v>20</v>
      </c>
      <c r="L21" s="229">
        <v>6</v>
      </c>
      <c r="M21" s="230">
        <v>0</v>
      </c>
      <c r="N21" s="231">
        <v>6</v>
      </c>
      <c r="O21" s="229">
        <v>3</v>
      </c>
      <c r="P21" s="230">
        <v>0</v>
      </c>
      <c r="Q21" s="231">
        <v>3</v>
      </c>
      <c r="R21" s="229">
        <v>5</v>
      </c>
      <c r="S21" s="230">
        <v>0</v>
      </c>
      <c r="T21" s="231">
        <v>5</v>
      </c>
      <c r="U21" s="232">
        <v>66</v>
      </c>
      <c r="V21" s="233">
        <v>0</v>
      </c>
      <c r="W21" s="234">
        <v>30</v>
      </c>
      <c r="X21" s="235">
        <v>15</v>
      </c>
    </row>
    <row r="22" spans="1:24" ht="15.75">
      <c r="A22" s="224">
        <v>1</v>
      </c>
      <c r="B22" s="225">
        <v>12</v>
      </c>
      <c r="C22" s="226" t="s">
        <v>502</v>
      </c>
      <c r="D22" s="227" t="s">
        <v>207</v>
      </c>
      <c r="E22" s="228" t="s">
        <v>204</v>
      </c>
      <c r="F22" s="229">
        <v>20</v>
      </c>
      <c r="G22" s="230">
        <v>8</v>
      </c>
      <c r="H22" s="231">
        <v>28</v>
      </c>
      <c r="I22" s="229">
        <v>15</v>
      </c>
      <c r="J22" s="230">
        <v>0</v>
      </c>
      <c r="K22" s="231">
        <v>15</v>
      </c>
      <c r="L22" s="229">
        <v>15</v>
      </c>
      <c r="M22" s="230">
        <v>0</v>
      </c>
      <c r="N22" s="231">
        <v>15</v>
      </c>
      <c r="O22" s="229" t="s">
        <v>190</v>
      </c>
      <c r="P22" s="230" t="s">
        <v>190</v>
      </c>
      <c r="Q22" s="231">
        <v>0</v>
      </c>
      <c r="R22" s="229">
        <v>0</v>
      </c>
      <c r="S22" s="230">
        <v>0</v>
      </c>
      <c r="T22" s="231">
        <v>0</v>
      </c>
      <c r="U22" s="232">
        <v>58</v>
      </c>
      <c r="V22" s="233">
        <v>0</v>
      </c>
      <c r="W22" s="234">
        <v>31</v>
      </c>
      <c r="X22" s="235">
        <v>16</v>
      </c>
    </row>
    <row r="23" spans="1:24" ht="16.5" thickBot="1">
      <c r="A23" s="236"/>
      <c r="B23" s="237"/>
      <c r="C23" s="238"/>
      <c r="D23" s="238"/>
      <c r="E23" s="239"/>
      <c r="F23" s="240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41"/>
    </row>
    <row r="24" spans="1:24">
      <c r="A24"/>
      <c r="B24"/>
      <c r="C24"/>
      <c r="D24"/>
      <c r="E24" s="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5.75" thickBot="1">
      <c r="A25" s="140"/>
      <c r="B25" s="140"/>
      <c r="C25" s="140"/>
      <c r="D25" s="141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1"/>
      <c r="V25" s="141"/>
      <c r="W25" s="140"/>
      <c r="X25" s="140"/>
    </row>
    <row r="26" spans="1:24">
      <c r="A26" s="140"/>
      <c r="B26" s="140"/>
      <c r="C26" s="157" t="s">
        <v>222</v>
      </c>
      <c r="D26" s="158" t="s">
        <v>212</v>
      </c>
      <c r="E26" s="286" t="s">
        <v>216</v>
      </c>
      <c r="F26" s="286"/>
      <c r="G26" s="160" t="s">
        <v>503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1"/>
      <c r="V26" s="141"/>
      <c r="W26" s="140"/>
      <c r="X26" s="140"/>
    </row>
    <row r="27" spans="1:24" ht="15.75" thickBot="1">
      <c r="A27" s="140"/>
      <c r="B27" s="140"/>
      <c r="C27" s="161" t="s">
        <v>459</v>
      </c>
      <c r="D27" s="145" t="s">
        <v>426</v>
      </c>
      <c r="E27" s="287" t="s">
        <v>429</v>
      </c>
      <c r="F27" s="287"/>
      <c r="G27" s="146">
        <v>58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41"/>
      <c r="W27" s="140"/>
      <c r="X27" s="140"/>
    </row>
    <row r="28" spans="1:24">
      <c r="A28"/>
      <c r="B28"/>
      <c r="C28"/>
      <c r="D28"/>
      <c r="E28" s="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30" spans="1:24" ht="23.25">
      <c r="A30" s="279" t="s">
        <v>496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</row>
    <row r="31" spans="1:24" ht="18">
      <c r="A31" s="280" t="s">
        <v>497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</row>
    <row r="32" spans="1:24" ht="18.75" thickBot="1">
      <c r="A32" s="201"/>
      <c r="B32" s="201"/>
      <c r="C32" s="201"/>
      <c r="D32" s="201"/>
      <c r="E32" s="202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3"/>
      <c r="X32" s="203"/>
    </row>
    <row r="33" spans="1:24" ht="20.25">
      <c r="A33" s="204" t="s">
        <v>188</v>
      </c>
      <c r="B33" s="205" t="s">
        <v>189</v>
      </c>
      <c r="C33" s="206" t="s">
        <v>3</v>
      </c>
      <c r="D33" s="206" t="s">
        <v>190</v>
      </c>
      <c r="E33" s="207" t="s">
        <v>191</v>
      </c>
      <c r="F33" s="281" t="s">
        <v>192</v>
      </c>
      <c r="G33" s="281"/>
      <c r="H33" s="282"/>
      <c r="I33" s="283" t="s">
        <v>193</v>
      </c>
      <c r="J33" s="281"/>
      <c r="K33" s="282"/>
      <c r="L33" s="283" t="s">
        <v>194</v>
      </c>
      <c r="M33" s="281"/>
      <c r="N33" s="282"/>
      <c r="O33" s="283" t="s">
        <v>195</v>
      </c>
      <c r="P33" s="281"/>
      <c r="Q33" s="282"/>
      <c r="R33" s="283" t="s">
        <v>196</v>
      </c>
      <c r="S33" s="281"/>
      <c r="T33" s="282"/>
      <c r="U33" s="242" t="s">
        <v>197</v>
      </c>
      <c r="V33" s="209" t="s">
        <v>198</v>
      </c>
      <c r="W33" s="284" t="s">
        <v>199</v>
      </c>
      <c r="X33" s="285"/>
    </row>
    <row r="34" spans="1:24" ht="16.5" thickBot="1">
      <c r="A34" s="210"/>
      <c r="B34" s="211"/>
      <c r="C34" s="212"/>
      <c r="D34" s="206"/>
      <c r="E34" s="190"/>
      <c r="F34" s="213" t="s">
        <v>200</v>
      </c>
      <c r="G34" s="214" t="s">
        <v>201</v>
      </c>
      <c r="H34" s="213" t="s">
        <v>197</v>
      </c>
      <c r="I34" s="215" t="s">
        <v>200</v>
      </c>
      <c r="J34" s="214" t="s">
        <v>201</v>
      </c>
      <c r="K34" s="213" t="s">
        <v>197</v>
      </c>
      <c r="L34" s="215" t="s">
        <v>200</v>
      </c>
      <c r="M34" s="214" t="s">
        <v>201</v>
      </c>
      <c r="N34" s="213" t="s">
        <v>197</v>
      </c>
      <c r="O34" s="215" t="s">
        <v>200</v>
      </c>
      <c r="P34" s="214" t="s">
        <v>201</v>
      </c>
      <c r="Q34" s="213" t="s">
        <v>197</v>
      </c>
      <c r="R34" s="215" t="s">
        <v>200</v>
      </c>
      <c r="S34" s="214" t="s">
        <v>201</v>
      </c>
      <c r="T34" s="213" t="s">
        <v>197</v>
      </c>
      <c r="U34" s="216" t="s">
        <v>225</v>
      </c>
      <c r="V34" s="217" t="s">
        <v>202</v>
      </c>
      <c r="W34" s="218" t="s">
        <v>203</v>
      </c>
      <c r="X34" s="146" t="s">
        <v>225</v>
      </c>
    </row>
    <row r="35" spans="1:24" ht="15.75">
      <c r="A35" s="219"/>
      <c r="B35" s="220"/>
      <c r="C35" s="221"/>
      <c r="D35" s="22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3"/>
    </row>
    <row r="36" spans="1:24" ht="15.75">
      <c r="A36" s="224">
        <v>2</v>
      </c>
      <c r="B36" s="225">
        <v>4</v>
      </c>
      <c r="C36" s="226" t="s">
        <v>500</v>
      </c>
      <c r="D36" s="243" t="s">
        <v>499</v>
      </c>
      <c r="E36" s="228" t="s">
        <v>225</v>
      </c>
      <c r="F36" s="229">
        <v>41.01</v>
      </c>
      <c r="G36" s="230">
        <v>6</v>
      </c>
      <c r="H36" s="231">
        <v>47.01</v>
      </c>
      <c r="I36" s="229">
        <v>34</v>
      </c>
      <c r="J36" s="230">
        <v>5</v>
      </c>
      <c r="K36" s="231">
        <v>39</v>
      </c>
      <c r="L36" s="229">
        <v>47.01</v>
      </c>
      <c r="M36" s="230">
        <v>8</v>
      </c>
      <c r="N36" s="231">
        <v>55.01</v>
      </c>
      <c r="O36" s="229">
        <v>39.01</v>
      </c>
      <c r="P36" s="230">
        <v>5</v>
      </c>
      <c r="Q36" s="231">
        <v>44.01</v>
      </c>
      <c r="R36" s="229">
        <v>38</v>
      </c>
      <c r="S36" s="230">
        <v>6</v>
      </c>
      <c r="T36" s="231">
        <v>44</v>
      </c>
      <c r="U36" s="244">
        <v>229.02999999999997</v>
      </c>
      <c r="V36" s="233">
        <v>2.9999999999972715</v>
      </c>
      <c r="W36" s="234">
        <v>1</v>
      </c>
      <c r="X36" s="235">
        <v>1</v>
      </c>
    </row>
    <row r="37" spans="1:24" ht="15.75">
      <c r="A37" s="224">
        <v>2</v>
      </c>
      <c r="B37" s="225">
        <v>15</v>
      </c>
      <c r="C37" s="226" t="s">
        <v>206</v>
      </c>
      <c r="D37" s="227" t="s">
        <v>207</v>
      </c>
      <c r="E37" s="228" t="s">
        <v>225</v>
      </c>
      <c r="F37" s="229">
        <v>36.01</v>
      </c>
      <c r="G37" s="230">
        <v>7</v>
      </c>
      <c r="H37" s="231">
        <v>43.01</v>
      </c>
      <c r="I37" s="229">
        <v>35</v>
      </c>
      <c r="J37" s="230">
        <v>8</v>
      </c>
      <c r="K37" s="231">
        <v>43</v>
      </c>
      <c r="L37" s="229">
        <v>45.01</v>
      </c>
      <c r="M37" s="245">
        <v>9</v>
      </c>
      <c r="N37" s="231">
        <v>54.01</v>
      </c>
      <c r="O37" s="229">
        <v>30</v>
      </c>
      <c r="P37" s="230">
        <v>5</v>
      </c>
      <c r="Q37" s="231">
        <v>35</v>
      </c>
      <c r="R37" s="229">
        <v>40.01</v>
      </c>
      <c r="S37" s="230">
        <v>8</v>
      </c>
      <c r="T37" s="231">
        <v>48.01</v>
      </c>
      <c r="U37" s="246">
        <v>223.02999999999997</v>
      </c>
      <c r="V37" s="233">
        <v>2.9999999999972715</v>
      </c>
      <c r="W37" s="234">
        <v>3</v>
      </c>
      <c r="X37" s="235">
        <v>2</v>
      </c>
    </row>
    <row r="38" spans="1:24" ht="15.75">
      <c r="A38" s="224">
        <v>2</v>
      </c>
      <c r="B38" s="225">
        <v>3</v>
      </c>
      <c r="C38" s="226" t="s">
        <v>429</v>
      </c>
      <c r="D38" s="227" t="s">
        <v>499</v>
      </c>
      <c r="E38" s="228" t="s">
        <v>225</v>
      </c>
      <c r="F38" s="229">
        <v>45.01</v>
      </c>
      <c r="G38" s="230">
        <v>8</v>
      </c>
      <c r="H38" s="231">
        <v>53.01</v>
      </c>
      <c r="I38" s="229">
        <v>29</v>
      </c>
      <c r="J38" s="230">
        <v>4</v>
      </c>
      <c r="K38" s="231">
        <v>33</v>
      </c>
      <c r="L38" s="229">
        <v>39</v>
      </c>
      <c r="M38" s="230">
        <v>8</v>
      </c>
      <c r="N38" s="231">
        <v>47</v>
      </c>
      <c r="O38" s="229">
        <v>34</v>
      </c>
      <c r="P38" s="230">
        <v>6</v>
      </c>
      <c r="Q38" s="231">
        <v>40</v>
      </c>
      <c r="R38" s="229">
        <v>33</v>
      </c>
      <c r="S38" s="230">
        <v>7</v>
      </c>
      <c r="T38" s="231">
        <v>40</v>
      </c>
      <c r="U38" s="246">
        <v>213.01</v>
      </c>
      <c r="V38" s="233">
        <v>0.99999999999909051</v>
      </c>
      <c r="W38" s="234">
        <v>6</v>
      </c>
      <c r="X38" s="235">
        <v>3</v>
      </c>
    </row>
    <row r="39" spans="1:24" ht="15.75">
      <c r="A39" s="224">
        <v>2</v>
      </c>
      <c r="B39" s="225">
        <v>17</v>
      </c>
      <c r="C39" s="226" t="s">
        <v>442</v>
      </c>
      <c r="D39" s="227" t="s">
        <v>29</v>
      </c>
      <c r="E39" s="228" t="s">
        <v>225</v>
      </c>
      <c r="F39" s="229">
        <v>31</v>
      </c>
      <c r="G39" s="230">
        <v>6</v>
      </c>
      <c r="H39" s="231">
        <v>37</v>
      </c>
      <c r="I39" s="229">
        <v>29</v>
      </c>
      <c r="J39" s="230">
        <v>5</v>
      </c>
      <c r="K39" s="231">
        <v>34</v>
      </c>
      <c r="L39" s="229">
        <v>44.01</v>
      </c>
      <c r="M39" s="230">
        <v>8</v>
      </c>
      <c r="N39" s="231">
        <v>52.01</v>
      </c>
      <c r="O39" s="229">
        <v>34</v>
      </c>
      <c r="P39" s="230">
        <v>7</v>
      </c>
      <c r="Q39" s="231">
        <v>41</v>
      </c>
      <c r="R39" s="229">
        <v>33</v>
      </c>
      <c r="S39" s="230">
        <v>7</v>
      </c>
      <c r="T39" s="231">
        <v>40</v>
      </c>
      <c r="U39" s="246">
        <v>204.01</v>
      </c>
      <c r="V39" s="233">
        <v>0.99999999999909051</v>
      </c>
      <c r="W39" s="234">
        <v>11</v>
      </c>
      <c r="X39" s="235">
        <v>4</v>
      </c>
    </row>
    <row r="40" spans="1:24" ht="15.75">
      <c r="A40" s="224">
        <v>2</v>
      </c>
      <c r="B40" s="225">
        <v>11</v>
      </c>
      <c r="C40" s="226" t="s">
        <v>205</v>
      </c>
      <c r="D40" s="227" t="s">
        <v>29</v>
      </c>
      <c r="E40" s="228" t="s">
        <v>225</v>
      </c>
      <c r="F40" s="229">
        <v>46</v>
      </c>
      <c r="G40" s="230">
        <v>7</v>
      </c>
      <c r="H40" s="231">
        <v>53</v>
      </c>
      <c r="I40" s="229">
        <v>22</v>
      </c>
      <c r="J40" s="230">
        <v>1</v>
      </c>
      <c r="K40" s="231">
        <v>23</v>
      </c>
      <c r="L40" s="229">
        <v>34</v>
      </c>
      <c r="M40" s="230">
        <v>7</v>
      </c>
      <c r="N40" s="231">
        <v>41</v>
      </c>
      <c r="O40" s="229">
        <v>39</v>
      </c>
      <c r="P40" s="230">
        <v>5</v>
      </c>
      <c r="Q40" s="231">
        <v>44</v>
      </c>
      <c r="R40" s="229">
        <v>28</v>
      </c>
      <c r="S40" s="230">
        <v>3</v>
      </c>
      <c r="T40" s="231">
        <v>31</v>
      </c>
      <c r="U40" s="246">
        <v>192</v>
      </c>
      <c r="V40" s="233">
        <v>0</v>
      </c>
      <c r="W40" s="234">
        <v>14</v>
      </c>
      <c r="X40" s="235">
        <v>5</v>
      </c>
    </row>
    <row r="41" spans="1:24" ht="15.75">
      <c r="A41" s="224">
        <v>2</v>
      </c>
      <c r="B41" s="225">
        <v>5</v>
      </c>
      <c r="C41" s="226" t="s">
        <v>238</v>
      </c>
      <c r="D41" s="227" t="s">
        <v>29</v>
      </c>
      <c r="E41" s="228" t="s">
        <v>225</v>
      </c>
      <c r="F41" s="229">
        <v>40.01</v>
      </c>
      <c r="G41" s="230">
        <v>7</v>
      </c>
      <c r="H41" s="231">
        <v>47.01</v>
      </c>
      <c r="I41" s="229">
        <v>18</v>
      </c>
      <c r="J41" s="230">
        <v>2</v>
      </c>
      <c r="K41" s="231">
        <v>20</v>
      </c>
      <c r="L41" s="229">
        <v>28</v>
      </c>
      <c r="M41" s="230">
        <v>4</v>
      </c>
      <c r="N41" s="231">
        <v>32</v>
      </c>
      <c r="O41" s="229">
        <v>44.01</v>
      </c>
      <c r="P41" s="230">
        <v>8</v>
      </c>
      <c r="Q41" s="231">
        <v>52.01</v>
      </c>
      <c r="R41" s="229">
        <v>33</v>
      </c>
      <c r="S41" s="230">
        <v>6</v>
      </c>
      <c r="T41" s="231">
        <v>39</v>
      </c>
      <c r="U41" s="246">
        <v>190.01999999999998</v>
      </c>
      <c r="V41" s="233">
        <v>1.999999999998181</v>
      </c>
      <c r="W41" s="234">
        <v>15</v>
      </c>
      <c r="X41" s="235">
        <v>6</v>
      </c>
    </row>
    <row r="42" spans="1:24" ht="15.75">
      <c r="A42" s="224">
        <v>2</v>
      </c>
      <c r="B42" s="225">
        <v>6</v>
      </c>
      <c r="C42" s="226" t="s">
        <v>455</v>
      </c>
      <c r="D42" s="227" t="s">
        <v>29</v>
      </c>
      <c r="E42" s="228" t="s">
        <v>225</v>
      </c>
      <c r="F42" s="229">
        <v>36.01</v>
      </c>
      <c r="G42" s="230">
        <v>6</v>
      </c>
      <c r="H42" s="231">
        <v>42.01</v>
      </c>
      <c r="I42" s="229">
        <v>29</v>
      </c>
      <c r="J42" s="230">
        <v>6</v>
      </c>
      <c r="K42" s="231">
        <v>35</v>
      </c>
      <c r="L42" s="229">
        <v>45</v>
      </c>
      <c r="M42" s="230">
        <v>8</v>
      </c>
      <c r="N42" s="231">
        <v>53</v>
      </c>
      <c r="O42" s="229">
        <v>31.01</v>
      </c>
      <c r="P42" s="230">
        <v>0</v>
      </c>
      <c r="Q42" s="231">
        <v>31.01</v>
      </c>
      <c r="R42" s="229">
        <v>22</v>
      </c>
      <c r="S42" s="230">
        <v>1</v>
      </c>
      <c r="T42" s="231">
        <v>23</v>
      </c>
      <c r="U42" s="246">
        <v>184.01999999999998</v>
      </c>
      <c r="V42" s="233">
        <v>1.999999999998181</v>
      </c>
      <c r="W42" s="234">
        <v>17</v>
      </c>
      <c r="X42" s="235">
        <v>7</v>
      </c>
    </row>
    <row r="43" spans="1:24" ht="15.75">
      <c r="A43" s="224">
        <v>2</v>
      </c>
      <c r="B43" s="225">
        <v>16</v>
      </c>
      <c r="C43" s="226" t="s">
        <v>212</v>
      </c>
      <c r="D43" s="227" t="s">
        <v>29</v>
      </c>
      <c r="E43" s="228" t="s">
        <v>225</v>
      </c>
      <c r="F43" s="229">
        <v>33</v>
      </c>
      <c r="G43" s="230">
        <v>5</v>
      </c>
      <c r="H43" s="231">
        <v>38</v>
      </c>
      <c r="I43" s="229">
        <v>43.01</v>
      </c>
      <c r="J43" s="230">
        <v>7</v>
      </c>
      <c r="K43" s="231">
        <v>50.01</v>
      </c>
      <c r="L43" s="229">
        <v>31</v>
      </c>
      <c r="M43" s="230">
        <v>6</v>
      </c>
      <c r="N43" s="231">
        <v>37</v>
      </c>
      <c r="O43" s="229">
        <v>13</v>
      </c>
      <c r="P43" s="230">
        <v>5</v>
      </c>
      <c r="Q43" s="231">
        <v>18</v>
      </c>
      <c r="R43" s="229">
        <v>34.01</v>
      </c>
      <c r="S43" s="230">
        <v>4</v>
      </c>
      <c r="T43" s="231">
        <v>38.01</v>
      </c>
      <c r="U43" s="246">
        <v>181.01999999999998</v>
      </c>
      <c r="V43" s="233">
        <v>1.999999999998181</v>
      </c>
      <c r="W43" s="234">
        <v>18</v>
      </c>
      <c r="X43" s="235">
        <v>8</v>
      </c>
    </row>
    <row r="44" spans="1:24" ht="15.75">
      <c r="A44" s="224">
        <v>2</v>
      </c>
      <c r="B44" s="225">
        <v>14</v>
      </c>
      <c r="C44" s="226" t="s">
        <v>216</v>
      </c>
      <c r="D44" s="227" t="s">
        <v>207</v>
      </c>
      <c r="E44" s="228" t="s">
        <v>225</v>
      </c>
      <c r="F44" s="229">
        <v>39</v>
      </c>
      <c r="G44" s="230">
        <v>7</v>
      </c>
      <c r="H44" s="231">
        <v>46</v>
      </c>
      <c r="I44" s="229">
        <v>31</v>
      </c>
      <c r="J44" s="230">
        <v>4</v>
      </c>
      <c r="K44" s="231">
        <v>35</v>
      </c>
      <c r="L44" s="229">
        <v>15</v>
      </c>
      <c r="M44" s="230">
        <v>5</v>
      </c>
      <c r="N44" s="231">
        <v>20</v>
      </c>
      <c r="O44" s="229">
        <v>20</v>
      </c>
      <c r="P44" s="230">
        <v>2</v>
      </c>
      <c r="Q44" s="231">
        <v>22</v>
      </c>
      <c r="R44" s="229">
        <v>40</v>
      </c>
      <c r="S44" s="230">
        <v>8</v>
      </c>
      <c r="T44" s="231">
        <v>48</v>
      </c>
      <c r="U44" s="246">
        <v>171</v>
      </c>
      <c r="V44" s="233">
        <v>0</v>
      </c>
      <c r="W44" s="234">
        <v>21</v>
      </c>
      <c r="X44" s="235">
        <v>9</v>
      </c>
    </row>
    <row r="45" spans="1:24" ht="15.75">
      <c r="A45" s="224">
        <v>2</v>
      </c>
      <c r="B45" s="225">
        <v>1</v>
      </c>
      <c r="C45" s="226" t="s">
        <v>501</v>
      </c>
      <c r="D45" s="227" t="s">
        <v>499</v>
      </c>
      <c r="E45" s="228" t="s">
        <v>225</v>
      </c>
      <c r="F45" s="229">
        <v>42.01</v>
      </c>
      <c r="G45" s="230">
        <v>7</v>
      </c>
      <c r="H45" s="231">
        <v>49.01</v>
      </c>
      <c r="I45" s="229">
        <v>9</v>
      </c>
      <c r="J45" s="230">
        <v>2</v>
      </c>
      <c r="K45" s="231">
        <v>11</v>
      </c>
      <c r="L45" s="229">
        <v>29.01</v>
      </c>
      <c r="M45" s="230">
        <v>3</v>
      </c>
      <c r="N45" s="231">
        <v>32.010000000000005</v>
      </c>
      <c r="O45" s="229">
        <v>39.01</v>
      </c>
      <c r="P45" s="230">
        <v>7</v>
      </c>
      <c r="Q45" s="231">
        <v>46.01</v>
      </c>
      <c r="R45" s="229">
        <v>27</v>
      </c>
      <c r="S45" s="230">
        <v>5</v>
      </c>
      <c r="T45" s="231">
        <v>32</v>
      </c>
      <c r="U45" s="246">
        <v>170.03</v>
      </c>
      <c r="V45" s="233">
        <v>3.0000000000001137</v>
      </c>
      <c r="W45" s="234">
        <v>22</v>
      </c>
      <c r="X45" s="235">
        <v>10</v>
      </c>
    </row>
    <row r="46" spans="1:24" ht="15.75">
      <c r="A46" s="224">
        <v>2</v>
      </c>
      <c r="B46" s="225">
        <v>8</v>
      </c>
      <c r="C46" s="226" t="s">
        <v>427</v>
      </c>
      <c r="D46" s="227" t="s">
        <v>504</v>
      </c>
      <c r="E46" s="228" t="s">
        <v>225</v>
      </c>
      <c r="F46" s="229">
        <v>22</v>
      </c>
      <c r="G46" s="230">
        <v>6</v>
      </c>
      <c r="H46" s="231">
        <v>28</v>
      </c>
      <c r="I46" s="229">
        <v>36</v>
      </c>
      <c r="J46" s="230">
        <v>5</v>
      </c>
      <c r="K46" s="231">
        <v>41</v>
      </c>
      <c r="L46" s="229">
        <v>19</v>
      </c>
      <c r="M46" s="230">
        <v>2</v>
      </c>
      <c r="N46" s="231">
        <v>21</v>
      </c>
      <c r="O46" s="229">
        <v>32.01</v>
      </c>
      <c r="P46" s="230">
        <v>6</v>
      </c>
      <c r="Q46" s="231">
        <v>38.01</v>
      </c>
      <c r="R46" s="229">
        <v>27</v>
      </c>
      <c r="S46" s="230">
        <v>4</v>
      </c>
      <c r="T46" s="231">
        <v>31</v>
      </c>
      <c r="U46" s="246">
        <v>159.01</v>
      </c>
      <c r="V46" s="233">
        <v>0.99999999999909051</v>
      </c>
      <c r="W46" s="234">
        <v>23</v>
      </c>
      <c r="X46" s="235">
        <v>11</v>
      </c>
    </row>
    <row r="47" spans="1:24" ht="15.75">
      <c r="A47" s="224">
        <v>2</v>
      </c>
      <c r="B47" s="225">
        <v>13</v>
      </c>
      <c r="C47" s="226" t="s">
        <v>505</v>
      </c>
      <c r="D47" s="227" t="s">
        <v>29</v>
      </c>
      <c r="E47" s="228" t="s">
        <v>225</v>
      </c>
      <c r="F47" s="229">
        <v>43</v>
      </c>
      <c r="G47" s="230">
        <v>7</v>
      </c>
      <c r="H47" s="231">
        <v>50</v>
      </c>
      <c r="I47" s="229">
        <v>26</v>
      </c>
      <c r="J47" s="230">
        <v>3</v>
      </c>
      <c r="K47" s="231">
        <v>29</v>
      </c>
      <c r="L47" s="229">
        <v>30</v>
      </c>
      <c r="M47" s="230">
        <v>5</v>
      </c>
      <c r="N47" s="231">
        <v>35</v>
      </c>
      <c r="O47" s="229">
        <v>38</v>
      </c>
      <c r="P47" s="230">
        <v>6</v>
      </c>
      <c r="Q47" s="231">
        <v>44</v>
      </c>
      <c r="R47" s="229">
        <v>0</v>
      </c>
      <c r="S47" s="230">
        <v>0</v>
      </c>
      <c r="T47" s="231">
        <v>0</v>
      </c>
      <c r="U47" s="246">
        <v>158</v>
      </c>
      <c r="V47" s="233">
        <v>0</v>
      </c>
      <c r="W47" s="234">
        <v>25</v>
      </c>
      <c r="X47" s="235">
        <v>12</v>
      </c>
    </row>
    <row r="48" spans="1:24" ht="15.75">
      <c r="A48" s="224">
        <v>2</v>
      </c>
      <c r="B48" s="225">
        <v>7</v>
      </c>
      <c r="C48" s="226" t="s">
        <v>447</v>
      </c>
      <c r="D48" s="227" t="s">
        <v>29</v>
      </c>
      <c r="E48" s="228" t="s">
        <v>225</v>
      </c>
      <c r="F48" s="229">
        <v>18</v>
      </c>
      <c r="G48" s="230">
        <v>0</v>
      </c>
      <c r="H48" s="231">
        <v>18</v>
      </c>
      <c r="I48" s="229">
        <v>23</v>
      </c>
      <c r="J48" s="230">
        <v>4</v>
      </c>
      <c r="K48" s="231">
        <v>27</v>
      </c>
      <c r="L48" s="229">
        <v>43.01</v>
      </c>
      <c r="M48" s="230">
        <v>7</v>
      </c>
      <c r="N48" s="231">
        <v>50.01</v>
      </c>
      <c r="O48" s="229">
        <v>27</v>
      </c>
      <c r="P48" s="230">
        <v>2</v>
      </c>
      <c r="Q48" s="231">
        <v>29</v>
      </c>
      <c r="R48" s="229">
        <v>22</v>
      </c>
      <c r="S48" s="230">
        <v>4</v>
      </c>
      <c r="T48" s="231">
        <v>26</v>
      </c>
      <c r="U48" s="246">
        <v>150.01</v>
      </c>
      <c r="V48" s="233">
        <v>0.99999999999909051</v>
      </c>
      <c r="W48" s="234">
        <v>27</v>
      </c>
      <c r="X48" s="235">
        <v>13</v>
      </c>
    </row>
    <row r="49" spans="1:24" ht="15.75">
      <c r="A49" s="224">
        <v>2</v>
      </c>
      <c r="B49" s="225">
        <v>9</v>
      </c>
      <c r="C49" s="226" t="s">
        <v>433</v>
      </c>
      <c r="D49" s="227" t="s">
        <v>29</v>
      </c>
      <c r="E49" s="228" t="s">
        <v>225</v>
      </c>
      <c r="F49" s="229">
        <v>36</v>
      </c>
      <c r="G49" s="230">
        <v>6</v>
      </c>
      <c r="H49" s="231">
        <v>42</v>
      </c>
      <c r="I49" s="229">
        <v>11</v>
      </c>
      <c r="J49" s="230">
        <v>0</v>
      </c>
      <c r="K49" s="231">
        <v>11</v>
      </c>
      <c r="L49" s="229">
        <v>25.01</v>
      </c>
      <c r="M49" s="230">
        <v>6</v>
      </c>
      <c r="N49" s="231">
        <v>31.01</v>
      </c>
      <c r="O49" s="229">
        <v>39</v>
      </c>
      <c r="P49" s="230">
        <v>7</v>
      </c>
      <c r="Q49" s="231">
        <v>46</v>
      </c>
      <c r="R49" s="229">
        <v>13</v>
      </c>
      <c r="S49" s="230">
        <v>1</v>
      </c>
      <c r="T49" s="231">
        <v>14</v>
      </c>
      <c r="U49" s="246">
        <v>144.01</v>
      </c>
      <c r="V49" s="233">
        <v>0.99999999999909051</v>
      </c>
      <c r="W49" s="234">
        <v>28</v>
      </c>
      <c r="X49" s="235">
        <v>14</v>
      </c>
    </row>
    <row r="50" spans="1:24" ht="15.75">
      <c r="A50" s="224">
        <v>2</v>
      </c>
      <c r="B50" s="225">
        <v>12</v>
      </c>
      <c r="C50" s="226" t="s">
        <v>502</v>
      </c>
      <c r="D50" s="227">
        <v>0</v>
      </c>
      <c r="E50" s="228" t="s">
        <v>225</v>
      </c>
      <c r="F50" s="229">
        <v>31</v>
      </c>
      <c r="G50" s="230">
        <v>5</v>
      </c>
      <c r="H50" s="231">
        <v>36</v>
      </c>
      <c r="I50" s="229">
        <v>6</v>
      </c>
      <c r="J50" s="230">
        <v>5</v>
      </c>
      <c r="K50" s="231">
        <v>11</v>
      </c>
      <c r="L50" s="229" t="s">
        <v>190</v>
      </c>
      <c r="M50" s="230" t="s">
        <v>190</v>
      </c>
      <c r="N50" s="231">
        <v>0</v>
      </c>
      <c r="O50" s="229">
        <v>0</v>
      </c>
      <c r="P50" s="230">
        <v>0</v>
      </c>
      <c r="Q50" s="231">
        <v>0</v>
      </c>
      <c r="R50" s="229">
        <v>0</v>
      </c>
      <c r="S50" s="230">
        <v>0</v>
      </c>
      <c r="T50" s="231">
        <v>0</v>
      </c>
      <c r="U50" s="246">
        <v>47</v>
      </c>
      <c r="V50" s="233">
        <v>0</v>
      </c>
      <c r="W50" s="234">
        <v>32</v>
      </c>
      <c r="X50" s="235">
        <v>15</v>
      </c>
    </row>
    <row r="51" spans="1:24" ht="16.5" thickBot="1">
      <c r="A51" s="236"/>
      <c r="B51" s="237"/>
      <c r="C51" s="238"/>
      <c r="D51" s="238"/>
      <c r="E51" s="239"/>
      <c r="F51" s="240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47"/>
      <c r="V51" s="238"/>
      <c r="W51" s="238"/>
      <c r="X51" s="241"/>
    </row>
    <row r="52" spans="1:24">
      <c r="A52"/>
      <c r="B52"/>
      <c r="C52"/>
      <c r="D52"/>
      <c r="E52" s="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5.75" thickBot="1">
      <c r="A53" s="140"/>
      <c r="B53" s="140"/>
      <c r="C53" s="140"/>
      <c r="D53" s="141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V53" s="141"/>
      <c r="W53" s="140"/>
      <c r="X53" s="140"/>
    </row>
    <row r="54" spans="1:24">
      <c r="A54" s="140"/>
      <c r="B54" s="140"/>
      <c r="C54" s="157" t="s">
        <v>222</v>
      </c>
      <c r="D54" s="158" t="s">
        <v>212</v>
      </c>
      <c r="E54" s="286" t="s">
        <v>206</v>
      </c>
      <c r="F54" s="286"/>
      <c r="G54" s="160" t="s">
        <v>506</v>
      </c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1"/>
      <c r="V54" s="141"/>
      <c r="W54" s="140"/>
      <c r="X54" s="140"/>
    </row>
    <row r="55" spans="1:24" ht="15.75" thickBot="1">
      <c r="A55" s="140"/>
      <c r="B55" s="140"/>
      <c r="C55" s="161" t="s">
        <v>459</v>
      </c>
      <c r="D55" s="145" t="s">
        <v>426</v>
      </c>
      <c r="E55" s="287" t="s">
        <v>209</v>
      </c>
      <c r="F55" s="287"/>
      <c r="G55" s="146">
        <v>55.01</v>
      </c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1"/>
      <c r="V55" s="141"/>
      <c r="W55" s="140"/>
      <c r="X55" s="140"/>
    </row>
    <row r="56" spans="1:24">
      <c r="A56"/>
      <c r="B56"/>
      <c r="C56"/>
      <c r="D56"/>
      <c r="E56" s="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</sheetData>
  <mergeCells count="20">
    <mergeCell ref="E54:F54"/>
    <mergeCell ref="E55:F55"/>
    <mergeCell ref="E26:F26"/>
    <mergeCell ref="E27:F27"/>
    <mergeCell ref="A30:X30"/>
    <mergeCell ref="A31:X31"/>
    <mergeCell ref="F33:H33"/>
    <mergeCell ref="I33:K33"/>
    <mergeCell ref="L33:N33"/>
    <mergeCell ref="O33:Q33"/>
    <mergeCell ref="R33:T33"/>
    <mergeCell ref="W33:X33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22">
    <cfRule type="cellIs" dxfId="42" priority="6" operator="equal">
      <formula>0</formula>
    </cfRule>
  </conditionalFormatting>
  <conditionalFormatting sqref="H7:H22 K7:K22 N7:N22 Q7:Q22 T7:T22">
    <cfRule type="top10" dxfId="41" priority="7" rank="1"/>
  </conditionalFormatting>
  <conditionalFormatting sqref="T25">
    <cfRule type="cellIs" dxfId="40" priority="5" operator="equal">
      <formula>0</formula>
    </cfRule>
  </conditionalFormatting>
  <conditionalFormatting sqref="T26:T27">
    <cfRule type="cellIs" dxfId="39" priority="4" operator="equal">
      <formula>0</formula>
    </cfRule>
  </conditionalFormatting>
  <conditionalFormatting sqref="U36:U50">
    <cfRule type="cellIs" dxfId="38" priority="2" operator="equal">
      <formula>0</formula>
    </cfRule>
  </conditionalFormatting>
  <conditionalFormatting sqref="H36:H50 K36:K50 N36:N50 Q36:Q50 T36:T50">
    <cfRule type="top10" dxfId="37" priority="3" rank="1"/>
  </conditionalFormatting>
  <conditionalFormatting sqref="T53:T55">
    <cfRule type="cellIs" dxfId="3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K12" sqref="K12"/>
    </sheetView>
  </sheetViews>
  <sheetFormatPr defaultRowHeight="15"/>
  <cols>
    <col min="1" max="1" width="6.28515625" bestFit="1" customWidth="1"/>
    <col min="2" max="2" width="6.7109375" bestFit="1" customWidth="1"/>
    <col min="3" max="3" width="20.28515625" bestFit="1" customWidth="1"/>
    <col min="4" max="4" width="6.42578125" customWidth="1"/>
    <col min="5" max="5" width="7.42578125" bestFit="1" customWidth="1"/>
    <col min="6" max="20" width="9.140625" customWidth="1"/>
    <col min="23" max="24" width="9.140625" customWidth="1"/>
  </cols>
  <sheetData>
    <row r="1" spans="1:24" ht="26.25">
      <c r="A1" s="288" t="s">
        <v>445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4" ht="31.5">
      <c r="A2" s="289" t="s">
        <v>446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24" ht="18.75" thickBot="1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181"/>
      <c r="X3" s="92"/>
    </row>
    <row r="4" spans="1:24" ht="20.25">
      <c r="A4" s="93" t="s">
        <v>188</v>
      </c>
      <c r="B4" s="94" t="s">
        <v>189</v>
      </c>
      <c r="C4" s="95" t="s">
        <v>3</v>
      </c>
      <c r="D4" s="95" t="s">
        <v>190</v>
      </c>
      <c r="E4" s="96" t="s">
        <v>191</v>
      </c>
      <c r="F4" s="274" t="s">
        <v>192</v>
      </c>
      <c r="G4" s="274"/>
      <c r="H4" s="275"/>
      <c r="I4" s="276" t="s">
        <v>193</v>
      </c>
      <c r="J4" s="274"/>
      <c r="K4" s="275"/>
      <c r="L4" s="276" t="s">
        <v>194</v>
      </c>
      <c r="M4" s="274"/>
      <c r="N4" s="275"/>
      <c r="O4" s="276" t="s">
        <v>195</v>
      </c>
      <c r="P4" s="274"/>
      <c r="Q4" s="275"/>
      <c r="R4" s="276" t="s">
        <v>196</v>
      </c>
      <c r="S4" s="274"/>
      <c r="T4" s="275"/>
      <c r="U4" s="183" t="s">
        <v>197</v>
      </c>
      <c r="V4" s="97" t="s">
        <v>198</v>
      </c>
      <c r="W4" s="272" t="s">
        <v>199</v>
      </c>
      <c r="X4" s="273"/>
    </row>
    <row r="5" spans="1:24" ht="16.5" thickBot="1">
      <c r="A5" s="98"/>
      <c r="B5" s="99"/>
      <c r="C5" s="100"/>
      <c r="D5" s="95"/>
      <c r="E5" s="101"/>
      <c r="F5" s="102" t="s">
        <v>200</v>
      </c>
      <c r="G5" s="103" t="s">
        <v>201</v>
      </c>
      <c r="H5" s="102" t="s">
        <v>197</v>
      </c>
      <c r="I5" s="104" t="s">
        <v>200</v>
      </c>
      <c r="J5" s="103" t="s">
        <v>201</v>
      </c>
      <c r="K5" s="102" t="s">
        <v>197</v>
      </c>
      <c r="L5" s="104" t="s">
        <v>200</v>
      </c>
      <c r="M5" s="103" t="s">
        <v>201</v>
      </c>
      <c r="N5" s="102" t="s">
        <v>197</v>
      </c>
      <c r="O5" s="104" t="s">
        <v>200</v>
      </c>
      <c r="P5" s="103" t="s">
        <v>201</v>
      </c>
      <c r="Q5" s="102" t="s">
        <v>197</v>
      </c>
      <c r="R5" s="104" t="s">
        <v>200</v>
      </c>
      <c r="S5" s="103" t="s">
        <v>201</v>
      </c>
      <c r="T5" s="102" t="s">
        <v>197</v>
      </c>
      <c r="U5" s="105" t="s">
        <v>190</v>
      </c>
      <c r="V5" s="106" t="s">
        <v>202</v>
      </c>
      <c r="W5" s="107" t="s">
        <v>203</v>
      </c>
      <c r="X5" s="108" t="s">
        <v>204</v>
      </c>
    </row>
    <row r="6" spans="1:24" ht="15.75">
      <c r="A6" s="109"/>
      <c r="B6" s="110"/>
      <c r="C6" s="111"/>
      <c r="D6" s="112"/>
      <c r="E6" s="111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</row>
    <row r="7" spans="1:24" ht="15.75">
      <c r="A7" s="115">
        <v>1</v>
      </c>
      <c r="B7" s="116">
        <v>3</v>
      </c>
      <c r="C7" s="117" t="s">
        <v>210</v>
      </c>
      <c r="D7" s="118" t="s">
        <v>207</v>
      </c>
      <c r="E7" s="119" t="s">
        <v>204</v>
      </c>
      <c r="F7" s="120">
        <v>45.01</v>
      </c>
      <c r="G7" s="121">
        <v>8</v>
      </c>
      <c r="H7" s="122">
        <v>53.01</v>
      </c>
      <c r="I7" s="120">
        <v>43</v>
      </c>
      <c r="J7" s="121">
        <v>7</v>
      </c>
      <c r="K7" s="122">
        <v>50</v>
      </c>
      <c r="L7" s="120">
        <v>47</v>
      </c>
      <c r="M7" s="121">
        <v>9</v>
      </c>
      <c r="N7" s="122">
        <v>56</v>
      </c>
      <c r="O7" s="120">
        <v>46.01</v>
      </c>
      <c r="P7" s="121">
        <v>7</v>
      </c>
      <c r="Q7" s="122">
        <v>53.01</v>
      </c>
      <c r="R7" s="120">
        <v>40.020000000000003</v>
      </c>
      <c r="S7" s="121">
        <v>2</v>
      </c>
      <c r="T7" s="122">
        <v>42.02</v>
      </c>
      <c r="U7" s="123">
        <v>254.04</v>
      </c>
      <c r="V7" s="124">
        <v>4</v>
      </c>
      <c r="W7" s="125">
        <v>3</v>
      </c>
      <c r="X7" s="126">
        <v>1</v>
      </c>
    </row>
    <row r="8" spans="1:24" ht="15.75">
      <c r="A8" s="115">
        <v>1</v>
      </c>
      <c r="B8" s="116">
        <v>4</v>
      </c>
      <c r="C8" s="117" t="s">
        <v>211</v>
      </c>
      <c r="D8" s="118" t="s">
        <v>207</v>
      </c>
      <c r="E8" s="119" t="s">
        <v>204</v>
      </c>
      <c r="F8" s="120">
        <v>40</v>
      </c>
      <c r="G8" s="121">
        <v>8</v>
      </c>
      <c r="H8" s="122">
        <v>48</v>
      </c>
      <c r="I8" s="120">
        <v>46</v>
      </c>
      <c r="J8" s="121">
        <v>8</v>
      </c>
      <c r="K8" s="122">
        <v>54</v>
      </c>
      <c r="L8" s="120">
        <v>37</v>
      </c>
      <c r="M8" s="121">
        <v>6</v>
      </c>
      <c r="N8" s="122">
        <v>43</v>
      </c>
      <c r="O8" s="120">
        <v>47</v>
      </c>
      <c r="P8" s="121">
        <v>8</v>
      </c>
      <c r="Q8" s="122">
        <v>55</v>
      </c>
      <c r="R8" s="120">
        <v>44.01</v>
      </c>
      <c r="S8" s="121">
        <v>7</v>
      </c>
      <c r="T8" s="122">
        <v>51.01</v>
      </c>
      <c r="U8" s="123">
        <v>251.01</v>
      </c>
      <c r="V8" s="124">
        <v>1</v>
      </c>
      <c r="W8" s="125">
        <v>4</v>
      </c>
      <c r="X8" s="126">
        <v>2</v>
      </c>
    </row>
    <row r="9" spans="1:24" ht="15.75">
      <c r="A9" s="115">
        <v>2</v>
      </c>
      <c r="B9" s="116">
        <v>5</v>
      </c>
      <c r="C9" s="117" t="s">
        <v>238</v>
      </c>
      <c r="D9" s="118">
        <v>0</v>
      </c>
      <c r="E9" s="119" t="s">
        <v>204</v>
      </c>
      <c r="F9" s="120">
        <v>34</v>
      </c>
      <c r="G9" s="121">
        <v>6</v>
      </c>
      <c r="H9" s="122">
        <v>40</v>
      </c>
      <c r="I9" s="120">
        <v>44</v>
      </c>
      <c r="J9" s="121">
        <v>8</v>
      </c>
      <c r="K9" s="122">
        <v>52</v>
      </c>
      <c r="L9" s="120">
        <v>42</v>
      </c>
      <c r="M9" s="121">
        <v>8</v>
      </c>
      <c r="N9" s="122">
        <v>50</v>
      </c>
      <c r="O9" s="120">
        <v>46.01</v>
      </c>
      <c r="P9" s="121">
        <v>8</v>
      </c>
      <c r="Q9" s="122">
        <v>54.01</v>
      </c>
      <c r="R9" s="120">
        <v>37</v>
      </c>
      <c r="S9" s="121">
        <v>7</v>
      </c>
      <c r="T9" s="122">
        <v>44</v>
      </c>
      <c r="U9" s="123">
        <v>240.01</v>
      </c>
      <c r="V9" s="124">
        <v>1</v>
      </c>
      <c r="W9" s="125">
        <v>7</v>
      </c>
      <c r="X9" s="126">
        <v>3</v>
      </c>
    </row>
    <row r="10" spans="1:24" ht="15.75">
      <c r="A10" s="115">
        <v>1</v>
      </c>
      <c r="B10" s="116">
        <v>5</v>
      </c>
      <c r="C10" s="117" t="s">
        <v>209</v>
      </c>
      <c r="D10" s="118" t="s">
        <v>207</v>
      </c>
      <c r="E10" s="119" t="s">
        <v>204</v>
      </c>
      <c r="F10" s="120">
        <v>46</v>
      </c>
      <c r="G10" s="121">
        <v>8</v>
      </c>
      <c r="H10" s="122">
        <v>54</v>
      </c>
      <c r="I10" s="120">
        <v>41.01</v>
      </c>
      <c r="J10" s="121">
        <v>7</v>
      </c>
      <c r="K10" s="122">
        <v>48.01</v>
      </c>
      <c r="L10" s="120">
        <v>37</v>
      </c>
      <c r="M10" s="121">
        <v>6</v>
      </c>
      <c r="N10" s="122">
        <v>43</v>
      </c>
      <c r="O10" s="120">
        <v>41</v>
      </c>
      <c r="P10" s="121">
        <v>7</v>
      </c>
      <c r="Q10" s="122">
        <v>48</v>
      </c>
      <c r="R10" s="120">
        <v>40</v>
      </c>
      <c r="S10" s="121">
        <v>6</v>
      </c>
      <c r="T10" s="122">
        <v>46</v>
      </c>
      <c r="U10" s="123">
        <v>239.01</v>
      </c>
      <c r="V10" s="124">
        <v>1</v>
      </c>
      <c r="W10" s="125">
        <v>8</v>
      </c>
      <c r="X10" s="126">
        <v>4</v>
      </c>
    </row>
    <row r="11" spans="1:24" ht="15.75">
      <c r="A11" s="115">
        <v>1</v>
      </c>
      <c r="B11" s="116">
        <v>12</v>
      </c>
      <c r="C11" s="117" t="s">
        <v>447</v>
      </c>
      <c r="D11" s="118">
        <v>0</v>
      </c>
      <c r="E11" s="119" t="s">
        <v>204</v>
      </c>
      <c r="F11" s="120">
        <v>48.01</v>
      </c>
      <c r="G11" s="121">
        <v>9</v>
      </c>
      <c r="H11" s="122">
        <v>57.01</v>
      </c>
      <c r="I11" s="120">
        <v>41.01</v>
      </c>
      <c r="J11" s="121">
        <v>6</v>
      </c>
      <c r="K11" s="122">
        <v>47.01</v>
      </c>
      <c r="L11" s="120">
        <v>32</v>
      </c>
      <c r="M11" s="121">
        <v>7</v>
      </c>
      <c r="N11" s="122">
        <v>39</v>
      </c>
      <c r="O11" s="120">
        <v>47.01</v>
      </c>
      <c r="P11" s="121">
        <v>8</v>
      </c>
      <c r="Q11" s="122">
        <v>55.01</v>
      </c>
      <c r="R11" s="120">
        <v>36</v>
      </c>
      <c r="S11" s="121">
        <v>4</v>
      </c>
      <c r="T11" s="122">
        <v>40</v>
      </c>
      <c r="U11" s="123">
        <v>238.02999999999997</v>
      </c>
      <c r="V11" s="124">
        <v>3</v>
      </c>
      <c r="W11" s="125">
        <v>9</v>
      </c>
      <c r="X11" s="126">
        <v>5</v>
      </c>
    </row>
    <row r="12" spans="1:24" ht="15.75">
      <c r="A12" s="115">
        <v>1</v>
      </c>
      <c r="B12" s="116">
        <v>16</v>
      </c>
      <c r="C12" s="117" t="s">
        <v>407</v>
      </c>
      <c r="D12" s="118">
        <v>0</v>
      </c>
      <c r="E12" s="119" t="s">
        <v>204</v>
      </c>
      <c r="F12" s="120">
        <v>38</v>
      </c>
      <c r="G12" s="121">
        <v>7</v>
      </c>
      <c r="H12" s="122">
        <v>45</v>
      </c>
      <c r="I12" s="120">
        <v>41</v>
      </c>
      <c r="J12" s="121">
        <v>6</v>
      </c>
      <c r="K12" s="122">
        <v>47</v>
      </c>
      <c r="L12" s="120">
        <v>39</v>
      </c>
      <c r="M12" s="121">
        <v>6</v>
      </c>
      <c r="N12" s="122">
        <v>45</v>
      </c>
      <c r="O12" s="120">
        <v>42.01</v>
      </c>
      <c r="P12" s="121">
        <v>7</v>
      </c>
      <c r="Q12" s="122">
        <v>49.01</v>
      </c>
      <c r="R12" s="120">
        <v>34.01</v>
      </c>
      <c r="S12" s="121">
        <v>4</v>
      </c>
      <c r="T12" s="122">
        <v>38.01</v>
      </c>
      <c r="U12" s="123">
        <v>224.01999999999998</v>
      </c>
      <c r="V12" s="124">
        <v>2</v>
      </c>
      <c r="W12" s="125">
        <v>14</v>
      </c>
      <c r="X12" s="126">
        <v>6</v>
      </c>
    </row>
    <row r="13" spans="1:24" ht="15.75">
      <c r="A13" s="115">
        <v>2</v>
      </c>
      <c r="B13" s="116">
        <v>6</v>
      </c>
      <c r="C13" s="117" t="s">
        <v>212</v>
      </c>
      <c r="D13" s="118">
        <v>0</v>
      </c>
      <c r="E13" s="119" t="s">
        <v>204</v>
      </c>
      <c r="F13" s="120">
        <v>39</v>
      </c>
      <c r="G13" s="121">
        <v>6</v>
      </c>
      <c r="H13" s="122">
        <v>45</v>
      </c>
      <c r="I13" s="120">
        <v>36</v>
      </c>
      <c r="J13" s="121">
        <v>7</v>
      </c>
      <c r="K13" s="122">
        <v>43</v>
      </c>
      <c r="L13" s="120">
        <v>40</v>
      </c>
      <c r="M13" s="121">
        <v>7</v>
      </c>
      <c r="N13" s="122">
        <v>47</v>
      </c>
      <c r="O13" s="120">
        <v>36.01</v>
      </c>
      <c r="P13" s="121">
        <v>6</v>
      </c>
      <c r="Q13" s="122">
        <v>42.01</v>
      </c>
      <c r="R13" s="120">
        <v>39.01</v>
      </c>
      <c r="S13" s="121">
        <v>6</v>
      </c>
      <c r="T13" s="122">
        <v>45.01</v>
      </c>
      <c r="U13" s="123">
        <v>222.01999999999998</v>
      </c>
      <c r="V13" s="124">
        <v>2</v>
      </c>
      <c r="W13" s="125">
        <v>15</v>
      </c>
      <c r="X13" s="126">
        <v>7</v>
      </c>
    </row>
    <row r="14" spans="1:24" ht="15.75">
      <c r="A14" s="115">
        <v>1</v>
      </c>
      <c r="B14" s="116">
        <v>6</v>
      </c>
      <c r="C14" s="117" t="s">
        <v>206</v>
      </c>
      <c r="D14" s="118" t="s">
        <v>207</v>
      </c>
      <c r="E14" s="119" t="s">
        <v>204</v>
      </c>
      <c r="F14" s="120">
        <v>48</v>
      </c>
      <c r="G14" s="121">
        <v>9</v>
      </c>
      <c r="H14" s="122">
        <v>57</v>
      </c>
      <c r="I14" s="120">
        <v>44</v>
      </c>
      <c r="J14" s="121">
        <v>8</v>
      </c>
      <c r="K14" s="122">
        <v>52</v>
      </c>
      <c r="L14" s="120">
        <v>28</v>
      </c>
      <c r="M14" s="121">
        <v>6</v>
      </c>
      <c r="N14" s="122">
        <v>34</v>
      </c>
      <c r="O14" s="120">
        <v>41.01</v>
      </c>
      <c r="P14" s="121">
        <v>7</v>
      </c>
      <c r="Q14" s="122">
        <v>48.01</v>
      </c>
      <c r="R14" s="120">
        <v>26</v>
      </c>
      <c r="S14" s="121">
        <v>4</v>
      </c>
      <c r="T14" s="122">
        <v>30</v>
      </c>
      <c r="U14" s="123">
        <v>221.01</v>
      </c>
      <c r="V14" s="124">
        <v>1</v>
      </c>
      <c r="W14" s="125">
        <v>17</v>
      </c>
      <c r="X14" s="126">
        <v>8</v>
      </c>
    </row>
    <row r="15" spans="1:24" ht="15.75">
      <c r="A15" s="115">
        <v>3</v>
      </c>
      <c r="B15" s="116">
        <v>6</v>
      </c>
      <c r="C15" s="117" t="s">
        <v>245</v>
      </c>
      <c r="D15" s="118">
        <v>0</v>
      </c>
      <c r="E15" s="119" t="s">
        <v>204</v>
      </c>
      <c r="F15" s="120">
        <v>32</v>
      </c>
      <c r="G15" s="121">
        <v>6</v>
      </c>
      <c r="H15" s="122">
        <v>38</v>
      </c>
      <c r="I15" s="120">
        <v>41</v>
      </c>
      <c r="J15" s="121">
        <v>7</v>
      </c>
      <c r="K15" s="122">
        <v>48</v>
      </c>
      <c r="L15" s="120">
        <v>39</v>
      </c>
      <c r="M15" s="121">
        <v>7</v>
      </c>
      <c r="N15" s="122">
        <v>46</v>
      </c>
      <c r="O15" s="120">
        <v>37</v>
      </c>
      <c r="P15" s="121">
        <v>6</v>
      </c>
      <c r="Q15" s="122">
        <v>43</v>
      </c>
      <c r="R15" s="120">
        <v>39</v>
      </c>
      <c r="S15" s="121">
        <v>7</v>
      </c>
      <c r="T15" s="122">
        <v>46</v>
      </c>
      <c r="U15" s="123">
        <v>221</v>
      </c>
      <c r="V15" s="124">
        <v>0</v>
      </c>
      <c r="W15" s="125">
        <v>18</v>
      </c>
      <c r="X15" s="126">
        <v>9</v>
      </c>
    </row>
    <row r="16" spans="1:24" ht="15.75">
      <c r="A16" s="115">
        <v>1</v>
      </c>
      <c r="B16" s="116">
        <v>14</v>
      </c>
      <c r="C16" s="117" t="s">
        <v>448</v>
      </c>
      <c r="D16" s="118">
        <v>0</v>
      </c>
      <c r="E16" s="119" t="s">
        <v>204</v>
      </c>
      <c r="F16" s="120">
        <v>38</v>
      </c>
      <c r="G16" s="121">
        <v>7</v>
      </c>
      <c r="H16" s="122">
        <v>45</v>
      </c>
      <c r="I16" s="120">
        <v>47</v>
      </c>
      <c r="J16" s="121">
        <v>8</v>
      </c>
      <c r="K16" s="122">
        <v>55</v>
      </c>
      <c r="L16" s="120">
        <v>38.01</v>
      </c>
      <c r="M16" s="121">
        <v>5</v>
      </c>
      <c r="N16" s="122">
        <v>43.01</v>
      </c>
      <c r="O16" s="120">
        <v>26</v>
      </c>
      <c r="P16" s="121">
        <v>5</v>
      </c>
      <c r="Q16" s="122">
        <v>31</v>
      </c>
      <c r="R16" s="120">
        <v>38</v>
      </c>
      <c r="S16" s="121">
        <v>8</v>
      </c>
      <c r="T16" s="122">
        <v>46</v>
      </c>
      <c r="U16" s="123">
        <v>220.01</v>
      </c>
      <c r="V16" s="124">
        <v>1</v>
      </c>
      <c r="W16" s="125">
        <v>19</v>
      </c>
      <c r="X16" s="126">
        <v>10</v>
      </c>
    </row>
    <row r="17" spans="1:24" ht="15.75">
      <c r="A17" s="115">
        <v>3</v>
      </c>
      <c r="B17" s="116">
        <v>1</v>
      </c>
      <c r="C17" s="117" t="s">
        <v>449</v>
      </c>
      <c r="D17" s="118">
        <v>0</v>
      </c>
      <c r="E17" s="119" t="s">
        <v>204</v>
      </c>
      <c r="F17" s="120">
        <v>32</v>
      </c>
      <c r="G17" s="121">
        <v>8</v>
      </c>
      <c r="H17" s="122">
        <v>40</v>
      </c>
      <c r="I17" s="120">
        <v>45.01</v>
      </c>
      <c r="J17" s="121">
        <v>8</v>
      </c>
      <c r="K17" s="122">
        <v>53.01</v>
      </c>
      <c r="L17" s="120">
        <v>23</v>
      </c>
      <c r="M17" s="121">
        <v>7</v>
      </c>
      <c r="N17" s="122">
        <v>30</v>
      </c>
      <c r="O17" s="120">
        <v>34</v>
      </c>
      <c r="P17" s="121">
        <v>7</v>
      </c>
      <c r="Q17" s="122">
        <v>41</v>
      </c>
      <c r="R17" s="120">
        <v>47.01</v>
      </c>
      <c r="S17" s="121">
        <v>8</v>
      </c>
      <c r="T17" s="122">
        <v>55.01</v>
      </c>
      <c r="U17" s="123">
        <v>219.01999999999998</v>
      </c>
      <c r="V17" s="124">
        <v>2</v>
      </c>
      <c r="W17" s="125">
        <v>20</v>
      </c>
      <c r="X17" s="126">
        <v>11</v>
      </c>
    </row>
    <row r="18" spans="1:24" ht="15.75">
      <c r="A18" s="115">
        <v>2</v>
      </c>
      <c r="B18" s="116">
        <v>10</v>
      </c>
      <c r="C18" s="117" t="s">
        <v>450</v>
      </c>
      <c r="D18" s="118">
        <v>0</v>
      </c>
      <c r="E18" s="119" t="s">
        <v>204</v>
      </c>
      <c r="F18" s="120">
        <v>42</v>
      </c>
      <c r="G18" s="121">
        <v>7</v>
      </c>
      <c r="H18" s="122">
        <v>49</v>
      </c>
      <c r="I18" s="120">
        <v>41</v>
      </c>
      <c r="J18" s="121">
        <v>7</v>
      </c>
      <c r="K18" s="122">
        <v>48</v>
      </c>
      <c r="L18" s="120">
        <v>38</v>
      </c>
      <c r="M18" s="121">
        <v>7</v>
      </c>
      <c r="N18" s="122">
        <v>45</v>
      </c>
      <c r="O18" s="120">
        <v>23</v>
      </c>
      <c r="P18" s="121">
        <v>6</v>
      </c>
      <c r="Q18" s="122">
        <v>29</v>
      </c>
      <c r="R18" s="120">
        <v>35</v>
      </c>
      <c r="S18" s="121">
        <v>7</v>
      </c>
      <c r="T18" s="122">
        <v>42</v>
      </c>
      <c r="U18" s="123">
        <v>213</v>
      </c>
      <c r="V18" s="124">
        <v>0</v>
      </c>
      <c r="W18" s="125">
        <v>23</v>
      </c>
      <c r="X18" s="126">
        <v>12</v>
      </c>
    </row>
    <row r="19" spans="1:24" ht="15.75">
      <c r="A19" s="115">
        <v>1</v>
      </c>
      <c r="B19" s="116">
        <v>10</v>
      </c>
      <c r="C19" s="117" t="s">
        <v>213</v>
      </c>
      <c r="D19" s="118">
        <v>0</v>
      </c>
      <c r="E19" s="119" t="s">
        <v>204</v>
      </c>
      <c r="F19" s="120">
        <v>39</v>
      </c>
      <c r="G19" s="121">
        <v>7</v>
      </c>
      <c r="H19" s="122">
        <v>46</v>
      </c>
      <c r="I19" s="120">
        <v>30</v>
      </c>
      <c r="J19" s="121">
        <v>5</v>
      </c>
      <c r="K19" s="122">
        <v>35</v>
      </c>
      <c r="L19" s="120">
        <v>45</v>
      </c>
      <c r="M19" s="121">
        <v>7</v>
      </c>
      <c r="N19" s="122">
        <v>52</v>
      </c>
      <c r="O19" s="120">
        <v>35</v>
      </c>
      <c r="P19" s="121">
        <v>6</v>
      </c>
      <c r="Q19" s="122">
        <v>41</v>
      </c>
      <c r="R19" s="120">
        <v>31</v>
      </c>
      <c r="S19" s="121">
        <v>6</v>
      </c>
      <c r="T19" s="122">
        <v>37</v>
      </c>
      <c r="U19" s="123">
        <v>211</v>
      </c>
      <c r="V19" s="124">
        <v>0</v>
      </c>
      <c r="W19" s="125">
        <v>25</v>
      </c>
      <c r="X19" s="126">
        <v>13</v>
      </c>
    </row>
    <row r="20" spans="1:24" ht="15.75">
      <c r="A20" s="115">
        <v>2</v>
      </c>
      <c r="B20" s="116">
        <v>2</v>
      </c>
      <c r="C20" s="117" t="s">
        <v>321</v>
      </c>
      <c r="D20" s="118">
        <v>0</v>
      </c>
      <c r="E20" s="119" t="s">
        <v>204</v>
      </c>
      <c r="F20" s="120">
        <v>43.01</v>
      </c>
      <c r="G20" s="121">
        <v>7</v>
      </c>
      <c r="H20" s="122">
        <v>50.01</v>
      </c>
      <c r="I20" s="120">
        <v>32</v>
      </c>
      <c r="J20" s="121">
        <v>7</v>
      </c>
      <c r="K20" s="122">
        <v>39</v>
      </c>
      <c r="L20" s="120">
        <v>29</v>
      </c>
      <c r="M20" s="121">
        <v>8</v>
      </c>
      <c r="N20" s="122">
        <v>37</v>
      </c>
      <c r="O20" s="120">
        <v>34</v>
      </c>
      <c r="P20" s="121">
        <v>8</v>
      </c>
      <c r="Q20" s="122">
        <v>42</v>
      </c>
      <c r="R20" s="120">
        <v>32.01</v>
      </c>
      <c r="S20" s="121">
        <v>4</v>
      </c>
      <c r="T20" s="122">
        <v>36.01</v>
      </c>
      <c r="U20" s="123">
        <v>204.01999999999998</v>
      </c>
      <c r="V20" s="124">
        <v>2</v>
      </c>
      <c r="W20" s="125">
        <v>30</v>
      </c>
      <c r="X20" s="126">
        <v>14</v>
      </c>
    </row>
    <row r="21" spans="1:24" ht="15.75">
      <c r="A21" s="115">
        <v>1</v>
      </c>
      <c r="B21" s="116">
        <v>11</v>
      </c>
      <c r="C21" s="117" t="s">
        <v>451</v>
      </c>
      <c r="D21" s="118">
        <v>0</v>
      </c>
      <c r="E21" s="119" t="s">
        <v>204</v>
      </c>
      <c r="F21" s="120">
        <v>34</v>
      </c>
      <c r="G21" s="121">
        <v>6</v>
      </c>
      <c r="H21" s="122">
        <v>40</v>
      </c>
      <c r="I21" s="120">
        <v>37</v>
      </c>
      <c r="J21" s="121">
        <v>5</v>
      </c>
      <c r="K21" s="122">
        <v>42</v>
      </c>
      <c r="L21" s="120">
        <v>42.01</v>
      </c>
      <c r="M21" s="121">
        <v>7</v>
      </c>
      <c r="N21" s="122">
        <v>49.01</v>
      </c>
      <c r="O21" s="120">
        <v>40</v>
      </c>
      <c r="P21" s="121">
        <v>7</v>
      </c>
      <c r="Q21" s="122">
        <v>47</v>
      </c>
      <c r="R21" s="120">
        <v>21</v>
      </c>
      <c r="S21" s="121">
        <v>4</v>
      </c>
      <c r="T21" s="122">
        <v>25</v>
      </c>
      <c r="U21" s="123">
        <v>203.01</v>
      </c>
      <c r="V21" s="124">
        <v>1</v>
      </c>
      <c r="W21" s="125">
        <v>32</v>
      </c>
      <c r="X21" s="126">
        <v>15</v>
      </c>
    </row>
    <row r="22" spans="1:24" ht="15.75">
      <c r="A22" s="115">
        <v>3</v>
      </c>
      <c r="B22" s="116">
        <v>2</v>
      </c>
      <c r="C22" s="117" t="s">
        <v>452</v>
      </c>
      <c r="D22" s="118">
        <v>0</v>
      </c>
      <c r="E22" s="119" t="s">
        <v>204</v>
      </c>
      <c r="F22" s="120">
        <v>15</v>
      </c>
      <c r="G22" s="121">
        <v>8</v>
      </c>
      <c r="H22" s="122">
        <v>23</v>
      </c>
      <c r="I22" s="120">
        <v>34</v>
      </c>
      <c r="J22" s="121">
        <v>8</v>
      </c>
      <c r="K22" s="122">
        <v>42</v>
      </c>
      <c r="L22" s="120">
        <v>44.01</v>
      </c>
      <c r="M22" s="121">
        <v>8</v>
      </c>
      <c r="N22" s="122">
        <v>52.01</v>
      </c>
      <c r="O22" s="120">
        <v>29</v>
      </c>
      <c r="P22" s="121">
        <v>8</v>
      </c>
      <c r="Q22" s="122">
        <v>37</v>
      </c>
      <c r="R22" s="120">
        <v>37</v>
      </c>
      <c r="S22" s="121">
        <v>6</v>
      </c>
      <c r="T22" s="122">
        <v>43</v>
      </c>
      <c r="U22" s="123">
        <v>197.01</v>
      </c>
      <c r="V22" s="124">
        <v>1</v>
      </c>
      <c r="W22" s="125">
        <v>35</v>
      </c>
      <c r="X22" s="126">
        <v>16</v>
      </c>
    </row>
    <row r="23" spans="1:24" ht="15.75">
      <c r="A23" s="115">
        <v>1</v>
      </c>
      <c r="B23" s="116">
        <v>2</v>
      </c>
      <c r="C23" s="117" t="s">
        <v>320</v>
      </c>
      <c r="D23" s="118" t="s">
        <v>207</v>
      </c>
      <c r="E23" s="119" t="s">
        <v>204</v>
      </c>
      <c r="F23" s="120">
        <v>28</v>
      </c>
      <c r="G23" s="121">
        <v>7</v>
      </c>
      <c r="H23" s="122">
        <v>35</v>
      </c>
      <c r="I23" s="120">
        <v>38.01</v>
      </c>
      <c r="J23" s="121">
        <v>7</v>
      </c>
      <c r="K23" s="122">
        <v>45.01</v>
      </c>
      <c r="L23" s="120">
        <v>36.01</v>
      </c>
      <c r="M23" s="121">
        <v>6</v>
      </c>
      <c r="N23" s="122">
        <v>42.01</v>
      </c>
      <c r="O23" s="120">
        <v>28.01</v>
      </c>
      <c r="P23" s="121">
        <v>6</v>
      </c>
      <c r="Q23" s="122">
        <v>34.010000000000005</v>
      </c>
      <c r="R23" s="120">
        <v>32</v>
      </c>
      <c r="S23" s="121">
        <v>7</v>
      </c>
      <c r="T23" s="122">
        <v>39</v>
      </c>
      <c r="U23" s="123">
        <v>195.02999999999997</v>
      </c>
      <c r="V23" s="124">
        <v>3</v>
      </c>
      <c r="W23" s="125">
        <v>36</v>
      </c>
      <c r="X23" s="126">
        <v>17</v>
      </c>
    </row>
    <row r="24" spans="1:24" ht="15.75">
      <c r="A24" s="115">
        <v>2</v>
      </c>
      <c r="B24" s="116">
        <v>7</v>
      </c>
      <c r="C24" s="117" t="s">
        <v>453</v>
      </c>
      <c r="D24" s="118" t="s">
        <v>190</v>
      </c>
      <c r="E24" s="119" t="s">
        <v>204</v>
      </c>
      <c r="F24" s="120">
        <v>35</v>
      </c>
      <c r="G24" s="121">
        <v>4</v>
      </c>
      <c r="H24" s="122">
        <v>39</v>
      </c>
      <c r="I24" s="120">
        <v>23</v>
      </c>
      <c r="J24" s="121">
        <v>5</v>
      </c>
      <c r="K24" s="122">
        <v>28</v>
      </c>
      <c r="L24" s="120">
        <v>32</v>
      </c>
      <c r="M24" s="121">
        <v>5</v>
      </c>
      <c r="N24" s="122">
        <v>37</v>
      </c>
      <c r="O24" s="120">
        <v>39.020000000000003</v>
      </c>
      <c r="P24" s="121">
        <v>5</v>
      </c>
      <c r="Q24" s="122">
        <v>44.02</v>
      </c>
      <c r="R24" s="120">
        <v>37.01</v>
      </c>
      <c r="S24" s="121">
        <v>6</v>
      </c>
      <c r="T24" s="122">
        <v>43.01</v>
      </c>
      <c r="U24" s="123">
        <v>191.03</v>
      </c>
      <c r="V24" s="124">
        <v>3</v>
      </c>
      <c r="W24" s="125">
        <v>38</v>
      </c>
      <c r="X24" s="126">
        <v>18</v>
      </c>
    </row>
    <row r="25" spans="1:24" ht="15.75">
      <c r="A25" s="115">
        <v>4</v>
      </c>
      <c r="B25" s="116">
        <v>14</v>
      </c>
      <c r="C25" s="117" t="s">
        <v>454</v>
      </c>
      <c r="D25" s="118">
        <v>0</v>
      </c>
      <c r="E25" s="119" t="s">
        <v>204</v>
      </c>
      <c r="F25" s="120">
        <v>29.01</v>
      </c>
      <c r="G25" s="121">
        <v>5</v>
      </c>
      <c r="H25" s="122">
        <v>34.010000000000005</v>
      </c>
      <c r="I25" s="120">
        <v>26.01</v>
      </c>
      <c r="J25" s="121">
        <v>5</v>
      </c>
      <c r="K25" s="122">
        <v>31.01</v>
      </c>
      <c r="L25" s="120">
        <v>37</v>
      </c>
      <c r="M25" s="121">
        <v>7</v>
      </c>
      <c r="N25" s="122">
        <v>44</v>
      </c>
      <c r="O25" s="120">
        <v>33</v>
      </c>
      <c r="P25" s="121">
        <v>5</v>
      </c>
      <c r="Q25" s="122">
        <v>38</v>
      </c>
      <c r="R25" s="120">
        <v>33</v>
      </c>
      <c r="S25" s="121">
        <v>7</v>
      </c>
      <c r="T25" s="122">
        <v>40</v>
      </c>
      <c r="U25" s="123">
        <v>187.02</v>
      </c>
      <c r="V25" s="124">
        <v>2</v>
      </c>
      <c r="W25" s="125">
        <v>39</v>
      </c>
      <c r="X25" s="126">
        <v>19</v>
      </c>
    </row>
    <row r="26" spans="1:24" ht="15.75">
      <c r="A26" s="115">
        <v>2</v>
      </c>
      <c r="B26" s="116">
        <v>3</v>
      </c>
      <c r="C26" s="117" t="s">
        <v>240</v>
      </c>
      <c r="D26" s="118">
        <v>0</v>
      </c>
      <c r="E26" s="119" t="s">
        <v>204</v>
      </c>
      <c r="F26" s="120">
        <v>40.01</v>
      </c>
      <c r="G26" s="121">
        <v>6</v>
      </c>
      <c r="H26" s="122">
        <v>46.01</v>
      </c>
      <c r="I26" s="120">
        <v>31</v>
      </c>
      <c r="J26" s="121">
        <v>4</v>
      </c>
      <c r="K26" s="122">
        <v>35</v>
      </c>
      <c r="L26" s="120">
        <v>23</v>
      </c>
      <c r="M26" s="121">
        <v>7</v>
      </c>
      <c r="N26" s="122">
        <v>30</v>
      </c>
      <c r="O26" s="120">
        <v>24</v>
      </c>
      <c r="P26" s="121">
        <v>5</v>
      </c>
      <c r="Q26" s="122">
        <v>29</v>
      </c>
      <c r="R26" s="120">
        <v>35</v>
      </c>
      <c r="S26" s="121">
        <v>6</v>
      </c>
      <c r="T26" s="122">
        <v>41</v>
      </c>
      <c r="U26" s="123">
        <v>181.01</v>
      </c>
      <c r="V26" s="124">
        <v>1</v>
      </c>
      <c r="W26" s="125">
        <v>40</v>
      </c>
      <c r="X26" s="126">
        <v>20</v>
      </c>
    </row>
    <row r="27" spans="1:24" ht="15.75">
      <c r="A27" s="115">
        <v>2</v>
      </c>
      <c r="B27" s="116">
        <v>12</v>
      </c>
      <c r="C27" s="117" t="s">
        <v>455</v>
      </c>
      <c r="D27" s="118">
        <v>0</v>
      </c>
      <c r="E27" s="119" t="s">
        <v>204</v>
      </c>
      <c r="F27" s="120">
        <v>31</v>
      </c>
      <c r="G27" s="121">
        <v>5</v>
      </c>
      <c r="H27" s="122">
        <v>36</v>
      </c>
      <c r="I27" s="120">
        <v>38.01</v>
      </c>
      <c r="J27" s="121">
        <v>6</v>
      </c>
      <c r="K27" s="122">
        <v>44.01</v>
      </c>
      <c r="L27" s="120">
        <v>11</v>
      </c>
      <c r="M27" s="121">
        <v>0</v>
      </c>
      <c r="N27" s="122">
        <v>11</v>
      </c>
      <c r="O27" s="120">
        <v>39</v>
      </c>
      <c r="P27" s="121">
        <v>6</v>
      </c>
      <c r="Q27" s="122">
        <v>45</v>
      </c>
      <c r="R27" s="120">
        <v>36</v>
      </c>
      <c r="S27" s="121">
        <v>6</v>
      </c>
      <c r="T27" s="122">
        <v>42</v>
      </c>
      <c r="U27" s="123">
        <v>178.01</v>
      </c>
      <c r="V27" s="124">
        <v>1</v>
      </c>
      <c r="W27" s="125">
        <v>41</v>
      </c>
      <c r="X27" s="126">
        <v>21</v>
      </c>
    </row>
    <row r="28" spans="1:24" ht="15.75">
      <c r="A28" s="115">
        <v>2</v>
      </c>
      <c r="B28" s="116">
        <v>9</v>
      </c>
      <c r="C28" s="117" t="s">
        <v>219</v>
      </c>
      <c r="D28" s="118">
        <v>0</v>
      </c>
      <c r="E28" s="119" t="s">
        <v>204</v>
      </c>
      <c r="F28" s="120">
        <v>43.01</v>
      </c>
      <c r="G28" s="121">
        <v>7</v>
      </c>
      <c r="H28" s="122">
        <v>50.01</v>
      </c>
      <c r="I28" s="120">
        <v>26</v>
      </c>
      <c r="J28" s="121">
        <v>6</v>
      </c>
      <c r="K28" s="122">
        <v>32</v>
      </c>
      <c r="L28" s="120">
        <v>31.01</v>
      </c>
      <c r="M28" s="121">
        <v>3</v>
      </c>
      <c r="N28" s="122">
        <v>34.010000000000005</v>
      </c>
      <c r="O28" s="120">
        <v>30</v>
      </c>
      <c r="P28" s="121">
        <v>6</v>
      </c>
      <c r="Q28" s="122">
        <v>36</v>
      </c>
      <c r="R28" s="120">
        <v>21</v>
      </c>
      <c r="S28" s="121">
        <v>4</v>
      </c>
      <c r="T28" s="122">
        <v>25</v>
      </c>
      <c r="U28" s="123">
        <v>177.01999999999998</v>
      </c>
      <c r="V28" s="124">
        <v>2</v>
      </c>
      <c r="W28" s="125">
        <v>42</v>
      </c>
      <c r="X28" s="126">
        <v>22</v>
      </c>
    </row>
    <row r="29" spans="1:24" ht="15.75">
      <c r="A29" s="115">
        <v>4</v>
      </c>
      <c r="B29" s="116">
        <v>13</v>
      </c>
      <c r="C29" s="117" t="s">
        <v>217</v>
      </c>
      <c r="D29" s="127">
        <v>0</v>
      </c>
      <c r="E29" s="119" t="s">
        <v>204</v>
      </c>
      <c r="F29" s="120">
        <v>39.01</v>
      </c>
      <c r="G29" s="121">
        <v>5</v>
      </c>
      <c r="H29" s="122">
        <v>44.01</v>
      </c>
      <c r="I29" s="120">
        <v>32</v>
      </c>
      <c r="J29" s="121">
        <v>6</v>
      </c>
      <c r="K29" s="122">
        <v>38</v>
      </c>
      <c r="L29" s="120">
        <v>23</v>
      </c>
      <c r="M29" s="121">
        <v>3</v>
      </c>
      <c r="N29" s="122">
        <v>26</v>
      </c>
      <c r="O29" s="120">
        <v>31</v>
      </c>
      <c r="P29" s="121">
        <v>6</v>
      </c>
      <c r="Q29" s="122">
        <v>37</v>
      </c>
      <c r="R29" s="120">
        <v>27</v>
      </c>
      <c r="S29" s="121">
        <v>5</v>
      </c>
      <c r="T29" s="122">
        <v>32</v>
      </c>
      <c r="U29" s="123">
        <v>177.01</v>
      </c>
      <c r="V29" s="124">
        <v>1</v>
      </c>
      <c r="W29" s="125">
        <v>44</v>
      </c>
      <c r="X29" s="126">
        <v>23</v>
      </c>
    </row>
    <row r="30" spans="1:24" ht="15.75">
      <c r="A30" s="115">
        <v>2</v>
      </c>
      <c r="B30" s="116">
        <v>13</v>
      </c>
      <c r="C30" s="117" t="s">
        <v>218</v>
      </c>
      <c r="D30" s="118">
        <v>0</v>
      </c>
      <c r="E30" s="119" t="s">
        <v>204</v>
      </c>
      <c r="F30" s="120">
        <v>27</v>
      </c>
      <c r="G30" s="121">
        <v>7</v>
      </c>
      <c r="H30" s="122">
        <v>34</v>
      </c>
      <c r="I30" s="120">
        <v>33</v>
      </c>
      <c r="J30" s="121">
        <v>7</v>
      </c>
      <c r="K30" s="122">
        <v>40</v>
      </c>
      <c r="L30" s="120">
        <v>26</v>
      </c>
      <c r="M30" s="121">
        <v>5</v>
      </c>
      <c r="N30" s="122">
        <v>31</v>
      </c>
      <c r="O30" s="120">
        <v>34</v>
      </c>
      <c r="P30" s="121">
        <v>6</v>
      </c>
      <c r="Q30" s="122">
        <v>40</v>
      </c>
      <c r="R30" s="120">
        <v>23.01</v>
      </c>
      <c r="S30" s="121">
        <v>6</v>
      </c>
      <c r="T30" s="122">
        <v>29.01</v>
      </c>
      <c r="U30" s="123">
        <v>174.01</v>
      </c>
      <c r="V30" s="124">
        <v>1</v>
      </c>
      <c r="W30" s="125">
        <v>45</v>
      </c>
      <c r="X30" s="126">
        <v>24</v>
      </c>
    </row>
    <row r="31" spans="1:24" ht="15.75">
      <c r="A31" s="115">
        <v>4</v>
      </c>
      <c r="B31" s="116">
        <v>1</v>
      </c>
      <c r="C31" s="117" t="s">
        <v>456</v>
      </c>
      <c r="D31" s="118">
        <v>0</v>
      </c>
      <c r="E31" s="119" t="s">
        <v>204</v>
      </c>
      <c r="F31" s="120">
        <v>29</v>
      </c>
      <c r="G31" s="121">
        <v>7</v>
      </c>
      <c r="H31" s="122">
        <v>36</v>
      </c>
      <c r="I31" s="120">
        <v>18</v>
      </c>
      <c r="J31" s="121">
        <v>0</v>
      </c>
      <c r="K31" s="122">
        <v>18</v>
      </c>
      <c r="L31" s="120">
        <v>39.01</v>
      </c>
      <c r="M31" s="121">
        <v>7</v>
      </c>
      <c r="N31" s="122">
        <v>46.01</v>
      </c>
      <c r="O31" s="120">
        <v>29</v>
      </c>
      <c r="P31" s="121">
        <v>3</v>
      </c>
      <c r="Q31" s="122">
        <v>32</v>
      </c>
      <c r="R31" s="120">
        <v>24</v>
      </c>
      <c r="S31" s="121">
        <v>4</v>
      </c>
      <c r="T31" s="122">
        <v>28</v>
      </c>
      <c r="U31" s="123">
        <v>160.01</v>
      </c>
      <c r="V31" s="124">
        <v>1</v>
      </c>
      <c r="W31" s="125">
        <v>47</v>
      </c>
      <c r="X31" s="126">
        <v>25</v>
      </c>
    </row>
    <row r="32" spans="1:24" ht="15.75">
      <c r="A32" s="115">
        <v>4</v>
      </c>
      <c r="B32" s="116">
        <v>16</v>
      </c>
      <c r="C32" s="117" t="s">
        <v>457</v>
      </c>
      <c r="D32" s="118">
        <v>0</v>
      </c>
      <c r="E32" s="119" t="s">
        <v>204</v>
      </c>
      <c r="F32" s="120">
        <v>41</v>
      </c>
      <c r="G32" s="121">
        <v>7</v>
      </c>
      <c r="H32" s="122">
        <v>48</v>
      </c>
      <c r="I32" s="120">
        <v>16</v>
      </c>
      <c r="J32" s="121">
        <v>6</v>
      </c>
      <c r="K32" s="122">
        <v>22</v>
      </c>
      <c r="L32" s="120">
        <v>30</v>
      </c>
      <c r="M32" s="121">
        <v>5</v>
      </c>
      <c r="N32" s="122">
        <v>35</v>
      </c>
      <c r="O32" s="120">
        <v>16</v>
      </c>
      <c r="P32" s="121">
        <v>0</v>
      </c>
      <c r="Q32" s="122">
        <v>16</v>
      </c>
      <c r="R32" s="120">
        <v>26</v>
      </c>
      <c r="S32" s="121">
        <v>6</v>
      </c>
      <c r="T32" s="122">
        <v>32</v>
      </c>
      <c r="U32" s="123">
        <v>153</v>
      </c>
      <c r="V32" s="124">
        <v>0</v>
      </c>
      <c r="W32" s="125">
        <v>48</v>
      </c>
      <c r="X32" s="126">
        <v>26</v>
      </c>
    </row>
    <row r="33" spans="1:24" ht="15.75">
      <c r="A33" s="115">
        <v>2</v>
      </c>
      <c r="B33" s="116">
        <v>4</v>
      </c>
      <c r="C33" s="117" t="s">
        <v>239</v>
      </c>
      <c r="D33" s="118" t="s">
        <v>190</v>
      </c>
      <c r="E33" s="119" t="s">
        <v>204</v>
      </c>
      <c r="F33" s="120">
        <v>35</v>
      </c>
      <c r="G33" s="121">
        <v>5</v>
      </c>
      <c r="H33" s="122">
        <v>40</v>
      </c>
      <c r="I33" s="120">
        <v>27</v>
      </c>
      <c r="J33" s="121">
        <v>4</v>
      </c>
      <c r="K33" s="122">
        <v>31</v>
      </c>
      <c r="L33" s="120">
        <v>18</v>
      </c>
      <c r="M33" s="121">
        <v>5</v>
      </c>
      <c r="N33" s="122">
        <v>23</v>
      </c>
      <c r="O33" s="120">
        <v>24</v>
      </c>
      <c r="P33" s="121">
        <v>4</v>
      </c>
      <c r="Q33" s="122">
        <v>28</v>
      </c>
      <c r="R33" s="120">
        <v>22</v>
      </c>
      <c r="S33" s="121">
        <v>4</v>
      </c>
      <c r="T33" s="122">
        <v>26</v>
      </c>
      <c r="U33" s="123">
        <v>148</v>
      </c>
      <c r="V33" s="124">
        <v>0</v>
      </c>
      <c r="W33" s="125">
        <v>49</v>
      </c>
      <c r="X33" s="126">
        <v>27</v>
      </c>
    </row>
    <row r="34" spans="1:24" ht="15.75">
      <c r="A34" s="115">
        <v>2</v>
      </c>
      <c r="B34" s="116">
        <v>15</v>
      </c>
      <c r="C34" s="117" t="s">
        <v>220</v>
      </c>
      <c r="D34" s="118">
        <v>0</v>
      </c>
      <c r="E34" s="119" t="s">
        <v>204</v>
      </c>
      <c r="F34" s="120">
        <v>29.01</v>
      </c>
      <c r="G34" s="121">
        <v>4</v>
      </c>
      <c r="H34" s="122">
        <v>33.010000000000005</v>
      </c>
      <c r="I34" s="120">
        <v>5</v>
      </c>
      <c r="J34" s="121">
        <v>0</v>
      </c>
      <c r="K34" s="122">
        <v>5</v>
      </c>
      <c r="L34" s="120">
        <v>20</v>
      </c>
      <c r="M34" s="121">
        <v>0</v>
      </c>
      <c r="N34" s="122">
        <v>20</v>
      </c>
      <c r="O34" s="120">
        <v>5</v>
      </c>
      <c r="P34" s="121">
        <v>0</v>
      </c>
      <c r="Q34" s="122">
        <v>5</v>
      </c>
      <c r="R34" s="120">
        <v>12</v>
      </c>
      <c r="S34" s="121">
        <v>0</v>
      </c>
      <c r="T34" s="122">
        <v>12</v>
      </c>
      <c r="U34" s="123">
        <v>75.010000000000005</v>
      </c>
      <c r="V34" s="124">
        <v>1</v>
      </c>
      <c r="W34" s="125">
        <v>51</v>
      </c>
      <c r="X34" s="126">
        <v>28</v>
      </c>
    </row>
    <row r="35" spans="1:24" ht="15.75">
      <c r="A35" s="115">
        <v>1</v>
      </c>
      <c r="B35" s="116">
        <v>15</v>
      </c>
      <c r="C35" s="117" t="s">
        <v>244</v>
      </c>
      <c r="D35" s="118">
        <v>0</v>
      </c>
      <c r="E35" s="119" t="s">
        <v>204</v>
      </c>
      <c r="F35" s="120">
        <v>5</v>
      </c>
      <c r="G35" s="121">
        <v>0</v>
      </c>
      <c r="H35" s="122">
        <v>5</v>
      </c>
      <c r="I35" s="120">
        <v>21</v>
      </c>
      <c r="J35" s="121">
        <v>3</v>
      </c>
      <c r="K35" s="122">
        <v>24</v>
      </c>
      <c r="L35" s="120">
        <v>0</v>
      </c>
      <c r="M35" s="121">
        <v>0</v>
      </c>
      <c r="N35" s="122">
        <v>0</v>
      </c>
      <c r="O35" s="120">
        <v>17</v>
      </c>
      <c r="P35" s="121">
        <v>0</v>
      </c>
      <c r="Q35" s="122">
        <v>17</v>
      </c>
      <c r="R35" s="120">
        <v>23</v>
      </c>
      <c r="S35" s="121">
        <v>0</v>
      </c>
      <c r="T35" s="122">
        <v>23</v>
      </c>
      <c r="U35" s="123">
        <v>69</v>
      </c>
      <c r="V35" s="124">
        <v>0</v>
      </c>
      <c r="W35" s="125">
        <v>52</v>
      </c>
      <c r="X35" s="126">
        <v>29</v>
      </c>
    </row>
    <row r="36" spans="1:24" ht="16.5" thickBot="1">
      <c r="A36" s="128">
        <v>1</v>
      </c>
      <c r="B36" s="129">
        <v>13</v>
      </c>
      <c r="C36" s="130" t="s">
        <v>458</v>
      </c>
      <c r="D36" s="131">
        <v>0</v>
      </c>
      <c r="E36" s="132" t="s">
        <v>204</v>
      </c>
      <c r="F36" s="133">
        <v>2</v>
      </c>
      <c r="G36" s="134">
        <v>0</v>
      </c>
      <c r="H36" s="135">
        <v>2</v>
      </c>
      <c r="I36" s="133">
        <v>5</v>
      </c>
      <c r="J36" s="134">
        <v>0</v>
      </c>
      <c r="K36" s="135">
        <v>5</v>
      </c>
      <c r="L36" s="133">
        <v>11</v>
      </c>
      <c r="M36" s="134">
        <v>0</v>
      </c>
      <c r="N36" s="135">
        <v>11</v>
      </c>
      <c r="O36" s="133">
        <v>10</v>
      </c>
      <c r="P36" s="134">
        <v>0</v>
      </c>
      <c r="Q36" s="135">
        <v>10</v>
      </c>
      <c r="R36" s="133">
        <v>20</v>
      </c>
      <c r="S36" s="134">
        <v>0</v>
      </c>
      <c r="T36" s="135">
        <v>20</v>
      </c>
      <c r="U36" s="136">
        <v>48</v>
      </c>
      <c r="V36" s="137">
        <v>0</v>
      </c>
      <c r="W36" s="138">
        <v>53</v>
      </c>
      <c r="X36" s="139">
        <v>30</v>
      </c>
    </row>
    <row r="37" spans="1:24" ht="15.75" thickBot="1">
      <c r="A37" s="140"/>
      <c r="B37" s="186"/>
      <c r="C37" s="186"/>
      <c r="D37" s="187"/>
      <c r="E37" s="188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  <c r="W37" s="141"/>
      <c r="X37" s="140"/>
    </row>
    <row r="38" spans="1:24">
      <c r="A38" s="290" t="s">
        <v>222</v>
      </c>
      <c r="B38" s="294"/>
      <c r="C38" s="189" t="s">
        <v>210</v>
      </c>
      <c r="D38" s="190">
        <v>1.1040000000000001</v>
      </c>
      <c r="E38" s="190">
        <v>1.1040000000000001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141"/>
      <c r="X38" s="140"/>
    </row>
    <row r="39" spans="1:24" ht="15.75" thickBot="1">
      <c r="A39" s="292" t="s">
        <v>459</v>
      </c>
      <c r="B39" s="293"/>
      <c r="C39" s="145" t="s">
        <v>447</v>
      </c>
      <c r="D39" s="146">
        <v>57.01</v>
      </c>
      <c r="E39" s="146">
        <v>57.01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  <c r="W39" s="141"/>
      <c r="X39" s="140"/>
    </row>
    <row r="40" spans="1:24">
      <c r="A40" s="140"/>
      <c r="B40" s="140"/>
      <c r="C40" s="140"/>
      <c r="D40" s="127"/>
      <c r="E40" s="141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  <c r="W40" s="141"/>
      <c r="X40" s="140"/>
    </row>
    <row r="42" spans="1:24" ht="26.25">
      <c r="A42" s="288" t="s">
        <v>445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140"/>
    </row>
    <row r="43" spans="1:24" ht="31.5">
      <c r="A43" s="289" t="s">
        <v>460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140"/>
    </row>
    <row r="44" spans="1:24" ht="18.75" thickBot="1">
      <c r="A44" s="90"/>
      <c r="B44" s="90"/>
      <c r="C44" s="90"/>
      <c r="D44" s="91"/>
      <c r="E44" s="91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181"/>
      <c r="X44" s="92"/>
    </row>
    <row r="45" spans="1:24" ht="20.25">
      <c r="A45" s="93" t="s">
        <v>188</v>
      </c>
      <c r="B45" s="94" t="s">
        <v>189</v>
      </c>
      <c r="C45" s="95" t="s">
        <v>3</v>
      </c>
      <c r="D45" s="95" t="s">
        <v>190</v>
      </c>
      <c r="E45" s="96" t="s">
        <v>191</v>
      </c>
      <c r="F45" s="274" t="s">
        <v>192</v>
      </c>
      <c r="G45" s="274"/>
      <c r="H45" s="275"/>
      <c r="I45" s="276" t="s">
        <v>193</v>
      </c>
      <c r="J45" s="274"/>
      <c r="K45" s="275"/>
      <c r="L45" s="276" t="s">
        <v>194</v>
      </c>
      <c r="M45" s="274"/>
      <c r="N45" s="275"/>
      <c r="O45" s="276" t="s">
        <v>195</v>
      </c>
      <c r="P45" s="274"/>
      <c r="Q45" s="275"/>
      <c r="R45" s="276" t="s">
        <v>196</v>
      </c>
      <c r="S45" s="274"/>
      <c r="T45" s="275"/>
      <c r="U45" s="182" t="s">
        <v>197</v>
      </c>
      <c r="V45" s="97" t="s">
        <v>198</v>
      </c>
      <c r="W45" s="272" t="s">
        <v>199</v>
      </c>
      <c r="X45" s="273"/>
    </row>
    <row r="46" spans="1:24" ht="16.5" thickBot="1">
      <c r="A46" s="98"/>
      <c r="B46" s="99"/>
      <c r="C46" s="100"/>
      <c r="D46" s="95"/>
      <c r="E46" s="101"/>
      <c r="F46" s="102" t="s">
        <v>200</v>
      </c>
      <c r="G46" s="103" t="s">
        <v>201</v>
      </c>
      <c r="H46" s="102" t="s">
        <v>197</v>
      </c>
      <c r="I46" s="104" t="s">
        <v>200</v>
      </c>
      <c r="J46" s="103" t="s">
        <v>201</v>
      </c>
      <c r="K46" s="102" t="s">
        <v>197</v>
      </c>
      <c r="L46" s="104" t="s">
        <v>200</v>
      </c>
      <c r="M46" s="103" t="s">
        <v>201</v>
      </c>
      <c r="N46" s="102" t="s">
        <v>197</v>
      </c>
      <c r="O46" s="104" t="s">
        <v>200</v>
      </c>
      <c r="P46" s="103" t="s">
        <v>201</v>
      </c>
      <c r="Q46" s="102" t="s">
        <v>197</v>
      </c>
      <c r="R46" s="104" t="s">
        <v>200</v>
      </c>
      <c r="S46" s="103" t="s">
        <v>201</v>
      </c>
      <c r="T46" s="102" t="s">
        <v>197</v>
      </c>
      <c r="U46" s="105" t="s">
        <v>225</v>
      </c>
      <c r="V46" s="106" t="s">
        <v>202</v>
      </c>
      <c r="W46" s="107" t="s">
        <v>203</v>
      </c>
      <c r="X46" s="108" t="s">
        <v>225</v>
      </c>
    </row>
    <row r="47" spans="1:24" ht="15.75">
      <c r="A47" s="109"/>
      <c r="B47" s="110"/>
      <c r="C47" s="111"/>
      <c r="D47" s="112"/>
      <c r="E47" s="111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4"/>
    </row>
    <row r="48" spans="1:24" ht="15.75">
      <c r="A48" s="115">
        <v>3</v>
      </c>
      <c r="B48" s="116">
        <v>5</v>
      </c>
      <c r="C48" s="117" t="s">
        <v>209</v>
      </c>
      <c r="D48" s="118" t="s">
        <v>207</v>
      </c>
      <c r="E48" s="119" t="s">
        <v>225</v>
      </c>
      <c r="F48" s="120">
        <v>48.01</v>
      </c>
      <c r="G48" s="121">
        <v>9</v>
      </c>
      <c r="H48" s="122">
        <v>57.01</v>
      </c>
      <c r="I48" s="120">
        <v>47.01</v>
      </c>
      <c r="J48" s="121">
        <v>8</v>
      </c>
      <c r="K48" s="122">
        <v>55.01</v>
      </c>
      <c r="L48" s="120">
        <v>44.01</v>
      </c>
      <c r="M48" s="121">
        <v>7</v>
      </c>
      <c r="N48" s="122">
        <v>51.01</v>
      </c>
      <c r="O48" s="120">
        <v>48.03</v>
      </c>
      <c r="P48" s="121">
        <v>8</v>
      </c>
      <c r="Q48" s="122">
        <v>56.03</v>
      </c>
      <c r="R48" s="120">
        <v>45.01</v>
      </c>
      <c r="S48" s="121">
        <v>7</v>
      </c>
      <c r="T48" s="122">
        <v>52.01</v>
      </c>
      <c r="U48" s="147">
        <v>271.07</v>
      </c>
      <c r="V48" s="124">
        <v>7</v>
      </c>
      <c r="W48" s="125">
        <v>1</v>
      </c>
      <c r="X48" s="126">
        <v>1</v>
      </c>
    </row>
    <row r="49" spans="1:24" ht="15.75">
      <c r="A49" s="115">
        <v>3</v>
      </c>
      <c r="B49" s="116">
        <v>4</v>
      </c>
      <c r="C49" s="117" t="s">
        <v>211</v>
      </c>
      <c r="D49" s="118" t="s">
        <v>207</v>
      </c>
      <c r="E49" s="119" t="s">
        <v>225</v>
      </c>
      <c r="F49" s="120">
        <v>45.02</v>
      </c>
      <c r="G49" s="121">
        <v>8</v>
      </c>
      <c r="H49" s="122">
        <v>53.02</v>
      </c>
      <c r="I49" s="120">
        <v>48</v>
      </c>
      <c r="J49" s="121">
        <v>8</v>
      </c>
      <c r="K49" s="122">
        <v>56</v>
      </c>
      <c r="L49" s="120">
        <v>48.01</v>
      </c>
      <c r="M49" s="121">
        <v>9</v>
      </c>
      <c r="N49" s="122">
        <v>57.01</v>
      </c>
      <c r="O49" s="120">
        <v>41.01</v>
      </c>
      <c r="P49" s="121">
        <v>6</v>
      </c>
      <c r="Q49" s="122">
        <v>47.01</v>
      </c>
      <c r="R49" s="120">
        <v>43.01</v>
      </c>
      <c r="S49" s="121">
        <v>7</v>
      </c>
      <c r="T49" s="122">
        <v>50.01</v>
      </c>
      <c r="U49" s="148">
        <v>263.05</v>
      </c>
      <c r="V49" s="124">
        <v>5</v>
      </c>
      <c r="W49" s="125">
        <v>2</v>
      </c>
      <c r="X49" s="126">
        <v>2</v>
      </c>
    </row>
    <row r="50" spans="1:24" ht="15.75">
      <c r="A50" s="115">
        <v>4</v>
      </c>
      <c r="B50" s="116">
        <v>5</v>
      </c>
      <c r="C50" s="117" t="s">
        <v>238</v>
      </c>
      <c r="D50" s="118">
        <v>0</v>
      </c>
      <c r="E50" s="119" t="s">
        <v>225</v>
      </c>
      <c r="F50" s="120">
        <v>35</v>
      </c>
      <c r="G50" s="121">
        <v>5</v>
      </c>
      <c r="H50" s="122">
        <v>40</v>
      </c>
      <c r="I50" s="120">
        <v>31</v>
      </c>
      <c r="J50" s="121">
        <v>9</v>
      </c>
      <c r="K50" s="122">
        <v>40</v>
      </c>
      <c r="L50" s="120">
        <v>48.01</v>
      </c>
      <c r="M50" s="121">
        <v>8</v>
      </c>
      <c r="N50" s="122">
        <v>56.01</v>
      </c>
      <c r="O50" s="120">
        <v>49</v>
      </c>
      <c r="P50" s="121">
        <v>9</v>
      </c>
      <c r="Q50" s="122">
        <v>58</v>
      </c>
      <c r="R50" s="120">
        <v>45</v>
      </c>
      <c r="S50" s="121">
        <v>8</v>
      </c>
      <c r="T50" s="122">
        <v>53</v>
      </c>
      <c r="U50" s="148">
        <v>247.01</v>
      </c>
      <c r="V50" s="124">
        <v>1</v>
      </c>
      <c r="W50" s="125">
        <v>5</v>
      </c>
      <c r="X50" s="126">
        <v>3</v>
      </c>
    </row>
    <row r="51" spans="1:24" ht="15.75">
      <c r="A51" s="115">
        <v>2</v>
      </c>
      <c r="B51" s="116">
        <v>14</v>
      </c>
      <c r="C51" s="117" t="s">
        <v>461</v>
      </c>
      <c r="D51" s="118">
        <v>0</v>
      </c>
      <c r="E51" s="119" t="s">
        <v>225</v>
      </c>
      <c r="F51" s="120">
        <v>48.02</v>
      </c>
      <c r="G51" s="121">
        <v>9</v>
      </c>
      <c r="H51" s="122">
        <v>57.02</v>
      </c>
      <c r="I51" s="120">
        <v>43.01</v>
      </c>
      <c r="J51" s="121">
        <v>7</v>
      </c>
      <c r="K51" s="122">
        <v>50.01</v>
      </c>
      <c r="L51" s="120">
        <v>41.01</v>
      </c>
      <c r="M51" s="121">
        <v>7</v>
      </c>
      <c r="N51" s="122">
        <v>48.01</v>
      </c>
      <c r="O51" s="120">
        <v>43.01</v>
      </c>
      <c r="P51" s="121">
        <v>8</v>
      </c>
      <c r="Q51" s="122">
        <v>51.01</v>
      </c>
      <c r="R51" s="120">
        <v>29</v>
      </c>
      <c r="S51" s="121">
        <v>6</v>
      </c>
      <c r="T51" s="122">
        <v>35</v>
      </c>
      <c r="U51" s="148">
        <v>241.04999999999998</v>
      </c>
      <c r="V51" s="124">
        <v>5</v>
      </c>
      <c r="W51" s="125">
        <v>6</v>
      </c>
      <c r="X51" s="126">
        <v>4</v>
      </c>
    </row>
    <row r="52" spans="1:24" ht="15.75">
      <c r="A52" s="115">
        <v>3</v>
      </c>
      <c r="B52" s="116">
        <v>7</v>
      </c>
      <c r="C52" s="117" t="s">
        <v>206</v>
      </c>
      <c r="D52" s="118" t="s">
        <v>207</v>
      </c>
      <c r="E52" s="119" t="s">
        <v>225</v>
      </c>
      <c r="F52" s="120">
        <v>41</v>
      </c>
      <c r="G52" s="121">
        <v>7</v>
      </c>
      <c r="H52" s="122">
        <v>48</v>
      </c>
      <c r="I52" s="120">
        <v>36</v>
      </c>
      <c r="J52" s="121">
        <v>6</v>
      </c>
      <c r="K52" s="122">
        <v>42</v>
      </c>
      <c r="L52" s="120">
        <v>38</v>
      </c>
      <c r="M52" s="121">
        <v>6</v>
      </c>
      <c r="N52" s="122">
        <v>44</v>
      </c>
      <c r="O52" s="120">
        <v>44</v>
      </c>
      <c r="P52" s="121">
        <v>8</v>
      </c>
      <c r="Q52" s="122">
        <v>52</v>
      </c>
      <c r="R52" s="120">
        <v>44</v>
      </c>
      <c r="S52" s="121">
        <v>7</v>
      </c>
      <c r="T52" s="122">
        <v>51</v>
      </c>
      <c r="U52" s="148">
        <v>237</v>
      </c>
      <c r="V52" s="124">
        <v>0</v>
      </c>
      <c r="W52" s="125">
        <v>10</v>
      </c>
      <c r="X52" s="126">
        <v>5</v>
      </c>
    </row>
    <row r="53" spans="1:24" ht="15.75">
      <c r="A53" s="115">
        <v>3</v>
      </c>
      <c r="B53" s="116">
        <v>9</v>
      </c>
      <c r="C53" s="117" t="s">
        <v>442</v>
      </c>
      <c r="D53" s="118">
        <v>0</v>
      </c>
      <c r="E53" s="119" t="s">
        <v>225</v>
      </c>
      <c r="F53" s="120">
        <v>38</v>
      </c>
      <c r="G53" s="121">
        <v>7</v>
      </c>
      <c r="H53" s="122">
        <v>45</v>
      </c>
      <c r="I53" s="120">
        <v>43</v>
      </c>
      <c r="J53" s="121">
        <v>8</v>
      </c>
      <c r="K53" s="122">
        <v>51</v>
      </c>
      <c r="L53" s="120">
        <v>41</v>
      </c>
      <c r="M53" s="121">
        <v>7</v>
      </c>
      <c r="N53" s="122">
        <v>48</v>
      </c>
      <c r="O53" s="120">
        <v>40.01</v>
      </c>
      <c r="P53" s="121">
        <v>7</v>
      </c>
      <c r="Q53" s="122">
        <v>47.01</v>
      </c>
      <c r="R53" s="120">
        <v>37</v>
      </c>
      <c r="S53" s="121">
        <v>7</v>
      </c>
      <c r="T53" s="122">
        <v>44</v>
      </c>
      <c r="U53" s="148">
        <v>235.01</v>
      </c>
      <c r="V53" s="124">
        <v>1</v>
      </c>
      <c r="W53" s="125">
        <v>11</v>
      </c>
      <c r="X53" s="126">
        <v>6</v>
      </c>
    </row>
    <row r="54" spans="1:24" ht="15.75">
      <c r="A54" s="115">
        <v>2</v>
      </c>
      <c r="B54" s="116">
        <v>8</v>
      </c>
      <c r="C54" s="117" t="s">
        <v>462</v>
      </c>
      <c r="D54" s="118">
        <v>0</v>
      </c>
      <c r="E54" s="119" t="s">
        <v>225</v>
      </c>
      <c r="F54" s="120">
        <v>46.01</v>
      </c>
      <c r="G54" s="121">
        <v>8</v>
      </c>
      <c r="H54" s="122">
        <v>54.01</v>
      </c>
      <c r="I54" s="120">
        <v>33.01</v>
      </c>
      <c r="J54" s="121">
        <v>5</v>
      </c>
      <c r="K54" s="122">
        <v>38.01</v>
      </c>
      <c r="L54" s="120">
        <v>34</v>
      </c>
      <c r="M54" s="121">
        <v>8</v>
      </c>
      <c r="N54" s="122">
        <v>42</v>
      </c>
      <c r="O54" s="120">
        <v>42.01</v>
      </c>
      <c r="P54" s="121">
        <v>6</v>
      </c>
      <c r="Q54" s="122">
        <v>48.01</v>
      </c>
      <c r="R54" s="120">
        <v>41</v>
      </c>
      <c r="S54" s="121">
        <v>7</v>
      </c>
      <c r="T54" s="122">
        <v>48</v>
      </c>
      <c r="U54" s="148">
        <v>230.02999999999997</v>
      </c>
      <c r="V54" s="124">
        <v>3</v>
      </c>
      <c r="W54" s="125">
        <v>12</v>
      </c>
      <c r="X54" s="126">
        <v>7</v>
      </c>
    </row>
    <row r="55" spans="1:24" ht="15.75">
      <c r="A55" s="115">
        <v>1</v>
      </c>
      <c r="B55" s="116">
        <v>8</v>
      </c>
      <c r="C55" s="117" t="s">
        <v>215</v>
      </c>
      <c r="D55" s="118" t="s">
        <v>207</v>
      </c>
      <c r="E55" s="119" t="s">
        <v>225</v>
      </c>
      <c r="F55" s="120">
        <v>38</v>
      </c>
      <c r="G55" s="121">
        <v>7</v>
      </c>
      <c r="H55" s="122">
        <v>45</v>
      </c>
      <c r="I55" s="120">
        <v>44</v>
      </c>
      <c r="J55" s="121">
        <v>8</v>
      </c>
      <c r="K55" s="122">
        <v>52</v>
      </c>
      <c r="L55" s="120">
        <v>34</v>
      </c>
      <c r="M55" s="121">
        <v>6</v>
      </c>
      <c r="N55" s="122">
        <v>40</v>
      </c>
      <c r="O55" s="120">
        <v>37</v>
      </c>
      <c r="P55" s="121">
        <v>7</v>
      </c>
      <c r="Q55" s="122">
        <v>44</v>
      </c>
      <c r="R55" s="120">
        <v>38</v>
      </c>
      <c r="S55" s="121">
        <v>6</v>
      </c>
      <c r="T55" s="122">
        <v>44</v>
      </c>
      <c r="U55" s="148">
        <v>225</v>
      </c>
      <c r="V55" s="124">
        <v>0</v>
      </c>
      <c r="W55" s="125">
        <v>13</v>
      </c>
      <c r="X55" s="126">
        <v>8</v>
      </c>
    </row>
    <row r="56" spans="1:24" ht="15.75">
      <c r="A56" s="115">
        <v>4</v>
      </c>
      <c r="B56" s="116">
        <v>2</v>
      </c>
      <c r="C56" s="117" t="s">
        <v>463</v>
      </c>
      <c r="D56" s="118">
        <v>0</v>
      </c>
      <c r="E56" s="119" t="s">
        <v>225</v>
      </c>
      <c r="F56" s="120">
        <v>37.01</v>
      </c>
      <c r="G56" s="121">
        <v>6</v>
      </c>
      <c r="H56" s="122">
        <v>43.01</v>
      </c>
      <c r="I56" s="120">
        <v>37.01</v>
      </c>
      <c r="J56" s="121">
        <v>5</v>
      </c>
      <c r="K56" s="122">
        <v>42.01</v>
      </c>
      <c r="L56" s="120">
        <v>28.01</v>
      </c>
      <c r="M56" s="121">
        <v>7</v>
      </c>
      <c r="N56" s="122">
        <v>35.010000000000005</v>
      </c>
      <c r="O56" s="120">
        <v>41</v>
      </c>
      <c r="P56" s="121">
        <v>7</v>
      </c>
      <c r="Q56" s="122">
        <v>48</v>
      </c>
      <c r="R56" s="120">
        <v>45.01</v>
      </c>
      <c r="S56" s="121">
        <v>8</v>
      </c>
      <c r="T56" s="122">
        <v>53.01</v>
      </c>
      <c r="U56" s="148">
        <v>221.04</v>
      </c>
      <c r="V56" s="124">
        <v>4</v>
      </c>
      <c r="W56" s="125">
        <v>16</v>
      </c>
      <c r="X56" s="126">
        <v>9</v>
      </c>
    </row>
    <row r="57" spans="1:24" ht="15.75">
      <c r="A57" s="115">
        <v>4</v>
      </c>
      <c r="B57" s="116">
        <v>6</v>
      </c>
      <c r="C57" s="117" t="s">
        <v>212</v>
      </c>
      <c r="D57" s="118">
        <v>0</v>
      </c>
      <c r="E57" s="119" t="s">
        <v>225</v>
      </c>
      <c r="F57" s="120">
        <v>42.01</v>
      </c>
      <c r="G57" s="121">
        <v>8</v>
      </c>
      <c r="H57" s="122">
        <v>50.01</v>
      </c>
      <c r="I57" s="120">
        <v>49.02</v>
      </c>
      <c r="J57" s="121">
        <v>9</v>
      </c>
      <c r="K57" s="122">
        <v>58.02</v>
      </c>
      <c r="L57" s="120">
        <v>43.01</v>
      </c>
      <c r="M57" s="121">
        <v>6</v>
      </c>
      <c r="N57" s="122">
        <v>49.01</v>
      </c>
      <c r="O57" s="120">
        <v>27</v>
      </c>
      <c r="P57" s="121">
        <v>5</v>
      </c>
      <c r="Q57" s="122">
        <v>32</v>
      </c>
      <c r="R57" s="120">
        <v>24</v>
      </c>
      <c r="S57" s="121">
        <v>3</v>
      </c>
      <c r="T57" s="122">
        <v>27</v>
      </c>
      <c r="U57" s="148">
        <v>216.04</v>
      </c>
      <c r="V57" s="124">
        <v>4</v>
      </c>
      <c r="W57" s="125">
        <v>21</v>
      </c>
      <c r="X57" s="126">
        <v>10</v>
      </c>
    </row>
    <row r="58" spans="1:24" ht="15.75">
      <c r="A58" s="115">
        <v>3</v>
      </c>
      <c r="B58" s="116">
        <v>14</v>
      </c>
      <c r="C58" s="117" t="s">
        <v>448</v>
      </c>
      <c r="D58" s="118">
        <v>0</v>
      </c>
      <c r="E58" s="119" t="s">
        <v>225</v>
      </c>
      <c r="F58" s="120">
        <v>35</v>
      </c>
      <c r="G58" s="121">
        <v>7</v>
      </c>
      <c r="H58" s="122">
        <v>42</v>
      </c>
      <c r="I58" s="120">
        <v>25</v>
      </c>
      <c r="J58" s="121">
        <v>7</v>
      </c>
      <c r="K58" s="122">
        <v>32</v>
      </c>
      <c r="L58" s="120">
        <v>44.01</v>
      </c>
      <c r="M58" s="121">
        <v>8</v>
      </c>
      <c r="N58" s="122">
        <v>52.01</v>
      </c>
      <c r="O58" s="120">
        <v>29</v>
      </c>
      <c r="P58" s="121">
        <v>5</v>
      </c>
      <c r="Q58" s="122">
        <v>34</v>
      </c>
      <c r="R58" s="120">
        <v>45.01</v>
      </c>
      <c r="S58" s="121">
        <v>9</v>
      </c>
      <c r="T58" s="122">
        <v>54.01</v>
      </c>
      <c r="U58" s="148">
        <v>214.01999999999998</v>
      </c>
      <c r="V58" s="124">
        <v>2</v>
      </c>
      <c r="W58" s="125">
        <v>22</v>
      </c>
      <c r="X58" s="126">
        <v>11</v>
      </c>
    </row>
    <row r="59" spans="1:24" ht="15.75">
      <c r="A59" s="115">
        <v>3</v>
      </c>
      <c r="B59" s="116">
        <v>16</v>
      </c>
      <c r="C59" s="117" t="s">
        <v>407</v>
      </c>
      <c r="D59" s="118">
        <v>0</v>
      </c>
      <c r="E59" s="119" t="s">
        <v>225</v>
      </c>
      <c r="F59" s="120">
        <v>34</v>
      </c>
      <c r="G59" s="121">
        <v>8</v>
      </c>
      <c r="H59" s="122">
        <v>42</v>
      </c>
      <c r="I59" s="120">
        <v>40.01</v>
      </c>
      <c r="J59" s="121">
        <v>7</v>
      </c>
      <c r="K59" s="122">
        <v>47.01</v>
      </c>
      <c r="L59" s="120">
        <v>44.02</v>
      </c>
      <c r="M59" s="121">
        <v>7</v>
      </c>
      <c r="N59" s="122">
        <v>51.02</v>
      </c>
      <c r="O59" s="120">
        <v>28</v>
      </c>
      <c r="P59" s="121">
        <v>3</v>
      </c>
      <c r="Q59" s="122">
        <v>31</v>
      </c>
      <c r="R59" s="120">
        <v>33.01</v>
      </c>
      <c r="S59" s="121">
        <v>7</v>
      </c>
      <c r="T59" s="122">
        <v>40.01</v>
      </c>
      <c r="U59" s="148">
        <v>211.04</v>
      </c>
      <c r="V59" s="124">
        <v>4</v>
      </c>
      <c r="W59" s="125">
        <v>24</v>
      </c>
      <c r="X59" s="126">
        <v>12</v>
      </c>
    </row>
    <row r="60" spans="1:24" ht="15.75">
      <c r="A60" s="115">
        <v>3</v>
      </c>
      <c r="B60" s="116">
        <v>12</v>
      </c>
      <c r="C60" s="117" t="s">
        <v>447</v>
      </c>
      <c r="D60" s="118">
        <v>0</v>
      </c>
      <c r="E60" s="119" t="s">
        <v>225</v>
      </c>
      <c r="F60" s="120">
        <v>29</v>
      </c>
      <c r="G60" s="121">
        <v>9</v>
      </c>
      <c r="H60" s="122">
        <v>38</v>
      </c>
      <c r="I60" s="120">
        <v>39</v>
      </c>
      <c r="J60" s="121">
        <v>8</v>
      </c>
      <c r="K60" s="122">
        <v>47</v>
      </c>
      <c r="L60" s="120">
        <v>46</v>
      </c>
      <c r="M60" s="121">
        <v>9</v>
      </c>
      <c r="N60" s="122">
        <v>55</v>
      </c>
      <c r="O60" s="120">
        <v>35</v>
      </c>
      <c r="P60" s="121">
        <v>6</v>
      </c>
      <c r="Q60" s="122">
        <v>41</v>
      </c>
      <c r="R60" s="120">
        <v>26</v>
      </c>
      <c r="S60" s="121">
        <v>4</v>
      </c>
      <c r="T60" s="122">
        <v>30</v>
      </c>
      <c r="U60" s="148">
        <v>211</v>
      </c>
      <c r="V60" s="124">
        <v>0</v>
      </c>
      <c r="W60" s="125">
        <v>25</v>
      </c>
      <c r="X60" s="126">
        <v>13</v>
      </c>
    </row>
    <row r="61" spans="1:24" ht="15.75">
      <c r="A61" s="115">
        <v>3</v>
      </c>
      <c r="B61" s="116">
        <v>3</v>
      </c>
      <c r="C61" s="117" t="s">
        <v>210</v>
      </c>
      <c r="D61" s="118" t="s">
        <v>207</v>
      </c>
      <c r="E61" s="119" t="s">
        <v>225</v>
      </c>
      <c r="F61" s="120">
        <v>36.01</v>
      </c>
      <c r="G61" s="121">
        <v>8</v>
      </c>
      <c r="H61" s="122">
        <v>44.01</v>
      </c>
      <c r="I61" s="120">
        <v>36</v>
      </c>
      <c r="J61" s="121">
        <v>8</v>
      </c>
      <c r="K61" s="122">
        <v>44</v>
      </c>
      <c r="L61" s="120">
        <v>30</v>
      </c>
      <c r="M61" s="121">
        <v>3</v>
      </c>
      <c r="N61" s="122">
        <v>33</v>
      </c>
      <c r="O61" s="120">
        <v>37</v>
      </c>
      <c r="P61" s="121">
        <v>7</v>
      </c>
      <c r="Q61" s="122">
        <v>44</v>
      </c>
      <c r="R61" s="120">
        <v>38</v>
      </c>
      <c r="S61" s="121">
        <v>6</v>
      </c>
      <c r="T61" s="122">
        <v>44</v>
      </c>
      <c r="U61" s="148">
        <v>209.01</v>
      </c>
      <c r="V61" s="124">
        <v>1</v>
      </c>
      <c r="W61" s="125">
        <v>27</v>
      </c>
      <c r="X61" s="126">
        <v>14</v>
      </c>
    </row>
    <row r="62" spans="1:24" ht="15.75">
      <c r="A62" s="115">
        <v>4</v>
      </c>
      <c r="B62" s="116">
        <v>8</v>
      </c>
      <c r="C62" s="117" t="s">
        <v>464</v>
      </c>
      <c r="D62" s="118">
        <v>0</v>
      </c>
      <c r="E62" s="119" t="s">
        <v>225</v>
      </c>
      <c r="F62" s="120">
        <v>37</v>
      </c>
      <c r="G62" s="121">
        <v>7</v>
      </c>
      <c r="H62" s="122">
        <v>44</v>
      </c>
      <c r="I62" s="120">
        <v>37</v>
      </c>
      <c r="J62" s="121">
        <v>6</v>
      </c>
      <c r="K62" s="122">
        <v>43</v>
      </c>
      <c r="L62" s="120">
        <v>29.01</v>
      </c>
      <c r="M62" s="121">
        <v>5</v>
      </c>
      <c r="N62" s="122">
        <v>34.010000000000005</v>
      </c>
      <c r="O62" s="120">
        <v>41.01</v>
      </c>
      <c r="P62" s="121">
        <v>7</v>
      </c>
      <c r="Q62" s="122">
        <v>48.01</v>
      </c>
      <c r="R62" s="120">
        <v>31</v>
      </c>
      <c r="S62" s="121">
        <v>6</v>
      </c>
      <c r="T62" s="122">
        <v>37</v>
      </c>
      <c r="U62" s="148">
        <v>206.01999999999998</v>
      </c>
      <c r="V62" s="124">
        <v>2</v>
      </c>
      <c r="W62" s="125">
        <v>28</v>
      </c>
      <c r="X62" s="126">
        <v>15</v>
      </c>
    </row>
    <row r="63" spans="1:24" ht="15.75">
      <c r="A63" s="115">
        <v>3</v>
      </c>
      <c r="B63" s="116">
        <v>10</v>
      </c>
      <c r="C63" s="117" t="s">
        <v>213</v>
      </c>
      <c r="D63" s="118">
        <v>0</v>
      </c>
      <c r="E63" s="119" t="s">
        <v>225</v>
      </c>
      <c r="F63" s="120">
        <v>39.01</v>
      </c>
      <c r="G63" s="121">
        <v>7</v>
      </c>
      <c r="H63" s="122">
        <v>46.01</v>
      </c>
      <c r="I63" s="120">
        <v>29</v>
      </c>
      <c r="J63" s="121">
        <v>5</v>
      </c>
      <c r="K63" s="122">
        <v>34</v>
      </c>
      <c r="L63" s="120">
        <v>32</v>
      </c>
      <c r="M63" s="121">
        <v>4</v>
      </c>
      <c r="N63" s="122">
        <v>36</v>
      </c>
      <c r="O63" s="120">
        <v>43.02</v>
      </c>
      <c r="P63" s="121">
        <v>6</v>
      </c>
      <c r="Q63" s="122">
        <v>49.02</v>
      </c>
      <c r="R63" s="120">
        <v>32</v>
      </c>
      <c r="S63" s="121">
        <v>7</v>
      </c>
      <c r="T63" s="122">
        <v>39</v>
      </c>
      <c r="U63" s="148">
        <v>204.03</v>
      </c>
      <c r="V63" s="124">
        <v>3</v>
      </c>
      <c r="W63" s="125">
        <v>29</v>
      </c>
      <c r="X63" s="126">
        <v>16</v>
      </c>
    </row>
    <row r="64" spans="1:24" ht="15.75">
      <c r="A64" s="115">
        <v>4</v>
      </c>
      <c r="B64" s="116">
        <v>7</v>
      </c>
      <c r="C64" s="117" t="s">
        <v>453</v>
      </c>
      <c r="D64" s="118" t="s">
        <v>190</v>
      </c>
      <c r="E64" s="119" t="s">
        <v>225</v>
      </c>
      <c r="F64" s="120">
        <v>37.01</v>
      </c>
      <c r="G64" s="121">
        <v>6</v>
      </c>
      <c r="H64" s="122">
        <v>43.01</v>
      </c>
      <c r="I64" s="120">
        <v>33</v>
      </c>
      <c r="J64" s="121">
        <v>9</v>
      </c>
      <c r="K64" s="122">
        <v>42</v>
      </c>
      <c r="L64" s="120">
        <v>28</v>
      </c>
      <c r="M64" s="121">
        <v>4</v>
      </c>
      <c r="N64" s="122">
        <v>32</v>
      </c>
      <c r="O64" s="120">
        <v>38</v>
      </c>
      <c r="P64" s="121">
        <v>6</v>
      </c>
      <c r="Q64" s="122">
        <v>44</v>
      </c>
      <c r="R64" s="120">
        <v>36.01</v>
      </c>
      <c r="S64" s="121">
        <v>6</v>
      </c>
      <c r="T64" s="122">
        <v>42.01</v>
      </c>
      <c r="U64" s="148">
        <v>203.01999999999998</v>
      </c>
      <c r="V64" s="124">
        <v>2</v>
      </c>
      <c r="W64" s="125">
        <v>31</v>
      </c>
      <c r="X64" s="126">
        <v>17</v>
      </c>
    </row>
    <row r="65" spans="1:24" ht="15.75">
      <c r="A65" s="115">
        <v>2</v>
      </c>
      <c r="B65" s="116">
        <v>16</v>
      </c>
      <c r="C65" s="117" t="s">
        <v>465</v>
      </c>
      <c r="D65" s="127">
        <v>0</v>
      </c>
      <c r="E65" s="119" t="s">
        <v>225</v>
      </c>
      <c r="F65" s="120">
        <v>42.01</v>
      </c>
      <c r="G65" s="121">
        <v>7</v>
      </c>
      <c r="H65" s="122">
        <v>49.01</v>
      </c>
      <c r="I65" s="120">
        <v>38</v>
      </c>
      <c r="J65" s="121">
        <v>7</v>
      </c>
      <c r="K65" s="122">
        <v>45</v>
      </c>
      <c r="L65" s="120">
        <v>22</v>
      </c>
      <c r="M65" s="121">
        <v>4</v>
      </c>
      <c r="N65" s="122">
        <v>26</v>
      </c>
      <c r="O65" s="120">
        <v>39.020000000000003</v>
      </c>
      <c r="P65" s="121">
        <v>6</v>
      </c>
      <c r="Q65" s="122">
        <v>45.02</v>
      </c>
      <c r="R65" s="120">
        <v>33</v>
      </c>
      <c r="S65" s="121">
        <v>4</v>
      </c>
      <c r="T65" s="122">
        <v>37</v>
      </c>
      <c r="U65" s="148">
        <v>202.03</v>
      </c>
      <c r="V65" s="124">
        <v>3</v>
      </c>
      <c r="W65" s="125">
        <v>33</v>
      </c>
      <c r="X65" s="126">
        <v>18</v>
      </c>
    </row>
    <row r="66" spans="1:24" ht="15.75">
      <c r="A66" s="115">
        <v>2</v>
      </c>
      <c r="B66" s="116">
        <v>1</v>
      </c>
      <c r="C66" s="117" t="s">
        <v>226</v>
      </c>
      <c r="D66" s="127">
        <v>0</v>
      </c>
      <c r="E66" s="119" t="s">
        <v>225</v>
      </c>
      <c r="F66" s="120">
        <v>47.01</v>
      </c>
      <c r="G66" s="121">
        <v>8</v>
      </c>
      <c r="H66" s="122">
        <v>55.01</v>
      </c>
      <c r="I66" s="120">
        <v>30.01</v>
      </c>
      <c r="J66" s="121">
        <v>7</v>
      </c>
      <c r="K66" s="122">
        <v>37.010000000000005</v>
      </c>
      <c r="L66" s="120">
        <v>32</v>
      </c>
      <c r="M66" s="121">
        <v>8</v>
      </c>
      <c r="N66" s="122">
        <v>40</v>
      </c>
      <c r="O66" s="120">
        <v>33</v>
      </c>
      <c r="P66" s="121">
        <v>8</v>
      </c>
      <c r="Q66" s="122">
        <v>41</v>
      </c>
      <c r="R66" s="120">
        <v>28.01</v>
      </c>
      <c r="S66" s="121">
        <v>0</v>
      </c>
      <c r="T66" s="122">
        <v>28.01</v>
      </c>
      <c r="U66" s="148">
        <v>201.03</v>
      </c>
      <c r="V66" s="124">
        <v>3</v>
      </c>
      <c r="W66" s="125">
        <v>34</v>
      </c>
      <c r="X66" s="126">
        <v>19</v>
      </c>
    </row>
    <row r="67" spans="1:24" ht="15.75">
      <c r="A67" s="115">
        <v>1</v>
      </c>
      <c r="B67" s="116">
        <v>1</v>
      </c>
      <c r="C67" s="117" t="s">
        <v>466</v>
      </c>
      <c r="D67" s="118">
        <v>0</v>
      </c>
      <c r="E67" s="119" t="s">
        <v>225</v>
      </c>
      <c r="F67" s="120">
        <v>37.01</v>
      </c>
      <c r="G67" s="121">
        <v>6</v>
      </c>
      <c r="H67" s="122">
        <v>43.01</v>
      </c>
      <c r="I67" s="120">
        <v>27</v>
      </c>
      <c r="J67" s="121">
        <v>5</v>
      </c>
      <c r="K67" s="122">
        <v>32</v>
      </c>
      <c r="L67" s="120">
        <v>38</v>
      </c>
      <c r="M67" s="121">
        <v>7</v>
      </c>
      <c r="N67" s="122">
        <v>45</v>
      </c>
      <c r="O67" s="120">
        <v>20</v>
      </c>
      <c r="P67" s="121">
        <v>3</v>
      </c>
      <c r="Q67" s="122">
        <v>23</v>
      </c>
      <c r="R67" s="120">
        <v>41</v>
      </c>
      <c r="S67" s="121">
        <v>8</v>
      </c>
      <c r="T67" s="122">
        <v>49</v>
      </c>
      <c r="U67" s="148">
        <v>192.01</v>
      </c>
      <c r="V67" s="124">
        <v>1</v>
      </c>
      <c r="W67" s="125">
        <v>37</v>
      </c>
      <c r="X67" s="126">
        <v>20</v>
      </c>
    </row>
    <row r="68" spans="1:24" ht="15.75">
      <c r="A68" s="115">
        <v>4</v>
      </c>
      <c r="B68" s="116">
        <v>12</v>
      </c>
      <c r="C68" s="117" t="s">
        <v>455</v>
      </c>
      <c r="D68" s="118">
        <v>0</v>
      </c>
      <c r="E68" s="119" t="s">
        <v>225</v>
      </c>
      <c r="F68" s="120">
        <v>34.01</v>
      </c>
      <c r="G68" s="121">
        <v>5</v>
      </c>
      <c r="H68" s="122">
        <v>39.01</v>
      </c>
      <c r="I68" s="120">
        <v>27</v>
      </c>
      <c r="J68" s="121">
        <v>6</v>
      </c>
      <c r="K68" s="122">
        <v>33</v>
      </c>
      <c r="L68" s="120">
        <v>34</v>
      </c>
      <c r="M68" s="121">
        <v>6</v>
      </c>
      <c r="N68" s="122">
        <v>40</v>
      </c>
      <c r="O68" s="120">
        <v>28</v>
      </c>
      <c r="P68" s="121">
        <v>5</v>
      </c>
      <c r="Q68" s="122">
        <v>33</v>
      </c>
      <c r="R68" s="120">
        <v>32.01</v>
      </c>
      <c r="S68" s="121">
        <v>0</v>
      </c>
      <c r="T68" s="122">
        <v>32.01</v>
      </c>
      <c r="U68" s="148">
        <v>177.01999999999998</v>
      </c>
      <c r="V68" s="124">
        <v>2</v>
      </c>
      <c r="W68" s="125">
        <v>42</v>
      </c>
      <c r="X68" s="126">
        <v>21</v>
      </c>
    </row>
    <row r="69" spans="1:24" ht="15.75">
      <c r="A69" s="115">
        <v>4</v>
      </c>
      <c r="B69" s="116">
        <v>3</v>
      </c>
      <c r="C69" s="117" t="s">
        <v>240</v>
      </c>
      <c r="D69" s="118">
        <v>0</v>
      </c>
      <c r="E69" s="119" t="s">
        <v>225</v>
      </c>
      <c r="F69" s="120">
        <v>42</v>
      </c>
      <c r="G69" s="121">
        <v>7</v>
      </c>
      <c r="H69" s="122">
        <v>49</v>
      </c>
      <c r="I69" s="120">
        <v>9</v>
      </c>
      <c r="J69" s="121">
        <v>0</v>
      </c>
      <c r="K69" s="122">
        <v>9</v>
      </c>
      <c r="L69" s="120">
        <v>28</v>
      </c>
      <c r="M69" s="121">
        <v>5</v>
      </c>
      <c r="N69" s="122">
        <v>33</v>
      </c>
      <c r="O69" s="120">
        <v>32</v>
      </c>
      <c r="P69" s="121">
        <v>6</v>
      </c>
      <c r="Q69" s="122">
        <v>38</v>
      </c>
      <c r="R69" s="120">
        <v>37</v>
      </c>
      <c r="S69" s="121">
        <v>5</v>
      </c>
      <c r="T69" s="122">
        <v>42</v>
      </c>
      <c r="U69" s="148">
        <v>171</v>
      </c>
      <c r="V69" s="124">
        <v>0</v>
      </c>
      <c r="W69" s="125">
        <v>46</v>
      </c>
      <c r="X69" s="126">
        <v>22</v>
      </c>
    </row>
    <row r="70" spans="1:24" ht="15.75">
      <c r="A70" s="115">
        <v>4</v>
      </c>
      <c r="B70" s="116">
        <v>4</v>
      </c>
      <c r="C70" s="117" t="s">
        <v>239</v>
      </c>
      <c r="D70" s="118" t="s">
        <v>190</v>
      </c>
      <c r="E70" s="119" t="s">
        <v>225</v>
      </c>
      <c r="F70" s="120">
        <v>20</v>
      </c>
      <c r="G70" s="121">
        <v>2</v>
      </c>
      <c r="H70" s="122">
        <v>22</v>
      </c>
      <c r="I70" s="120">
        <v>33.01</v>
      </c>
      <c r="J70" s="121">
        <v>5</v>
      </c>
      <c r="K70" s="122">
        <v>38.01</v>
      </c>
      <c r="L70" s="120">
        <v>15</v>
      </c>
      <c r="M70" s="121">
        <v>0</v>
      </c>
      <c r="N70" s="122">
        <v>15</v>
      </c>
      <c r="O70" s="120">
        <v>18</v>
      </c>
      <c r="P70" s="121">
        <v>2</v>
      </c>
      <c r="Q70" s="122">
        <v>20</v>
      </c>
      <c r="R70" s="120">
        <v>33.01</v>
      </c>
      <c r="S70" s="121">
        <v>4</v>
      </c>
      <c r="T70" s="122">
        <v>37.01</v>
      </c>
      <c r="U70" s="148">
        <v>132.01999999999998</v>
      </c>
      <c r="V70" s="124">
        <v>2</v>
      </c>
      <c r="W70" s="125">
        <v>50</v>
      </c>
      <c r="X70" s="126">
        <v>23</v>
      </c>
    </row>
    <row r="71" spans="1:24" ht="15.75">
      <c r="A71" s="115">
        <v>3</v>
      </c>
      <c r="B71" s="116">
        <v>11</v>
      </c>
      <c r="C71" s="117" t="s">
        <v>451</v>
      </c>
      <c r="D71" s="118">
        <v>0</v>
      </c>
      <c r="E71" s="119" t="s">
        <v>225</v>
      </c>
      <c r="F71" s="120">
        <v>0</v>
      </c>
      <c r="G71" s="121">
        <v>0</v>
      </c>
      <c r="H71" s="122">
        <v>0</v>
      </c>
      <c r="I71" s="120">
        <v>3</v>
      </c>
      <c r="J71" s="121">
        <v>0</v>
      </c>
      <c r="K71" s="122">
        <v>3</v>
      </c>
      <c r="L71" s="120">
        <v>10</v>
      </c>
      <c r="M71" s="121">
        <v>1</v>
      </c>
      <c r="N71" s="122">
        <v>11</v>
      </c>
      <c r="O71" s="120">
        <v>21</v>
      </c>
      <c r="P71" s="121">
        <v>0</v>
      </c>
      <c r="Q71" s="122">
        <v>21</v>
      </c>
      <c r="R71" s="120">
        <v>8</v>
      </c>
      <c r="S71" s="121">
        <v>0</v>
      </c>
      <c r="T71" s="122">
        <v>8</v>
      </c>
      <c r="U71" s="148">
        <v>43</v>
      </c>
      <c r="V71" s="124">
        <v>0</v>
      </c>
      <c r="W71" s="125">
        <v>54</v>
      </c>
      <c r="X71" s="126">
        <v>24</v>
      </c>
    </row>
    <row r="72" spans="1:24" ht="16.5" thickBot="1">
      <c r="A72" s="128">
        <v>3</v>
      </c>
      <c r="B72" s="129">
        <v>13</v>
      </c>
      <c r="C72" s="130" t="s">
        <v>458</v>
      </c>
      <c r="D72" s="131">
        <v>0</v>
      </c>
      <c r="E72" s="132" t="s">
        <v>225</v>
      </c>
      <c r="F72" s="133">
        <v>5</v>
      </c>
      <c r="G72" s="134">
        <v>0</v>
      </c>
      <c r="H72" s="135">
        <v>5</v>
      </c>
      <c r="I72" s="133">
        <v>5</v>
      </c>
      <c r="J72" s="134">
        <v>0</v>
      </c>
      <c r="K72" s="135">
        <v>5</v>
      </c>
      <c r="L72" s="133">
        <v>17</v>
      </c>
      <c r="M72" s="134">
        <v>0</v>
      </c>
      <c r="N72" s="135">
        <v>17</v>
      </c>
      <c r="O72" s="133">
        <v>6</v>
      </c>
      <c r="P72" s="134">
        <v>0</v>
      </c>
      <c r="Q72" s="135">
        <v>6</v>
      </c>
      <c r="R72" s="133">
        <v>10</v>
      </c>
      <c r="S72" s="134">
        <v>0</v>
      </c>
      <c r="T72" s="135">
        <v>10</v>
      </c>
      <c r="U72" s="149">
        <v>43</v>
      </c>
      <c r="V72" s="137">
        <v>0</v>
      </c>
      <c r="W72" s="138">
        <v>54</v>
      </c>
      <c r="X72" s="139">
        <v>24</v>
      </c>
    </row>
    <row r="73" spans="1:24" ht="15.75" thickBot="1">
      <c r="A73" s="140"/>
      <c r="B73" s="140"/>
      <c r="C73" s="140"/>
      <c r="D73" s="127"/>
      <c r="E73" s="141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1"/>
      <c r="W73" s="141"/>
      <c r="X73" s="140"/>
    </row>
    <row r="74" spans="1:24">
      <c r="A74" s="290" t="s">
        <v>222</v>
      </c>
      <c r="B74" s="291"/>
      <c r="C74" s="158" t="s">
        <v>447</v>
      </c>
      <c r="D74" s="160" t="s">
        <v>467</v>
      </c>
      <c r="E74" s="160" t="s">
        <v>467</v>
      </c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1"/>
      <c r="W74" s="141"/>
      <c r="X74" s="140"/>
    </row>
    <row r="75" spans="1:24" ht="15.75" thickBot="1">
      <c r="A75" s="292" t="s">
        <v>459</v>
      </c>
      <c r="B75" s="293"/>
      <c r="C75" s="145" t="s">
        <v>212</v>
      </c>
      <c r="D75" s="146">
        <v>58.02</v>
      </c>
      <c r="E75" s="146">
        <v>58.02</v>
      </c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1"/>
      <c r="W75" s="141"/>
      <c r="X75" s="140"/>
    </row>
    <row r="76" spans="1:24">
      <c r="A76" s="140"/>
      <c r="B76" s="140"/>
      <c r="C76" s="140"/>
      <c r="D76" s="127"/>
      <c r="E76" s="141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1"/>
      <c r="W76" s="141"/>
      <c r="X76" s="140"/>
    </row>
  </sheetData>
  <sortState ref="A3:S16">
    <sortCondition ref="B3:B16"/>
    <sortCondition ref="A3:A16"/>
  </sortState>
  <mergeCells count="20">
    <mergeCell ref="A74:B74"/>
    <mergeCell ref="A75:B75"/>
    <mergeCell ref="A38:B38"/>
    <mergeCell ref="A39:B39"/>
    <mergeCell ref="A42:W42"/>
    <mergeCell ref="A43:W43"/>
    <mergeCell ref="F45:H45"/>
    <mergeCell ref="I45:K45"/>
    <mergeCell ref="L45:N45"/>
    <mergeCell ref="O45:Q45"/>
    <mergeCell ref="R45:T45"/>
    <mergeCell ref="W45:X45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37 U40">
    <cfRule type="cellIs" dxfId="35" priority="6" operator="equal">
      <formula>0</formula>
    </cfRule>
  </conditionalFormatting>
  <conditionalFormatting sqref="H7:H36 K7:K36 N7:N36 Q7:Q36 T7:T36">
    <cfRule type="top10" dxfId="34" priority="7" rank="1"/>
  </conditionalFormatting>
  <conditionalFormatting sqref="G7:G36 J7:J36 M7:M36 P7:P36 S7:S36">
    <cfRule type="top10" dxfId="33" priority="8" rank="1"/>
  </conditionalFormatting>
  <conditionalFormatting sqref="U38:U39">
    <cfRule type="cellIs" dxfId="32" priority="5" operator="equal">
      <formula>0</formula>
    </cfRule>
  </conditionalFormatting>
  <conditionalFormatting sqref="U48:U73 U76">
    <cfRule type="cellIs" dxfId="31" priority="2" operator="equal">
      <formula>0</formula>
    </cfRule>
  </conditionalFormatting>
  <conditionalFormatting sqref="H48:H72 K48:K72 N48:N72 Q48:Q72 T48:T72">
    <cfRule type="top10" dxfId="30" priority="3" rank="1"/>
  </conditionalFormatting>
  <conditionalFormatting sqref="G48:G72 J48:J72 M48:M72 P48:P72 S48:S72">
    <cfRule type="top10" dxfId="29" priority="4" rank="1"/>
  </conditionalFormatting>
  <conditionalFormatting sqref="U74:U75">
    <cfRule type="cellIs" dxfId="2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HG 2015</vt:lpstr>
      <vt:lpstr>LG 2015</vt:lpstr>
      <vt:lpstr>Calendar</vt:lpstr>
      <vt:lpstr>Points System</vt:lpstr>
      <vt:lpstr>BBay Feb</vt:lpstr>
      <vt:lpstr>BRT Fed Cup</vt:lpstr>
      <vt:lpstr>Wagga</vt:lpstr>
      <vt:lpstr>ProCal Melb May</vt:lpstr>
      <vt:lpstr>BBay June</vt:lpstr>
      <vt:lpstr>Brisbane ASG</vt:lpstr>
      <vt:lpstr>Wagga 2 Aug</vt:lpstr>
      <vt:lpstr>Procal Canberra</vt:lpstr>
      <vt:lpstr>BBay Oct</vt:lpstr>
      <vt:lpstr>Nesika Melb Nov</vt:lpstr>
      <vt:lpstr>Brisbane Madden</vt:lpstr>
      <vt:lpstr>Townsville2</vt:lpstr>
      <vt:lpstr>'HG 2015'!Print_Area</vt:lpstr>
      <vt:lpstr>'LG 2015'!Print_Area</vt:lpstr>
    </vt:vector>
  </TitlesOfParts>
  <Company>Metso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melpeetja</dc:creator>
  <cp:lastModifiedBy>Jaegen Peet</cp:lastModifiedBy>
  <cp:lastPrinted>2015-11-22T22:49:10Z</cp:lastPrinted>
  <dcterms:created xsi:type="dcterms:W3CDTF">2010-01-26T23:32:04Z</dcterms:created>
  <dcterms:modified xsi:type="dcterms:W3CDTF">2015-11-25T06:11:18Z</dcterms:modified>
</cp:coreProperties>
</file>