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vpeetja\Documents\jaegen\General\Shooting\Fly\Results\SOTY\"/>
    </mc:Choice>
  </mc:AlternateContent>
  <bookViews>
    <workbookView xWindow="-15" yWindow="-15" windowWidth="12015" windowHeight="10245" tabRatio="860" activeTab="1"/>
  </bookViews>
  <sheets>
    <sheet name="HG 2015" sheetId="17" r:id="rId1"/>
    <sheet name="LG 2015" sheetId="21" r:id="rId2"/>
    <sheet name="Calendar" sheetId="30" r:id="rId3"/>
    <sheet name="Points System" sheetId="8" r:id="rId4"/>
    <sheet name="BBay Feb" sheetId="23" r:id="rId5"/>
    <sheet name="BRT Fed Cup" sheetId="13" r:id="rId6"/>
    <sheet name="Wagga" sheetId="26" r:id="rId7"/>
    <sheet name="ProCal Melb May" sheetId="15" r:id="rId8"/>
    <sheet name="BBay June" sheetId="24" r:id="rId9"/>
    <sheet name="Brisbane ASG" sheetId="22" r:id="rId10"/>
    <sheet name="Wagga 2 Aug" sheetId="27" r:id="rId11"/>
    <sheet name="Procal Canberra" sheetId="16" r:id="rId12"/>
    <sheet name="BBay Oct" sheetId="25" r:id="rId13"/>
    <sheet name="Nesika Melb Nov" sheetId="18" r:id="rId14"/>
    <sheet name="Brisbane Madden" sheetId="28" r:id="rId15"/>
    <sheet name="Townsville2" sheetId="29" r:id="rId16"/>
  </sheets>
  <definedNames>
    <definedName name="_xlnm._FilterDatabase" localSheetId="0" hidden="1">'HG 2015'!$B$5:$AF$125</definedName>
    <definedName name="_xlnm._FilterDatabase" localSheetId="1" hidden="1">'LG 2015'!$B$5:$AF$135</definedName>
    <definedName name="_xlnm.Print_Area" localSheetId="0">'HG 2015'!$A$1:$AE$81</definedName>
    <definedName name="_xlnm.Print_Area" localSheetId="1">'LG 2015'!$A$1:$W$90</definedName>
  </definedNames>
  <calcPr calcId="152511"/>
</workbook>
</file>

<file path=xl/calcChain.xml><?xml version="1.0" encoding="utf-8"?>
<calcChain xmlns="http://schemas.openxmlformats.org/spreadsheetml/2006/main">
  <c r="BM85" i="21" l="1"/>
  <c r="BN85" i="21"/>
  <c r="BO85" i="21"/>
  <c r="BP85" i="21"/>
  <c r="BQ85" i="21"/>
  <c r="BR85" i="21"/>
  <c r="BS85" i="21"/>
  <c r="BT85" i="21"/>
  <c r="BU85" i="21"/>
  <c r="BV85" i="21"/>
  <c r="BW85" i="21"/>
  <c r="G8" i="21"/>
  <c r="G118" i="21"/>
  <c r="G96" i="21"/>
  <c r="S8" i="21"/>
  <c r="BB8" i="21" s="1"/>
  <c r="AT8" i="21" s="1"/>
  <c r="S118" i="21"/>
  <c r="S96" i="21"/>
  <c r="I8" i="21"/>
  <c r="BC8" i="21" s="1"/>
  <c r="I118" i="21"/>
  <c r="I96" i="21"/>
  <c r="Q8" i="21"/>
  <c r="BD8" i="21" s="1"/>
  <c r="Q118" i="21"/>
  <c r="Q96" i="21"/>
  <c r="K8" i="21"/>
  <c r="BE8" i="21" s="1"/>
  <c r="AV8" i="21" s="1"/>
  <c r="K118" i="21"/>
  <c r="K96" i="21"/>
  <c r="W8" i="21"/>
  <c r="BF8" i="21" s="1"/>
  <c r="W118" i="21"/>
  <c r="W96" i="21"/>
  <c r="AA8" i="21"/>
  <c r="AA118" i="21"/>
  <c r="BG110" i="21" s="1"/>
  <c r="AA96" i="21"/>
  <c r="E8" i="21"/>
  <c r="E118" i="21"/>
  <c r="E96" i="21"/>
  <c r="BH85" i="21" s="1"/>
  <c r="M8" i="21"/>
  <c r="BI8" i="21" s="1"/>
  <c r="M118" i="21"/>
  <c r="BI110" i="21" s="1"/>
  <c r="M96" i="21"/>
  <c r="O8" i="21"/>
  <c r="BJ8" i="21" s="1"/>
  <c r="O118" i="21"/>
  <c r="O96" i="21"/>
  <c r="Y8" i="21"/>
  <c r="BK8" i="21" s="1"/>
  <c r="AY8" i="21" s="1"/>
  <c r="Y118" i="21"/>
  <c r="Y96" i="21"/>
  <c r="BM113" i="21"/>
  <c r="BN113" i="21"/>
  <c r="BO113" i="21"/>
  <c r="BP113" i="21"/>
  <c r="BQ113" i="21"/>
  <c r="BR113" i="21"/>
  <c r="BS113" i="21"/>
  <c r="BT113" i="21"/>
  <c r="BU113" i="21"/>
  <c r="BV113" i="21"/>
  <c r="BW113" i="21"/>
  <c r="G68" i="21"/>
  <c r="S68" i="21"/>
  <c r="BB68" i="21" s="1"/>
  <c r="I68" i="21"/>
  <c r="Q68" i="21"/>
  <c r="K68" i="21"/>
  <c r="W68" i="21"/>
  <c r="BF113" i="21" s="1"/>
  <c r="AA68" i="21"/>
  <c r="E68" i="21"/>
  <c r="BH113" i="21" s="1"/>
  <c r="M68" i="21"/>
  <c r="O68" i="21"/>
  <c r="BJ113" i="21" s="1"/>
  <c r="Y68" i="21"/>
  <c r="BM8" i="21"/>
  <c r="BN8" i="21"/>
  <c r="BO8" i="21"/>
  <c r="BP8" i="21"/>
  <c r="BQ8" i="21"/>
  <c r="BR8" i="21"/>
  <c r="BS8" i="21"/>
  <c r="BT8" i="21"/>
  <c r="BU8" i="21"/>
  <c r="BV8" i="21"/>
  <c r="BW8" i="21"/>
  <c r="BA8" i="21"/>
  <c r="BG8" i="21"/>
  <c r="BH8" i="21"/>
  <c r="BM89" i="21"/>
  <c r="BN89" i="21"/>
  <c r="BO89" i="21"/>
  <c r="BP89" i="21"/>
  <c r="BQ89" i="21"/>
  <c r="BR89" i="21"/>
  <c r="BS89" i="21"/>
  <c r="BT89" i="21"/>
  <c r="BU89" i="21"/>
  <c r="BV89" i="21"/>
  <c r="BW89" i="21"/>
  <c r="G10" i="21"/>
  <c r="BA10" i="21" s="1"/>
  <c r="G121" i="21"/>
  <c r="G100" i="21"/>
  <c r="S10" i="21"/>
  <c r="BB10" i="21" s="1"/>
  <c r="S121" i="21"/>
  <c r="S100" i="21"/>
  <c r="BB89" i="21" s="1"/>
  <c r="I10" i="21"/>
  <c r="I121" i="21"/>
  <c r="BC114" i="21" s="1"/>
  <c r="I100" i="21"/>
  <c r="Q10" i="21"/>
  <c r="BD10" i="21" s="1"/>
  <c r="Q121" i="21"/>
  <c r="Q100" i="21"/>
  <c r="BD89" i="21" s="1"/>
  <c r="K10" i="21"/>
  <c r="BE10" i="21" s="1"/>
  <c r="K121" i="21"/>
  <c r="K100" i="21"/>
  <c r="W10" i="21"/>
  <c r="BF10" i="21" s="1"/>
  <c r="W121" i="21"/>
  <c r="W100" i="21"/>
  <c r="AA10" i="21"/>
  <c r="BG10" i="21" s="1"/>
  <c r="AA121" i="21"/>
  <c r="BG121" i="21" s="1"/>
  <c r="AA100" i="21"/>
  <c r="E10" i="21"/>
  <c r="BH10" i="21" s="1"/>
  <c r="E121" i="21"/>
  <c r="E100" i="21"/>
  <c r="BH89" i="21" s="1"/>
  <c r="M10" i="21"/>
  <c r="BI10" i="21" s="1"/>
  <c r="M121" i="21"/>
  <c r="M100" i="21"/>
  <c r="BI89" i="21" s="1"/>
  <c r="O10" i="21"/>
  <c r="BJ10" i="21" s="1"/>
  <c r="AX10" i="21" s="1"/>
  <c r="O121" i="21"/>
  <c r="BJ114" i="21" s="1"/>
  <c r="O100" i="21"/>
  <c r="Y10" i="21"/>
  <c r="BK10" i="21" s="1"/>
  <c r="AY10" i="21" s="1"/>
  <c r="Y121" i="21"/>
  <c r="BK114" i="21" s="1"/>
  <c r="Y100" i="21"/>
  <c r="BM115" i="21"/>
  <c r="BN115" i="21"/>
  <c r="BO115" i="21"/>
  <c r="BP115" i="21"/>
  <c r="BQ115" i="21"/>
  <c r="BR115" i="21"/>
  <c r="BS115" i="21"/>
  <c r="BT115" i="21"/>
  <c r="BU115" i="21"/>
  <c r="BV115" i="21"/>
  <c r="BW115" i="21"/>
  <c r="G122" i="21"/>
  <c r="S122" i="21"/>
  <c r="I122" i="21"/>
  <c r="Q122" i="21"/>
  <c r="BD115" i="21" s="1"/>
  <c r="K122" i="21"/>
  <c r="W122" i="21"/>
  <c r="AA122" i="21"/>
  <c r="BG115" i="21" s="1"/>
  <c r="E122" i="21"/>
  <c r="M122" i="21"/>
  <c r="BI115" i="21" s="1"/>
  <c r="O122" i="21"/>
  <c r="Y122" i="21"/>
  <c r="BM10" i="21"/>
  <c r="BN10" i="21"/>
  <c r="BO10" i="21"/>
  <c r="BP10" i="21"/>
  <c r="BQ10" i="21"/>
  <c r="BR10" i="21"/>
  <c r="BS10" i="21"/>
  <c r="BT10" i="21"/>
  <c r="BU10" i="21"/>
  <c r="BV10" i="21"/>
  <c r="BW10" i="21"/>
  <c r="BC10" i="21"/>
  <c r="BM90" i="21"/>
  <c r="BN90" i="21"/>
  <c r="BO90" i="21"/>
  <c r="BP90" i="21"/>
  <c r="BQ90" i="21"/>
  <c r="BR90" i="21"/>
  <c r="BS90" i="21"/>
  <c r="BT90" i="21"/>
  <c r="BU90" i="21"/>
  <c r="BV90" i="21"/>
  <c r="BW90" i="21"/>
  <c r="G12" i="21"/>
  <c r="BA12" i="21" s="1"/>
  <c r="G101" i="21"/>
  <c r="BA90" i="21"/>
  <c r="S12" i="21"/>
  <c r="S101" i="21"/>
  <c r="BB90" i="21"/>
  <c r="I12" i="21"/>
  <c r="I101" i="21"/>
  <c r="Q12" i="21"/>
  <c r="BD12" i="21" s="1"/>
  <c r="Q101" i="21"/>
  <c r="K12" i="21"/>
  <c r="BE12" i="21" s="1"/>
  <c r="K101" i="21"/>
  <c r="BE90" i="21"/>
  <c r="W12" i="21"/>
  <c r="BF12" i="21" s="1"/>
  <c r="W101" i="21"/>
  <c r="AA12" i="21"/>
  <c r="BG12" i="21" s="1"/>
  <c r="AW12" i="21" s="1"/>
  <c r="AA101" i="21"/>
  <c r="BG90" i="21"/>
  <c r="E12" i="21"/>
  <c r="E101" i="21"/>
  <c r="BH90" i="21"/>
  <c r="M12" i="21"/>
  <c r="BI12" i="21" s="1"/>
  <c r="M101" i="21"/>
  <c r="O12" i="21"/>
  <c r="BJ12" i="21" s="1"/>
  <c r="O101" i="21"/>
  <c r="BJ90" i="21" s="1"/>
  <c r="Y12" i="21"/>
  <c r="BK12" i="21" s="1"/>
  <c r="Y101" i="21"/>
  <c r="BM117" i="21"/>
  <c r="BN117" i="21"/>
  <c r="BO117" i="21"/>
  <c r="BP117" i="21"/>
  <c r="BQ117" i="21"/>
  <c r="BR117" i="21"/>
  <c r="BS117" i="21"/>
  <c r="BT117" i="21"/>
  <c r="BU117" i="21"/>
  <c r="BV117" i="21"/>
  <c r="BW117" i="21"/>
  <c r="G124" i="21"/>
  <c r="BA117" i="21"/>
  <c r="S124" i="21"/>
  <c r="I124" i="21"/>
  <c r="BC117" i="21" s="1"/>
  <c r="Q124" i="21"/>
  <c r="K124" i="21"/>
  <c r="BE117" i="21" s="1"/>
  <c r="W124" i="21"/>
  <c r="AA124" i="21"/>
  <c r="BG117" i="21" s="1"/>
  <c r="E124" i="21"/>
  <c r="M124" i="21"/>
  <c r="BI117" i="21" s="1"/>
  <c r="O124" i="21"/>
  <c r="Y124" i="21"/>
  <c r="BK117" i="21"/>
  <c r="AY117" i="21" s="1"/>
  <c r="BM12" i="21"/>
  <c r="BN12" i="21"/>
  <c r="BO12" i="21"/>
  <c r="BP12" i="21"/>
  <c r="BQ12" i="21"/>
  <c r="BR12" i="21"/>
  <c r="BS12" i="21"/>
  <c r="BT12" i="21"/>
  <c r="BU12" i="21"/>
  <c r="BV12" i="21"/>
  <c r="BW12" i="21"/>
  <c r="BB12" i="21"/>
  <c r="BC12" i="21"/>
  <c r="BH12" i="21"/>
  <c r="BM79" i="21"/>
  <c r="BN79" i="21"/>
  <c r="BO79" i="21"/>
  <c r="BP79" i="21"/>
  <c r="BQ79" i="21"/>
  <c r="BR79" i="21"/>
  <c r="BS79" i="21"/>
  <c r="BT79" i="21"/>
  <c r="BU79" i="21"/>
  <c r="BV79" i="21"/>
  <c r="BW79" i="21"/>
  <c r="G9" i="21"/>
  <c r="BA9" i="21" s="1"/>
  <c r="G112" i="21"/>
  <c r="G90" i="21"/>
  <c r="S9" i="21"/>
  <c r="BB9" i="21" s="1"/>
  <c r="S112" i="21"/>
  <c r="S90" i="21"/>
  <c r="BB79" i="21" s="1"/>
  <c r="I9" i="21"/>
  <c r="BC9" i="21" s="1"/>
  <c r="I112" i="21"/>
  <c r="I90" i="21"/>
  <c r="BC79" i="21" s="1"/>
  <c r="Q9" i="21"/>
  <c r="BD9" i="21" s="1"/>
  <c r="Q112" i="21"/>
  <c r="Q90" i="21"/>
  <c r="BD79" i="21" s="1"/>
  <c r="K9" i="21"/>
  <c r="K112" i="21"/>
  <c r="BE112" i="21" s="1"/>
  <c r="AV112" i="21" s="1"/>
  <c r="K90" i="21"/>
  <c r="W9" i="21"/>
  <c r="BF9" i="21" s="1"/>
  <c r="W112" i="21"/>
  <c r="W90" i="21"/>
  <c r="AA9" i="21"/>
  <c r="BG9" i="21" s="1"/>
  <c r="AA112" i="21"/>
  <c r="AA90" i="21"/>
  <c r="E9" i="21"/>
  <c r="BH9" i="21" s="1"/>
  <c r="E112" i="21"/>
  <c r="E90" i="21"/>
  <c r="M9" i="21"/>
  <c r="BI9" i="21" s="1"/>
  <c r="M112" i="21"/>
  <c r="M90" i="21"/>
  <c r="O9" i="21"/>
  <c r="BJ9" i="21" s="1"/>
  <c r="O112" i="21"/>
  <c r="O90" i="21"/>
  <c r="Y9" i="21"/>
  <c r="BK9" i="21" s="1"/>
  <c r="Y112" i="21"/>
  <c r="Y90" i="21"/>
  <c r="BM114" i="21"/>
  <c r="BN114" i="21"/>
  <c r="BO114" i="21"/>
  <c r="BP114" i="21"/>
  <c r="BQ114" i="21"/>
  <c r="BR114" i="21"/>
  <c r="BS114" i="21"/>
  <c r="BT114" i="21"/>
  <c r="BU114" i="21"/>
  <c r="BV114" i="21"/>
  <c r="BW114" i="21"/>
  <c r="BM9" i="21"/>
  <c r="BN9" i="21"/>
  <c r="BO9" i="21"/>
  <c r="BP9" i="21"/>
  <c r="BQ9" i="21"/>
  <c r="BR9" i="21"/>
  <c r="BS9" i="21"/>
  <c r="BT9" i="21"/>
  <c r="BU9" i="21"/>
  <c r="BV9" i="21"/>
  <c r="BW9" i="21"/>
  <c r="BE9" i="21"/>
  <c r="AV9" i="21" s="1"/>
  <c r="BM44" i="21"/>
  <c r="BN44" i="21"/>
  <c r="BO44" i="21"/>
  <c r="BP44" i="21"/>
  <c r="BQ44" i="21"/>
  <c r="BR44" i="21"/>
  <c r="BS44" i="21"/>
  <c r="BT44" i="21"/>
  <c r="BU44" i="21"/>
  <c r="BV44" i="21"/>
  <c r="BW44" i="21"/>
  <c r="G11" i="21"/>
  <c r="BA11" i="21" s="1"/>
  <c r="AT11" i="21" s="1"/>
  <c r="G81" i="21"/>
  <c r="G45" i="21"/>
  <c r="BA44" i="21"/>
  <c r="S11" i="21"/>
  <c r="BB11" i="21" s="1"/>
  <c r="S81" i="21"/>
  <c r="BB69" i="21" s="1"/>
  <c r="S45" i="21"/>
  <c r="I11" i="21"/>
  <c r="BC11" i="21" s="1"/>
  <c r="I81" i="21"/>
  <c r="BC69" i="21" s="1"/>
  <c r="I45" i="21"/>
  <c r="Q11" i="21"/>
  <c r="BD11" i="21" s="1"/>
  <c r="Q81" i="21"/>
  <c r="Q45" i="21"/>
  <c r="BD44" i="21" s="1"/>
  <c r="K11" i="21"/>
  <c r="BE11" i="21" s="1"/>
  <c r="K81" i="21"/>
  <c r="K45" i="21"/>
  <c r="BE44" i="21" s="1"/>
  <c r="W11" i="21"/>
  <c r="BF11" i="21" s="1"/>
  <c r="W81" i="21"/>
  <c r="W45" i="21"/>
  <c r="BF44" i="21" s="1"/>
  <c r="AA11" i="21"/>
  <c r="BG11" i="21" s="1"/>
  <c r="AA81" i="21"/>
  <c r="AA45" i="21"/>
  <c r="E11" i="21"/>
  <c r="BH11" i="21" s="1"/>
  <c r="AW11" i="21" s="1"/>
  <c r="E81" i="21"/>
  <c r="E45" i="21"/>
  <c r="BH44" i="21" s="1"/>
  <c r="M11" i="21"/>
  <c r="BI11" i="21" s="1"/>
  <c r="M81" i="21"/>
  <c r="M45" i="21"/>
  <c r="O11" i="21"/>
  <c r="BJ11" i="21" s="1"/>
  <c r="O81" i="21"/>
  <c r="O45" i="21"/>
  <c r="Y11" i="21"/>
  <c r="BK11" i="21" s="1"/>
  <c r="Y81" i="21"/>
  <c r="BK69" i="21" s="1"/>
  <c r="Y45" i="21"/>
  <c r="BM116" i="21"/>
  <c r="BN116" i="21"/>
  <c r="BO116" i="21"/>
  <c r="BP116" i="21"/>
  <c r="BQ116" i="21"/>
  <c r="BR116" i="21"/>
  <c r="BS116" i="21"/>
  <c r="BT116" i="21"/>
  <c r="BU116" i="21"/>
  <c r="BV116" i="21"/>
  <c r="BW116" i="21"/>
  <c r="G123" i="21"/>
  <c r="S123" i="21"/>
  <c r="I123" i="21"/>
  <c r="Q123" i="21"/>
  <c r="K123" i="21"/>
  <c r="W123" i="21"/>
  <c r="AA123" i="21"/>
  <c r="BG116" i="21" s="1"/>
  <c r="E123" i="21"/>
  <c r="M123" i="21"/>
  <c r="O123" i="21"/>
  <c r="Y123" i="21"/>
  <c r="BK116" i="21" s="1"/>
  <c r="BM11" i="21"/>
  <c r="BN11" i="21"/>
  <c r="BO11" i="21"/>
  <c r="BP11" i="21"/>
  <c r="BQ11" i="21"/>
  <c r="BR11" i="21"/>
  <c r="BS11" i="21"/>
  <c r="BT11" i="21"/>
  <c r="BU11" i="21"/>
  <c r="BV11" i="21"/>
  <c r="BW11" i="21"/>
  <c r="BM16" i="21"/>
  <c r="BN16" i="21"/>
  <c r="BO16" i="21"/>
  <c r="BP16" i="21"/>
  <c r="BQ16" i="21"/>
  <c r="BR16" i="21"/>
  <c r="BS16" i="21"/>
  <c r="BT16" i="21"/>
  <c r="BU16" i="21"/>
  <c r="BV16" i="21"/>
  <c r="BW16" i="21"/>
  <c r="G15" i="21"/>
  <c r="G41" i="21"/>
  <c r="BA41" i="21" s="1"/>
  <c r="G17" i="21"/>
  <c r="S15" i="21"/>
  <c r="S41" i="21"/>
  <c r="S17" i="21"/>
  <c r="I15" i="21"/>
  <c r="I41" i="21"/>
  <c r="I17" i="21"/>
  <c r="BC16" i="21" s="1"/>
  <c r="Q15" i="21"/>
  <c r="Q41" i="21"/>
  <c r="Q17" i="21"/>
  <c r="K15" i="21"/>
  <c r="K41" i="21"/>
  <c r="K17" i="21"/>
  <c r="W15" i="21"/>
  <c r="W41" i="21"/>
  <c r="BF41" i="21" s="1"/>
  <c r="W17" i="21"/>
  <c r="AA15" i="21"/>
  <c r="AA41" i="21"/>
  <c r="AA17" i="21"/>
  <c r="E15" i="21"/>
  <c r="E41" i="21"/>
  <c r="BH41" i="21" s="1"/>
  <c r="E17" i="21"/>
  <c r="BH16" i="21" s="1"/>
  <c r="M15" i="21"/>
  <c r="M41" i="21"/>
  <c r="M17" i="21"/>
  <c r="O15" i="21"/>
  <c r="O41" i="21"/>
  <c r="BJ41" i="21" s="1"/>
  <c r="O17" i="21"/>
  <c r="Y15" i="21"/>
  <c r="Y41" i="21"/>
  <c r="BK41" i="21" s="1"/>
  <c r="AY41" i="21" s="1"/>
  <c r="Y17" i="21"/>
  <c r="BK16" i="21" s="1"/>
  <c r="BM119" i="21"/>
  <c r="BN119" i="21"/>
  <c r="BO119" i="21"/>
  <c r="BP119" i="21"/>
  <c r="BQ119" i="21"/>
  <c r="BR119" i="21"/>
  <c r="BS119" i="21"/>
  <c r="BT119" i="21"/>
  <c r="BU119" i="21"/>
  <c r="BV119" i="21"/>
  <c r="BW119" i="21"/>
  <c r="G126" i="21"/>
  <c r="S126" i="21"/>
  <c r="BB119" i="21" s="1"/>
  <c r="I126" i="21"/>
  <c r="BC119" i="21"/>
  <c r="Q126" i="21"/>
  <c r="K126" i="21"/>
  <c r="W126" i="21"/>
  <c r="AA126" i="21"/>
  <c r="BG119" i="21" s="1"/>
  <c r="E126" i="21"/>
  <c r="BH119" i="21" s="1"/>
  <c r="M126" i="21"/>
  <c r="O126" i="21"/>
  <c r="BJ119" i="21" s="1"/>
  <c r="Y126" i="21"/>
  <c r="BM14" i="21"/>
  <c r="BN14" i="21"/>
  <c r="BO14" i="21"/>
  <c r="BP14" i="21"/>
  <c r="BQ14" i="21"/>
  <c r="BR14" i="21"/>
  <c r="BS14" i="21"/>
  <c r="BT14" i="21"/>
  <c r="BU14" i="21"/>
  <c r="BV14" i="21"/>
  <c r="BW14" i="21"/>
  <c r="BA14" i="21"/>
  <c r="G16" i="21"/>
  <c r="BA15" i="21" s="1"/>
  <c r="S16" i="21"/>
  <c r="I16" i="21"/>
  <c r="Q16" i="21"/>
  <c r="BD15" i="21" s="1"/>
  <c r="K16" i="21"/>
  <c r="BE15" i="21" s="1"/>
  <c r="W16" i="21"/>
  <c r="BF15" i="21" s="1"/>
  <c r="AA16" i="21"/>
  <c r="E16" i="21"/>
  <c r="M16" i="21"/>
  <c r="BI15" i="21" s="1"/>
  <c r="O16" i="21"/>
  <c r="BJ16" i="21" s="1"/>
  <c r="Y16" i="21"/>
  <c r="BM120" i="21"/>
  <c r="BN120" i="21"/>
  <c r="BO120" i="21"/>
  <c r="BP120" i="21"/>
  <c r="BQ120" i="21"/>
  <c r="BR120" i="21"/>
  <c r="BS120" i="21"/>
  <c r="BT120" i="21"/>
  <c r="BU120" i="21"/>
  <c r="BV120" i="21"/>
  <c r="BW120" i="21"/>
  <c r="G71" i="21"/>
  <c r="BA120" i="21" s="1"/>
  <c r="S71" i="21"/>
  <c r="BB120" i="21"/>
  <c r="AT120" i="21" s="1"/>
  <c r="I71" i="21"/>
  <c r="Q71" i="21"/>
  <c r="K71" i="21"/>
  <c r="W71" i="21"/>
  <c r="AA71" i="21"/>
  <c r="E71" i="21"/>
  <c r="M71" i="21"/>
  <c r="BI120" i="21" s="1"/>
  <c r="O71" i="21"/>
  <c r="Y71" i="21"/>
  <c r="BM15" i="21"/>
  <c r="BN15" i="21"/>
  <c r="BO15" i="21"/>
  <c r="BP15" i="21"/>
  <c r="BQ15" i="21"/>
  <c r="BR15" i="21"/>
  <c r="BS15" i="21"/>
  <c r="BT15" i="21"/>
  <c r="BU15" i="21"/>
  <c r="BV15" i="21"/>
  <c r="BW15" i="21"/>
  <c r="BG15" i="21"/>
  <c r="BJ15" i="21"/>
  <c r="BM13" i="21"/>
  <c r="BN13" i="21"/>
  <c r="BO13" i="21"/>
  <c r="BP13" i="21"/>
  <c r="BQ13" i="21"/>
  <c r="BR13" i="21"/>
  <c r="BS13" i="21"/>
  <c r="BT13" i="21"/>
  <c r="BU13" i="21"/>
  <c r="BV13" i="21"/>
  <c r="BW13" i="21"/>
  <c r="G38" i="21"/>
  <c r="BA38" i="21" s="1"/>
  <c r="G14" i="21"/>
  <c r="S38" i="21"/>
  <c r="BB38" i="21" s="1"/>
  <c r="S14" i="21"/>
  <c r="BB13" i="21" s="1"/>
  <c r="I38" i="21"/>
  <c r="BC38" i="21" s="1"/>
  <c r="I14" i="21"/>
  <c r="BC13" i="21" s="1"/>
  <c r="Q38" i="21"/>
  <c r="BD38" i="21" s="1"/>
  <c r="Q14" i="21"/>
  <c r="K38" i="21"/>
  <c r="BE38" i="21" s="1"/>
  <c r="AV38" i="21" s="1"/>
  <c r="K14" i="21"/>
  <c r="W38" i="21"/>
  <c r="BF38" i="21" s="1"/>
  <c r="W14" i="21"/>
  <c r="BF13" i="21" s="1"/>
  <c r="AA38" i="21"/>
  <c r="AA14" i="21"/>
  <c r="BG13" i="21" s="1"/>
  <c r="E38" i="21"/>
  <c r="BH38" i="21" s="1"/>
  <c r="E14" i="21"/>
  <c r="BH13" i="21" s="1"/>
  <c r="M38" i="21"/>
  <c r="BI38" i="21" s="1"/>
  <c r="M14" i="21"/>
  <c r="O38" i="21"/>
  <c r="O14" i="21"/>
  <c r="Y38" i="21"/>
  <c r="BK38" i="21" s="1"/>
  <c r="AY38" i="21" s="1"/>
  <c r="Y14" i="21"/>
  <c r="BK13" i="21" s="1"/>
  <c r="AY13" i="21" s="1"/>
  <c r="BM121" i="21"/>
  <c r="BN121" i="21"/>
  <c r="BO121" i="21"/>
  <c r="BP121" i="21"/>
  <c r="BQ121" i="21"/>
  <c r="BR121" i="21"/>
  <c r="BS121" i="21"/>
  <c r="BT121" i="21"/>
  <c r="BU121" i="21"/>
  <c r="BV121" i="21"/>
  <c r="BW121" i="21"/>
  <c r="G127" i="21"/>
  <c r="BA121" i="21" s="1"/>
  <c r="S127" i="21"/>
  <c r="BB121" i="21" s="1"/>
  <c r="I127" i="21"/>
  <c r="Q127" i="21"/>
  <c r="K127" i="21"/>
  <c r="BE127" i="21" s="1"/>
  <c r="AV127" i="21" s="1"/>
  <c r="W127" i="21"/>
  <c r="AA127" i="21"/>
  <c r="BG127" i="21" s="1"/>
  <c r="AW127" i="21" s="1"/>
  <c r="E127" i="21"/>
  <c r="M127" i="21"/>
  <c r="O127" i="21"/>
  <c r="Y127" i="21"/>
  <c r="BK121" i="21" s="1"/>
  <c r="G40" i="21"/>
  <c r="S40" i="21"/>
  <c r="BB40" i="21" s="1"/>
  <c r="I40" i="21"/>
  <c r="BC40" i="21" s="1"/>
  <c r="Q40" i="21"/>
  <c r="K40" i="21"/>
  <c r="BE40" i="21" s="1"/>
  <c r="W40" i="21"/>
  <c r="BF40" i="21" s="1"/>
  <c r="AA40" i="21"/>
  <c r="BG40" i="21" s="1"/>
  <c r="E40" i="21"/>
  <c r="BH40" i="21" s="1"/>
  <c r="AW40" i="21" s="1"/>
  <c r="M40" i="21"/>
  <c r="O40" i="21"/>
  <c r="BJ40" i="21" s="1"/>
  <c r="Y40" i="21"/>
  <c r="BK40" i="21" s="1"/>
  <c r="AY40" i="21" s="1"/>
  <c r="BM118" i="21"/>
  <c r="BN118" i="21"/>
  <c r="BO118" i="21"/>
  <c r="BP118" i="21"/>
  <c r="BQ118" i="21"/>
  <c r="BR118" i="21"/>
  <c r="BS118" i="21"/>
  <c r="BT118" i="21"/>
  <c r="BU118" i="21"/>
  <c r="BV118" i="21"/>
  <c r="BW118" i="21"/>
  <c r="G125" i="21"/>
  <c r="S125" i="21"/>
  <c r="I125" i="21"/>
  <c r="BC118" i="21" s="1"/>
  <c r="Q125" i="21"/>
  <c r="K125" i="21"/>
  <c r="W125" i="21"/>
  <c r="AA125" i="21"/>
  <c r="E125" i="21"/>
  <c r="BH118" i="21" s="1"/>
  <c r="M125" i="21"/>
  <c r="O125" i="21"/>
  <c r="BJ118" i="21" s="1"/>
  <c r="Y125" i="21"/>
  <c r="BK118" i="21" s="1"/>
  <c r="BM21" i="21"/>
  <c r="BN21" i="21"/>
  <c r="BO21" i="21"/>
  <c r="BP21" i="21"/>
  <c r="BQ21" i="21"/>
  <c r="BR21" i="21"/>
  <c r="BS21" i="21"/>
  <c r="BT21" i="21"/>
  <c r="BU21" i="21"/>
  <c r="BV21" i="21"/>
  <c r="BW21" i="21"/>
  <c r="G19" i="21"/>
  <c r="G47" i="21"/>
  <c r="BA46" i="21" s="1"/>
  <c r="G23" i="21"/>
  <c r="S19" i="21"/>
  <c r="S47" i="21"/>
  <c r="BB46" i="21" s="1"/>
  <c r="S23" i="21"/>
  <c r="I19" i="21"/>
  <c r="I47" i="21"/>
  <c r="I23" i="21"/>
  <c r="BC21" i="21" s="1"/>
  <c r="Q19" i="21"/>
  <c r="Q47" i="21"/>
  <c r="Q23" i="21"/>
  <c r="BD21" i="21"/>
  <c r="AU21" i="21" s="1"/>
  <c r="K19" i="21"/>
  <c r="K47" i="21"/>
  <c r="K23" i="21"/>
  <c r="W19" i="21"/>
  <c r="BF17" i="21" s="1"/>
  <c r="W47" i="21"/>
  <c r="W23" i="21"/>
  <c r="AA19" i="21"/>
  <c r="BG17" i="21" s="1"/>
  <c r="AA47" i="21"/>
  <c r="AA23" i="21"/>
  <c r="E19" i="21"/>
  <c r="E47" i="21"/>
  <c r="E23" i="21"/>
  <c r="M19" i="21"/>
  <c r="BI17" i="21" s="1"/>
  <c r="M47" i="21"/>
  <c r="M23" i="21"/>
  <c r="BI21" i="21" s="1"/>
  <c r="O19" i="21"/>
  <c r="O47" i="21"/>
  <c r="O23" i="21"/>
  <c r="Y19" i="21"/>
  <c r="BK17" i="21" s="1"/>
  <c r="Y47" i="21"/>
  <c r="BK46" i="21" s="1"/>
  <c r="Y23" i="21"/>
  <c r="BM122" i="21"/>
  <c r="BN122" i="21"/>
  <c r="BO122" i="21"/>
  <c r="BP122" i="21"/>
  <c r="BQ122" i="21"/>
  <c r="BR122" i="21"/>
  <c r="BS122" i="21"/>
  <c r="BT122" i="21"/>
  <c r="BU122" i="21"/>
  <c r="BV122" i="21"/>
  <c r="BW122" i="21"/>
  <c r="G128" i="21"/>
  <c r="S128" i="21"/>
  <c r="BB122" i="21" s="1"/>
  <c r="I128" i="21"/>
  <c r="BC128" i="21" s="1"/>
  <c r="Q128" i="21"/>
  <c r="K128" i="21"/>
  <c r="BE122" i="21" s="1"/>
  <c r="W128" i="21"/>
  <c r="BF122" i="21" s="1"/>
  <c r="AA128" i="21"/>
  <c r="E128" i="21"/>
  <c r="BH122" i="21" s="1"/>
  <c r="M128" i="21"/>
  <c r="O128" i="21"/>
  <c r="BJ122" i="21" s="1"/>
  <c r="Y128" i="21"/>
  <c r="BK122" i="21" s="1"/>
  <c r="BM17" i="21"/>
  <c r="BN17" i="21"/>
  <c r="BO17" i="21"/>
  <c r="BP17" i="21"/>
  <c r="BQ17" i="21"/>
  <c r="BR17" i="21"/>
  <c r="BS17" i="21"/>
  <c r="BT17" i="21"/>
  <c r="BU17" i="21"/>
  <c r="BV17" i="21"/>
  <c r="BW17" i="21"/>
  <c r="BA17" i="21"/>
  <c r="BM31" i="21"/>
  <c r="BN31" i="21"/>
  <c r="BO31" i="21"/>
  <c r="BP31" i="21"/>
  <c r="BQ31" i="21"/>
  <c r="BR31" i="21"/>
  <c r="BS31" i="21"/>
  <c r="BT31" i="21"/>
  <c r="BU31" i="21"/>
  <c r="BV31" i="21"/>
  <c r="BW31" i="21"/>
  <c r="G20" i="21"/>
  <c r="G63" i="21"/>
  <c r="G31" i="21"/>
  <c r="BA31" i="21" s="1"/>
  <c r="S20" i="21"/>
  <c r="BB20" i="21" s="1"/>
  <c r="S63" i="21"/>
  <c r="S31" i="21"/>
  <c r="BB31" i="21" s="1"/>
  <c r="I20" i="21"/>
  <c r="I63" i="21"/>
  <c r="I31" i="21"/>
  <c r="BC31" i="21" s="1"/>
  <c r="Q20" i="21"/>
  <c r="BD18" i="21" s="1"/>
  <c r="Q63" i="21"/>
  <c r="Q31" i="21"/>
  <c r="BD31" i="21" s="1"/>
  <c r="AU31" i="21" s="1"/>
  <c r="K20" i="21"/>
  <c r="K63" i="21"/>
  <c r="K31" i="21"/>
  <c r="BE31" i="21" s="1"/>
  <c r="W20" i="21"/>
  <c r="BF20" i="21" s="1"/>
  <c r="W63" i="21"/>
  <c r="W31" i="21"/>
  <c r="BF31" i="21" s="1"/>
  <c r="AA20" i="21"/>
  <c r="AA63" i="21"/>
  <c r="AA31" i="21"/>
  <c r="BG31" i="21" s="1"/>
  <c r="E20" i="21"/>
  <c r="E63" i="21"/>
  <c r="E31" i="21"/>
  <c r="BH31" i="21" s="1"/>
  <c r="M20" i="21"/>
  <c r="M63" i="21"/>
  <c r="BI63" i="21" s="1"/>
  <c r="M31" i="21"/>
  <c r="BI31" i="21" s="1"/>
  <c r="O20" i="21"/>
  <c r="O63" i="21"/>
  <c r="O31" i="21"/>
  <c r="BJ31" i="21" s="1"/>
  <c r="Y20" i="21"/>
  <c r="Y63" i="21"/>
  <c r="Y31" i="21"/>
  <c r="BK31" i="21" s="1"/>
  <c r="BM123" i="21"/>
  <c r="BN123" i="21"/>
  <c r="BO123" i="21"/>
  <c r="BP123" i="21"/>
  <c r="BQ123" i="21"/>
  <c r="BR123" i="21"/>
  <c r="BS123" i="21"/>
  <c r="BT123" i="21"/>
  <c r="BU123" i="21"/>
  <c r="BV123" i="21"/>
  <c r="BW123" i="21"/>
  <c r="G62" i="21"/>
  <c r="S62" i="21"/>
  <c r="I62" i="21"/>
  <c r="BC123" i="21"/>
  <c r="Q62" i="21"/>
  <c r="BD123" i="21" s="1"/>
  <c r="K62" i="21"/>
  <c r="BE123" i="21" s="1"/>
  <c r="W62" i="21"/>
  <c r="BF123" i="21"/>
  <c r="AA62" i="21"/>
  <c r="E62" i="21"/>
  <c r="BH123" i="21"/>
  <c r="M62" i="21"/>
  <c r="BI123" i="21" s="1"/>
  <c r="O62" i="21"/>
  <c r="BJ123" i="21" s="1"/>
  <c r="Y62" i="21"/>
  <c r="BK123" i="21" s="1"/>
  <c r="BM18" i="21"/>
  <c r="BN18" i="21"/>
  <c r="BO18" i="21"/>
  <c r="BP18" i="21"/>
  <c r="BQ18" i="21"/>
  <c r="BR18" i="21"/>
  <c r="BS18" i="21"/>
  <c r="BT18" i="21"/>
  <c r="BU18" i="21"/>
  <c r="BV18" i="21"/>
  <c r="BW18" i="21"/>
  <c r="BF18" i="21"/>
  <c r="BH18" i="21"/>
  <c r="BM23" i="21"/>
  <c r="BN23" i="21"/>
  <c r="BO23" i="21"/>
  <c r="BP23" i="21"/>
  <c r="BQ23" i="21"/>
  <c r="BR23" i="21"/>
  <c r="BS23" i="21"/>
  <c r="BT23" i="21"/>
  <c r="BU23" i="21"/>
  <c r="BV23" i="21"/>
  <c r="BW23" i="21"/>
  <c r="G21" i="21"/>
  <c r="G49" i="21"/>
  <c r="G13" i="21"/>
  <c r="BA23" i="21" s="1"/>
  <c r="S21" i="21"/>
  <c r="S49" i="21"/>
  <c r="S13" i="21"/>
  <c r="I21" i="21"/>
  <c r="I49" i="21"/>
  <c r="I13" i="21"/>
  <c r="Q21" i="21"/>
  <c r="Q49" i="21"/>
  <c r="Q13" i="21"/>
  <c r="K21" i="21"/>
  <c r="BE19" i="21" s="1"/>
  <c r="K49" i="21"/>
  <c r="K13" i="21"/>
  <c r="BE23" i="21" s="1"/>
  <c r="W21" i="21"/>
  <c r="BF19" i="21" s="1"/>
  <c r="W49" i="21"/>
  <c r="W13" i="21"/>
  <c r="BF23" i="21" s="1"/>
  <c r="AA21" i="21"/>
  <c r="AA49" i="21"/>
  <c r="BG48" i="21" s="1"/>
  <c r="AA13" i="21"/>
  <c r="E21" i="21"/>
  <c r="BH19" i="21" s="1"/>
  <c r="E49" i="21"/>
  <c r="E13" i="21"/>
  <c r="M21" i="21"/>
  <c r="BI19" i="21" s="1"/>
  <c r="M49" i="21"/>
  <c r="M13" i="21"/>
  <c r="O21" i="21"/>
  <c r="O49" i="21"/>
  <c r="O13" i="21"/>
  <c r="BJ23" i="21" s="1"/>
  <c r="Y21" i="21"/>
  <c r="Y49" i="21"/>
  <c r="Y13" i="21"/>
  <c r="BK23" i="21" s="1"/>
  <c r="AY23" i="21" s="1"/>
  <c r="BM124" i="21"/>
  <c r="BN124" i="21"/>
  <c r="BO124" i="21"/>
  <c r="BP124" i="21"/>
  <c r="BQ124" i="21"/>
  <c r="BR124" i="21"/>
  <c r="BS124" i="21"/>
  <c r="BT124" i="21"/>
  <c r="BU124" i="21"/>
  <c r="BV124" i="21"/>
  <c r="BW124" i="21"/>
  <c r="G129" i="21"/>
  <c r="S129" i="21"/>
  <c r="BB124" i="21"/>
  <c r="I129" i="21"/>
  <c r="BC124" i="21"/>
  <c r="Q129" i="21"/>
  <c r="BD124" i="21" s="1"/>
  <c r="K129" i="21"/>
  <c r="W129" i="21"/>
  <c r="BF124" i="21"/>
  <c r="AA129" i="21"/>
  <c r="BG124" i="21"/>
  <c r="E129" i="21"/>
  <c r="M129" i="21"/>
  <c r="BI124" i="21" s="1"/>
  <c r="AX124" i="21" s="1"/>
  <c r="O129" i="21"/>
  <c r="BJ124" i="21" s="1"/>
  <c r="Y129" i="21"/>
  <c r="BM19" i="21"/>
  <c r="BN19" i="21"/>
  <c r="BO19" i="21"/>
  <c r="BP19" i="21"/>
  <c r="BQ19" i="21"/>
  <c r="BR19" i="21"/>
  <c r="BS19" i="21"/>
  <c r="BT19" i="21"/>
  <c r="BU19" i="21"/>
  <c r="BV19" i="21"/>
  <c r="BW19" i="21"/>
  <c r="BM67" i="21"/>
  <c r="BN67" i="21"/>
  <c r="BO67" i="21"/>
  <c r="BP67" i="21"/>
  <c r="BQ67" i="21"/>
  <c r="BR67" i="21"/>
  <c r="BS67" i="21"/>
  <c r="BT67" i="21"/>
  <c r="BU67" i="21"/>
  <c r="BV67" i="21"/>
  <c r="BW67" i="21"/>
  <c r="G22" i="21"/>
  <c r="G77" i="21"/>
  <c r="G79" i="21"/>
  <c r="BA67" i="21"/>
  <c r="S22" i="21"/>
  <c r="S77" i="21"/>
  <c r="BB77" i="21" s="1"/>
  <c r="S79" i="21"/>
  <c r="BB67" i="21" s="1"/>
  <c r="I22" i="21"/>
  <c r="I77" i="21"/>
  <c r="I79" i="21"/>
  <c r="Q22" i="21"/>
  <c r="Q77" i="21"/>
  <c r="Q79" i="21"/>
  <c r="K22" i="21"/>
  <c r="BE20" i="21" s="1"/>
  <c r="K77" i="21"/>
  <c r="K79" i="21"/>
  <c r="BE79" i="21" s="1"/>
  <c r="W22" i="21"/>
  <c r="W77" i="21"/>
  <c r="W79" i="21"/>
  <c r="BF67" i="21" s="1"/>
  <c r="AA22" i="21"/>
  <c r="AA77" i="21"/>
  <c r="AA79" i="21"/>
  <c r="BG67" i="21"/>
  <c r="E22" i="21"/>
  <c r="BH20" i="21" s="1"/>
  <c r="E77" i="21"/>
  <c r="E79" i="21"/>
  <c r="BH67" i="21" s="1"/>
  <c r="AW67" i="21" s="1"/>
  <c r="M22" i="21"/>
  <c r="BI20" i="21" s="1"/>
  <c r="M77" i="21"/>
  <c r="M79" i="21"/>
  <c r="O22" i="21"/>
  <c r="O77" i="21"/>
  <c r="O79" i="21"/>
  <c r="BJ67" i="21" s="1"/>
  <c r="Y22" i="21"/>
  <c r="Y77" i="21"/>
  <c r="Y79" i="21"/>
  <c r="BK67" i="21" s="1"/>
  <c r="BM125" i="21"/>
  <c r="BN125" i="21"/>
  <c r="BO125" i="21"/>
  <c r="BP125" i="21"/>
  <c r="BQ125" i="21"/>
  <c r="BR125" i="21"/>
  <c r="BS125" i="21"/>
  <c r="BT125" i="21"/>
  <c r="BU125" i="21"/>
  <c r="BV125" i="21"/>
  <c r="BW125" i="21"/>
  <c r="G51" i="21"/>
  <c r="BA125" i="21" s="1"/>
  <c r="S51" i="21"/>
  <c r="I51" i="21"/>
  <c r="BC125" i="21" s="1"/>
  <c r="Q51" i="21"/>
  <c r="BD125" i="21" s="1"/>
  <c r="K51" i="21"/>
  <c r="W51" i="21"/>
  <c r="BF125" i="21" s="1"/>
  <c r="AA51" i="21"/>
  <c r="BG125" i="21" s="1"/>
  <c r="E51" i="21"/>
  <c r="BH125" i="21" s="1"/>
  <c r="M51" i="21"/>
  <c r="BI125" i="21" s="1"/>
  <c r="O51" i="21"/>
  <c r="Y51" i="21"/>
  <c r="BK125" i="21" s="1"/>
  <c r="BM20" i="21"/>
  <c r="BN20" i="21"/>
  <c r="BO20" i="21"/>
  <c r="BP20" i="21"/>
  <c r="BQ20" i="21"/>
  <c r="BR20" i="21"/>
  <c r="BS20" i="21"/>
  <c r="BT20" i="21"/>
  <c r="BU20" i="21"/>
  <c r="BV20" i="21"/>
  <c r="BW20" i="21"/>
  <c r="BC20" i="21"/>
  <c r="BM69" i="21"/>
  <c r="BN69" i="21"/>
  <c r="BO69" i="21"/>
  <c r="BP69" i="21"/>
  <c r="BQ69" i="21"/>
  <c r="BR69" i="21"/>
  <c r="BS69" i="21"/>
  <c r="BT69" i="21"/>
  <c r="BU69" i="21"/>
  <c r="BV69" i="21"/>
  <c r="BW69" i="21"/>
  <c r="G24" i="21"/>
  <c r="G56" i="21"/>
  <c r="BA94" i="21" s="1"/>
  <c r="S24" i="21"/>
  <c r="S56" i="21"/>
  <c r="BB56" i="21" s="1"/>
  <c r="I24" i="21"/>
  <c r="BC22" i="21" s="1"/>
  <c r="I56" i="21"/>
  <c r="Q24" i="21"/>
  <c r="Q56" i="21"/>
  <c r="BD94" i="21" s="1"/>
  <c r="K24" i="21"/>
  <c r="K56" i="21"/>
  <c r="BE69" i="21"/>
  <c r="AV69" i="21" s="1"/>
  <c r="W24" i="21"/>
  <c r="BF22" i="21" s="1"/>
  <c r="W56" i="21"/>
  <c r="BF69" i="21"/>
  <c r="AA24" i="21"/>
  <c r="AA56" i="21"/>
  <c r="BG69" i="21"/>
  <c r="E24" i="21"/>
  <c r="E56" i="21"/>
  <c r="BH94" i="21" s="1"/>
  <c r="AW94" i="21" s="1"/>
  <c r="M24" i="21"/>
  <c r="M56" i="21"/>
  <c r="O24" i="21"/>
  <c r="O56" i="21"/>
  <c r="BJ94" i="21" s="1"/>
  <c r="Y24" i="21"/>
  <c r="BK22" i="21" s="1"/>
  <c r="Y56" i="21"/>
  <c r="BK94" i="21" s="1"/>
  <c r="BM127" i="21"/>
  <c r="BN127" i="21"/>
  <c r="BO127" i="21"/>
  <c r="BP127" i="21"/>
  <c r="BQ127" i="21"/>
  <c r="BR127" i="21"/>
  <c r="BS127" i="21"/>
  <c r="BT127" i="21"/>
  <c r="BU127" i="21"/>
  <c r="BV127" i="21"/>
  <c r="BW127" i="21"/>
  <c r="G59" i="21"/>
  <c r="BA127" i="21"/>
  <c r="S59" i="21"/>
  <c r="I59" i="21"/>
  <c r="BC127" i="21" s="1"/>
  <c r="Q59" i="21"/>
  <c r="BD127" i="21"/>
  <c r="K59" i="21"/>
  <c r="W59" i="21"/>
  <c r="BF127" i="21" s="1"/>
  <c r="AA59" i="21"/>
  <c r="E59" i="21"/>
  <c r="BH127" i="21" s="1"/>
  <c r="M59" i="21"/>
  <c r="O59" i="21"/>
  <c r="BJ127" i="21" s="1"/>
  <c r="Y59" i="21"/>
  <c r="BM22" i="21"/>
  <c r="BN22" i="21"/>
  <c r="BO22" i="21"/>
  <c r="BP22" i="21"/>
  <c r="BQ22" i="21"/>
  <c r="BR22" i="21"/>
  <c r="BS22" i="21"/>
  <c r="BT22" i="21"/>
  <c r="BU22" i="21"/>
  <c r="BV22" i="21"/>
  <c r="BW22" i="21"/>
  <c r="BB22" i="21"/>
  <c r="BD22" i="21"/>
  <c r="BM128" i="21"/>
  <c r="BN128" i="21"/>
  <c r="BO128" i="21"/>
  <c r="BP128" i="21"/>
  <c r="BQ128" i="21"/>
  <c r="BR128" i="21"/>
  <c r="BS128" i="21"/>
  <c r="BT128" i="21"/>
  <c r="BU128" i="21"/>
  <c r="BV128" i="21"/>
  <c r="BW128" i="21"/>
  <c r="G64" i="21"/>
  <c r="BA128" i="21" s="1"/>
  <c r="AT128" i="21" s="1"/>
  <c r="S64" i="21"/>
  <c r="BB128" i="21"/>
  <c r="I64" i="21"/>
  <c r="Q64" i="21"/>
  <c r="BD128" i="21" s="1"/>
  <c r="K64" i="21"/>
  <c r="W64" i="21"/>
  <c r="BF128" i="21" s="1"/>
  <c r="AA64" i="21"/>
  <c r="E64" i="21"/>
  <c r="M64" i="21"/>
  <c r="BI128" i="21" s="1"/>
  <c r="O64" i="21"/>
  <c r="BJ128" i="21" s="1"/>
  <c r="Y64" i="21"/>
  <c r="BK128" i="21" s="1"/>
  <c r="AY128" i="21" s="1"/>
  <c r="G25" i="21"/>
  <c r="BA24" i="21" s="1"/>
  <c r="S25" i="21"/>
  <c r="I25" i="21"/>
  <c r="BC24" i="21" s="1"/>
  <c r="Q25" i="21"/>
  <c r="K25" i="21"/>
  <c r="W25" i="21"/>
  <c r="BF25" i="21" s="1"/>
  <c r="AV25" i="21" s="1"/>
  <c r="AA25" i="21"/>
  <c r="E25" i="21"/>
  <c r="BH24" i="21" s="1"/>
  <c r="M25" i="21"/>
  <c r="BI24" i="21" s="1"/>
  <c r="O25" i="21"/>
  <c r="Y25" i="21"/>
  <c r="BK24" i="21" s="1"/>
  <c r="BM129" i="21"/>
  <c r="BN129" i="21"/>
  <c r="BO129" i="21"/>
  <c r="BP129" i="21"/>
  <c r="BQ129" i="21"/>
  <c r="BR129" i="21"/>
  <c r="BS129" i="21"/>
  <c r="BT129" i="21"/>
  <c r="BU129" i="21"/>
  <c r="BV129" i="21"/>
  <c r="BW129" i="21"/>
  <c r="G75" i="21"/>
  <c r="BA129" i="21"/>
  <c r="S75" i="21"/>
  <c r="I75" i="21"/>
  <c r="BC129" i="21" s="1"/>
  <c r="Q75" i="21"/>
  <c r="BD129" i="21" s="1"/>
  <c r="K75" i="21"/>
  <c r="BE129" i="21" s="1"/>
  <c r="W75" i="21"/>
  <c r="AA75" i="21"/>
  <c r="BG129" i="21"/>
  <c r="AW129" i="21" s="1"/>
  <c r="E75" i="21"/>
  <c r="BH129" i="21" s="1"/>
  <c r="M75" i="21"/>
  <c r="BI129" i="21" s="1"/>
  <c r="O75" i="21"/>
  <c r="Y75" i="21"/>
  <c r="BK129" i="21" s="1"/>
  <c r="AY129" i="21" s="1"/>
  <c r="BM24" i="21"/>
  <c r="BN24" i="21"/>
  <c r="BO24" i="21"/>
  <c r="BP24" i="21"/>
  <c r="BQ24" i="21"/>
  <c r="BR24" i="21"/>
  <c r="BS24" i="21"/>
  <c r="BT24" i="21"/>
  <c r="BU24" i="21"/>
  <c r="BV24" i="21"/>
  <c r="BW24" i="21"/>
  <c r="BF24" i="21"/>
  <c r="BM70" i="21"/>
  <c r="BN70" i="21"/>
  <c r="BO70" i="21"/>
  <c r="BP70" i="21"/>
  <c r="BQ70" i="21"/>
  <c r="BR70" i="21"/>
  <c r="BS70" i="21"/>
  <c r="BT70" i="21"/>
  <c r="BU70" i="21"/>
  <c r="BV70" i="21"/>
  <c r="BW70" i="21"/>
  <c r="G103" i="21"/>
  <c r="BA95" i="21" s="1"/>
  <c r="AT95" i="21" s="1"/>
  <c r="G82" i="21"/>
  <c r="S103" i="21"/>
  <c r="BB95" i="21" s="1"/>
  <c r="S82" i="21"/>
  <c r="BB70" i="21"/>
  <c r="I103" i="21"/>
  <c r="I82" i="21"/>
  <c r="BC70" i="21"/>
  <c r="Q103" i="21"/>
  <c r="Q82" i="21"/>
  <c r="BD70" i="21" s="1"/>
  <c r="K103" i="21"/>
  <c r="K82" i="21"/>
  <c r="W103" i="21"/>
  <c r="BF95" i="21" s="1"/>
  <c r="W82" i="21"/>
  <c r="AA103" i="21"/>
  <c r="AA82" i="21"/>
  <c r="E103" i="21"/>
  <c r="E82" i="21"/>
  <c r="BH70" i="21" s="1"/>
  <c r="M103" i="21"/>
  <c r="M82" i="21"/>
  <c r="BI70" i="21" s="1"/>
  <c r="O103" i="21"/>
  <c r="O82" i="21"/>
  <c r="Y103" i="21"/>
  <c r="Y82" i="21"/>
  <c r="BM126" i="21"/>
  <c r="BN126" i="21"/>
  <c r="BO126" i="21"/>
  <c r="BP126" i="21"/>
  <c r="BQ126" i="21"/>
  <c r="BR126" i="21"/>
  <c r="BS126" i="21"/>
  <c r="BT126" i="21"/>
  <c r="BU126" i="21"/>
  <c r="BV126" i="21"/>
  <c r="BW126" i="21"/>
  <c r="G53" i="21"/>
  <c r="S53" i="21"/>
  <c r="I53" i="21"/>
  <c r="BC126" i="21" s="1"/>
  <c r="Q53" i="21"/>
  <c r="K53" i="21"/>
  <c r="W53" i="21"/>
  <c r="BF126" i="21" s="1"/>
  <c r="AA53" i="21"/>
  <c r="E53" i="21"/>
  <c r="BH126" i="21" s="1"/>
  <c r="M53" i="21"/>
  <c r="BI126" i="21" s="1"/>
  <c r="O53" i="21"/>
  <c r="BJ126" i="21" s="1"/>
  <c r="Y53" i="21"/>
  <c r="BK126" i="21" s="1"/>
  <c r="AY126" i="21" s="1"/>
  <c r="BM104" i="21"/>
  <c r="BN104" i="21"/>
  <c r="BO104" i="21"/>
  <c r="BP104" i="21"/>
  <c r="BQ104" i="21"/>
  <c r="BR104" i="21"/>
  <c r="BS104" i="21"/>
  <c r="BT104" i="21"/>
  <c r="BU104" i="21"/>
  <c r="BV104" i="21"/>
  <c r="BW104" i="21"/>
  <c r="G27" i="21"/>
  <c r="S27" i="21"/>
  <c r="I27" i="21"/>
  <c r="BC26" i="21" s="1"/>
  <c r="Q27" i="21"/>
  <c r="K27" i="21"/>
  <c r="W27" i="21"/>
  <c r="AA27" i="21"/>
  <c r="E27" i="21"/>
  <c r="M27" i="21"/>
  <c r="O27" i="21"/>
  <c r="Y27" i="21"/>
  <c r="BM131" i="21"/>
  <c r="BN131" i="21"/>
  <c r="BO131" i="21"/>
  <c r="BP131" i="21"/>
  <c r="BQ131" i="21"/>
  <c r="BR131" i="21"/>
  <c r="BS131" i="21"/>
  <c r="BT131" i="21"/>
  <c r="BU131" i="21"/>
  <c r="BV131" i="21"/>
  <c r="BW131" i="21"/>
  <c r="G131" i="21"/>
  <c r="BA131" i="21" s="1"/>
  <c r="S131" i="21"/>
  <c r="BB131" i="21"/>
  <c r="I131" i="21"/>
  <c r="BC131" i="21" s="1"/>
  <c r="Q131" i="21"/>
  <c r="BD131" i="21" s="1"/>
  <c r="K131" i="21"/>
  <c r="BE131" i="21" s="1"/>
  <c r="W131" i="21"/>
  <c r="BF131" i="21"/>
  <c r="AA131" i="21"/>
  <c r="BG131" i="21" s="1"/>
  <c r="E131" i="21"/>
  <c r="BH131" i="21" s="1"/>
  <c r="M131" i="21"/>
  <c r="BI131" i="21" s="1"/>
  <c r="O131" i="21"/>
  <c r="BJ131" i="21" s="1"/>
  <c r="AX131" i="21" s="1"/>
  <c r="Y131" i="21"/>
  <c r="BK131" i="21" s="1"/>
  <c r="AY131" i="21" s="1"/>
  <c r="BM26" i="21"/>
  <c r="BN26" i="21"/>
  <c r="BO26" i="21"/>
  <c r="BP26" i="21"/>
  <c r="BQ26" i="21"/>
  <c r="BR26" i="21"/>
  <c r="BS26" i="21"/>
  <c r="BT26" i="21"/>
  <c r="BU26" i="21"/>
  <c r="BV26" i="21"/>
  <c r="BW26" i="21"/>
  <c r="BE26" i="21"/>
  <c r="G18" i="21"/>
  <c r="BA27" i="21" s="1"/>
  <c r="AT27" i="21" s="1"/>
  <c r="G44" i="21"/>
  <c r="S18" i="21"/>
  <c r="BB27" i="21" s="1"/>
  <c r="S44" i="21"/>
  <c r="I18" i="21"/>
  <c r="I44" i="21"/>
  <c r="BC44" i="21" s="1"/>
  <c r="AU44" i="21" s="1"/>
  <c r="Q18" i="21"/>
  <c r="BD27" i="21" s="1"/>
  <c r="Q44" i="21"/>
  <c r="K18" i="21"/>
  <c r="BE27" i="21" s="1"/>
  <c r="K44" i="21"/>
  <c r="W18" i="21"/>
  <c r="W44" i="21"/>
  <c r="AA18" i="21"/>
  <c r="BG27" i="21" s="1"/>
  <c r="AW27" i="21" s="1"/>
  <c r="AA44" i="21"/>
  <c r="BG43" i="21" s="1"/>
  <c r="E18" i="21"/>
  <c r="BH27" i="21" s="1"/>
  <c r="E44" i="21"/>
  <c r="M18" i="21"/>
  <c r="M44" i="21"/>
  <c r="BI44" i="21" s="1"/>
  <c r="O18" i="21"/>
  <c r="O44" i="21"/>
  <c r="Y18" i="21"/>
  <c r="BK27" i="21" s="1"/>
  <c r="AY27" i="21" s="1"/>
  <c r="Y44" i="21"/>
  <c r="BK43" i="21" s="1"/>
  <c r="BM132" i="21"/>
  <c r="BN132" i="21"/>
  <c r="BO132" i="21"/>
  <c r="BP132" i="21"/>
  <c r="BQ132" i="21"/>
  <c r="BR132" i="21"/>
  <c r="BS132" i="21"/>
  <c r="BT132" i="21"/>
  <c r="BU132" i="21"/>
  <c r="BV132" i="21"/>
  <c r="BW132" i="21"/>
  <c r="G132" i="21"/>
  <c r="BA132" i="21" s="1"/>
  <c r="S132" i="21"/>
  <c r="BB132" i="21" s="1"/>
  <c r="I132" i="21"/>
  <c r="BC132" i="21" s="1"/>
  <c r="Q132" i="21"/>
  <c r="BD132" i="21"/>
  <c r="AU132" i="21" s="1"/>
  <c r="K132" i="21"/>
  <c r="BE132" i="21" s="1"/>
  <c r="W132" i="21"/>
  <c r="BF132" i="21"/>
  <c r="AV132" i="21" s="1"/>
  <c r="AA132" i="21"/>
  <c r="BG132" i="21" s="1"/>
  <c r="AW132" i="21" s="1"/>
  <c r="E132" i="21"/>
  <c r="BH132" i="21" s="1"/>
  <c r="M132" i="21"/>
  <c r="BI132" i="21" s="1"/>
  <c r="O132" i="21"/>
  <c r="BJ132" i="21"/>
  <c r="AX132" i="21" s="1"/>
  <c r="Y132" i="21"/>
  <c r="BK132" i="21" s="1"/>
  <c r="AY132" i="21" s="1"/>
  <c r="BM27" i="21"/>
  <c r="BN27" i="21"/>
  <c r="BO27" i="21"/>
  <c r="BP27" i="21"/>
  <c r="BQ27" i="21"/>
  <c r="BR27" i="21"/>
  <c r="BS27" i="21"/>
  <c r="BT27" i="21"/>
  <c r="BU27" i="21"/>
  <c r="BV27" i="21"/>
  <c r="BW27" i="21"/>
  <c r="BJ27" i="21"/>
  <c r="G28" i="21"/>
  <c r="BA28" i="21" s="1"/>
  <c r="S28" i="21"/>
  <c r="BB28" i="21" s="1"/>
  <c r="I28" i="21"/>
  <c r="BC28" i="21" s="1"/>
  <c r="AU28" i="21" s="1"/>
  <c r="Q28" i="21"/>
  <c r="BD28" i="21" s="1"/>
  <c r="K28" i="21"/>
  <c r="W28" i="21"/>
  <c r="BF28" i="21" s="1"/>
  <c r="AA28" i="21"/>
  <c r="BG28" i="21" s="1"/>
  <c r="E28" i="21"/>
  <c r="BH28" i="21" s="1"/>
  <c r="M28" i="21"/>
  <c r="BI28" i="21" s="1"/>
  <c r="O28" i="21"/>
  <c r="BJ28" i="21" s="1"/>
  <c r="Y28" i="21"/>
  <c r="BK28" i="21" s="1"/>
  <c r="AY28" i="21" s="1"/>
  <c r="BM133" i="21"/>
  <c r="BN133" i="21"/>
  <c r="BO133" i="21"/>
  <c r="BP133" i="21"/>
  <c r="BQ133" i="21"/>
  <c r="BR133" i="21"/>
  <c r="BS133" i="21"/>
  <c r="BT133" i="21"/>
  <c r="BU133" i="21"/>
  <c r="BV133" i="21"/>
  <c r="BW133" i="21"/>
  <c r="G133" i="21"/>
  <c r="BA133" i="21" s="1"/>
  <c r="S133" i="21"/>
  <c r="BB133" i="21" s="1"/>
  <c r="I133" i="21"/>
  <c r="BC133" i="21" s="1"/>
  <c r="Q133" i="21"/>
  <c r="BD133" i="21" s="1"/>
  <c r="AU133" i="21" s="1"/>
  <c r="K133" i="21"/>
  <c r="BE133" i="21" s="1"/>
  <c r="W133" i="21"/>
  <c r="BF133" i="21" s="1"/>
  <c r="AA133" i="21"/>
  <c r="BG133" i="21" s="1"/>
  <c r="E133" i="21"/>
  <c r="BH133" i="21" s="1"/>
  <c r="AW133" i="21" s="1"/>
  <c r="M133" i="21"/>
  <c r="BI133" i="21"/>
  <c r="O133" i="21"/>
  <c r="BJ133" i="21" s="1"/>
  <c r="Y133" i="21"/>
  <c r="BK133" i="21" s="1"/>
  <c r="AY133" i="21" s="1"/>
  <c r="BM28" i="21"/>
  <c r="BN28" i="21"/>
  <c r="BO28" i="21"/>
  <c r="BP28" i="21"/>
  <c r="BQ28" i="21"/>
  <c r="BR28" i="21"/>
  <c r="BS28" i="21"/>
  <c r="BT28" i="21"/>
  <c r="BU28" i="21"/>
  <c r="BV28" i="21"/>
  <c r="BW28" i="21"/>
  <c r="BE28" i="21"/>
  <c r="BM58" i="21"/>
  <c r="BN58" i="21"/>
  <c r="BO58" i="21"/>
  <c r="BP58" i="21"/>
  <c r="BQ58" i="21"/>
  <c r="BR58" i="21"/>
  <c r="BS58" i="21"/>
  <c r="BT58" i="21"/>
  <c r="BU58" i="21"/>
  <c r="BV58" i="21"/>
  <c r="BW58" i="21"/>
  <c r="G29" i="21"/>
  <c r="BA29" i="21" s="1"/>
  <c r="G94" i="21"/>
  <c r="G66" i="21"/>
  <c r="S29" i="21"/>
  <c r="BB29" i="21" s="1"/>
  <c r="S94" i="21"/>
  <c r="S66" i="21"/>
  <c r="BB58" i="21"/>
  <c r="I29" i="21"/>
  <c r="BC29" i="21" s="1"/>
  <c r="I94" i="21"/>
  <c r="BC83" i="21" s="1"/>
  <c r="I66" i="21"/>
  <c r="Q29" i="21"/>
  <c r="BD29" i="21" s="1"/>
  <c r="Q94" i="21"/>
  <c r="Q66" i="21"/>
  <c r="K29" i="21"/>
  <c r="K94" i="21"/>
  <c r="K66" i="21"/>
  <c r="W29" i="21"/>
  <c r="BF29" i="21" s="1"/>
  <c r="W94" i="21"/>
  <c r="W66" i="21"/>
  <c r="AA29" i="21"/>
  <c r="AA94" i="21"/>
  <c r="AA66" i="21"/>
  <c r="E29" i="21"/>
  <c r="BH29" i="21" s="1"/>
  <c r="AW29" i="21" s="1"/>
  <c r="E94" i="21"/>
  <c r="E66" i="21"/>
  <c r="M29" i="21"/>
  <c r="BI29" i="21" s="1"/>
  <c r="M94" i="21"/>
  <c r="M66" i="21"/>
  <c r="O29" i="21"/>
  <c r="BJ29" i="21" s="1"/>
  <c r="O94" i="21"/>
  <c r="O66" i="21"/>
  <c r="BJ58" i="21" s="1"/>
  <c r="Y29" i="21"/>
  <c r="BK29" i="21" s="1"/>
  <c r="AY29" i="21" s="1"/>
  <c r="Y94" i="21"/>
  <c r="Y66" i="21"/>
  <c r="BM134" i="21"/>
  <c r="BN134" i="21"/>
  <c r="BO134" i="21"/>
  <c r="BP134" i="21"/>
  <c r="BQ134" i="21"/>
  <c r="BR134" i="21"/>
  <c r="BS134" i="21"/>
  <c r="BT134" i="21"/>
  <c r="BU134" i="21"/>
  <c r="BV134" i="21"/>
  <c r="BW134" i="21"/>
  <c r="G134" i="21"/>
  <c r="BA134" i="21" s="1"/>
  <c r="S134" i="21"/>
  <c r="BB134" i="21" s="1"/>
  <c r="I134" i="21"/>
  <c r="BC134" i="21" s="1"/>
  <c r="Q134" i="21"/>
  <c r="BD134" i="21"/>
  <c r="K134" i="21"/>
  <c r="BE134" i="21" s="1"/>
  <c r="W134" i="21"/>
  <c r="BF134" i="21" s="1"/>
  <c r="AA134" i="21"/>
  <c r="BG134" i="21" s="1"/>
  <c r="AW134" i="21" s="1"/>
  <c r="E134" i="21"/>
  <c r="BH134" i="21" s="1"/>
  <c r="M134" i="21"/>
  <c r="BI134" i="21"/>
  <c r="O134" i="21"/>
  <c r="BJ134" i="21" s="1"/>
  <c r="Y134" i="21"/>
  <c r="BK134" i="21" s="1"/>
  <c r="AY134" i="21" s="1"/>
  <c r="BM29" i="21"/>
  <c r="BN29" i="21"/>
  <c r="BO29" i="21"/>
  <c r="BP29" i="21"/>
  <c r="BQ29" i="21"/>
  <c r="BR29" i="21"/>
  <c r="BS29" i="21"/>
  <c r="BT29" i="21"/>
  <c r="BU29" i="21"/>
  <c r="BV29" i="21"/>
  <c r="BW29" i="21"/>
  <c r="BE29" i="21"/>
  <c r="BG29" i="21"/>
  <c r="BM59" i="21"/>
  <c r="BN59" i="21"/>
  <c r="BO59" i="21"/>
  <c r="BP59" i="21"/>
  <c r="BQ59" i="21"/>
  <c r="BR59" i="21"/>
  <c r="BS59" i="21"/>
  <c r="BT59" i="21"/>
  <c r="BU59" i="21"/>
  <c r="BV59" i="21"/>
  <c r="BW59" i="21"/>
  <c r="G26" i="21"/>
  <c r="G95" i="21"/>
  <c r="G67" i="21"/>
  <c r="BA59" i="21" s="1"/>
  <c r="S26" i="21"/>
  <c r="BB26" i="21" s="1"/>
  <c r="S95" i="21"/>
  <c r="S67" i="21"/>
  <c r="BB59" i="21" s="1"/>
  <c r="I26" i="21"/>
  <c r="I95" i="21"/>
  <c r="I67" i="21"/>
  <c r="BC59" i="21" s="1"/>
  <c r="Q26" i="21"/>
  <c r="BD25" i="21" s="1"/>
  <c r="Q95" i="21"/>
  <c r="Q67" i="21"/>
  <c r="BD59" i="21" s="1"/>
  <c r="AU59" i="21" s="1"/>
  <c r="K26" i="21"/>
  <c r="BE25" i="21" s="1"/>
  <c r="K95" i="21"/>
  <c r="K67" i="21"/>
  <c r="W26" i="21"/>
  <c r="W95" i="21"/>
  <c r="W67" i="21"/>
  <c r="BF59" i="21" s="1"/>
  <c r="AA26" i="21"/>
  <c r="AA95" i="21"/>
  <c r="AA67" i="21"/>
  <c r="E26" i="21"/>
  <c r="E95" i="21"/>
  <c r="E67" i="21"/>
  <c r="M26" i="21"/>
  <c r="M95" i="21"/>
  <c r="M67" i="21"/>
  <c r="O26" i="21"/>
  <c r="O95" i="21"/>
  <c r="O67" i="21"/>
  <c r="Y26" i="21"/>
  <c r="Y95" i="21"/>
  <c r="Y67" i="21"/>
  <c r="BK59" i="21" s="1"/>
  <c r="AY59" i="21" s="1"/>
  <c r="BM130" i="21"/>
  <c r="BN130" i="21"/>
  <c r="BO130" i="21"/>
  <c r="BP130" i="21"/>
  <c r="BQ130" i="21"/>
  <c r="BR130" i="21"/>
  <c r="BS130" i="21"/>
  <c r="BT130" i="21"/>
  <c r="BU130" i="21"/>
  <c r="BV130" i="21"/>
  <c r="BW130" i="21"/>
  <c r="G130" i="21"/>
  <c r="BA130" i="21" s="1"/>
  <c r="S130" i="21"/>
  <c r="BB130" i="21" s="1"/>
  <c r="I130" i="21"/>
  <c r="BC130" i="21" s="1"/>
  <c r="Q130" i="21"/>
  <c r="BD130" i="21" s="1"/>
  <c r="AU130" i="21" s="1"/>
  <c r="K130" i="21"/>
  <c r="BE130" i="21" s="1"/>
  <c r="W130" i="21"/>
  <c r="BF130" i="21" s="1"/>
  <c r="AA130" i="21"/>
  <c r="BG130" i="21" s="1"/>
  <c r="E130" i="21"/>
  <c r="BH130" i="21" s="1"/>
  <c r="M130" i="21"/>
  <c r="BI130" i="21" s="1"/>
  <c r="O130" i="21"/>
  <c r="BJ130" i="21" s="1"/>
  <c r="Y130" i="21"/>
  <c r="BK130" i="21" s="1"/>
  <c r="AY130" i="21" s="1"/>
  <c r="BM25" i="21"/>
  <c r="BN25" i="21"/>
  <c r="BO25" i="21"/>
  <c r="BP25" i="21"/>
  <c r="BQ25" i="21"/>
  <c r="BR25" i="21"/>
  <c r="BS25" i="21"/>
  <c r="BT25" i="21"/>
  <c r="BU25" i="21"/>
  <c r="BV25" i="21"/>
  <c r="BW25" i="21"/>
  <c r="BB25" i="21"/>
  <c r="BJ25" i="21"/>
  <c r="BM45" i="21"/>
  <c r="BN45" i="21"/>
  <c r="BO45" i="21"/>
  <c r="BP45" i="21"/>
  <c r="BQ45" i="21"/>
  <c r="BR45" i="21"/>
  <c r="BS45" i="21"/>
  <c r="BT45" i="21"/>
  <c r="BU45" i="21"/>
  <c r="BV45" i="21"/>
  <c r="BW45" i="21"/>
  <c r="G32" i="21"/>
  <c r="BA32" i="21" s="1"/>
  <c r="G46" i="21"/>
  <c r="BA45" i="21" s="1"/>
  <c r="S32" i="21"/>
  <c r="BB32" i="21" s="1"/>
  <c r="S46" i="21"/>
  <c r="I32" i="21"/>
  <c r="BC32" i="21" s="1"/>
  <c r="I46" i="21"/>
  <c r="BC45" i="21"/>
  <c r="Q32" i="21"/>
  <c r="BD32" i="21" s="1"/>
  <c r="Q46" i="21"/>
  <c r="K32" i="21"/>
  <c r="K46" i="21"/>
  <c r="BE45" i="21" s="1"/>
  <c r="W32" i="21"/>
  <c r="BF32" i="21" s="1"/>
  <c r="W46" i="21"/>
  <c r="BF45" i="21" s="1"/>
  <c r="AA32" i="21"/>
  <c r="BG32" i="21" s="1"/>
  <c r="AA46" i="21"/>
  <c r="E32" i="21"/>
  <c r="BH32" i="21" s="1"/>
  <c r="E46" i="21"/>
  <c r="BH45" i="21" s="1"/>
  <c r="M32" i="21"/>
  <c r="BI32" i="21" s="1"/>
  <c r="M46" i="21"/>
  <c r="O32" i="21"/>
  <c r="BJ32" i="21" s="1"/>
  <c r="O46" i="21"/>
  <c r="BJ45" i="21" s="1"/>
  <c r="Y32" i="21"/>
  <c r="BK32" i="21" s="1"/>
  <c r="AY32" i="21" s="1"/>
  <c r="Y46" i="21"/>
  <c r="BK45" i="21" s="1"/>
  <c r="BM7" i="21"/>
  <c r="BN7" i="21"/>
  <c r="BY7" i="21" s="1"/>
  <c r="BO7" i="21"/>
  <c r="BP7" i="21"/>
  <c r="BQ7" i="21"/>
  <c r="BR7" i="21"/>
  <c r="BS7" i="21"/>
  <c r="BT7" i="21"/>
  <c r="BU7" i="21"/>
  <c r="BV7" i="21"/>
  <c r="BW7" i="21"/>
  <c r="G7" i="21"/>
  <c r="BA7" i="21" s="1"/>
  <c r="S7" i="21"/>
  <c r="BB7" i="21"/>
  <c r="I7" i="21"/>
  <c r="BC7" i="21" s="1"/>
  <c r="Q7" i="21"/>
  <c r="BD7" i="21" s="1"/>
  <c r="K7" i="21"/>
  <c r="BE7" i="21" s="1"/>
  <c r="W7" i="21"/>
  <c r="BF7" i="21" s="1"/>
  <c r="AA7" i="21"/>
  <c r="BG7" i="21" s="1"/>
  <c r="AW7" i="21" s="1"/>
  <c r="E7" i="21"/>
  <c r="BH7" i="21" s="1"/>
  <c r="M7" i="21"/>
  <c r="BI7" i="21" s="1"/>
  <c r="O7" i="21"/>
  <c r="BJ7" i="21" s="1"/>
  <c r="Y7" i="21"/>
  <c r="BK7" i="21" s="1"/>
  <c r="BM32" i="21"/>
  <c r="BN32" i="21"/>
  <c r="BO32" i="21"/>
  <c r="BP32" i="21"/>
  <c r="BQ32" i="21"/>
  <c r="BR32" i="21"/>
  <c r="BS32" i="21"/>
  <c r="BT32" i="21"/>
  <c r="BU32" i="21"/>
  <c r="BV32" i="21"/>
  <c r="BW32" i="21"/>
  <c r="BE32" i="21"/>
  <c r="BM66" i="21"/>
  <c r="BN66" i="21"/>
  <c r="BO66" i="21"/>
  <c r="BP66" i="21"/>
  <c r="BQ66" i="21"/>
  <c r="BR66" i="21"/>
  <c r="BS66" i="21"/>
  <c r="BT66" i="21"/>
  <c r="BU66" i="21"/>
  <c r="BV66" i="21"/>
  <c r="BW66" i="21"/>
  <c r="G33" i="21"/>
  <c r="BA33" i="21" s="1"/>
  <c r="AT33" i="21" s="1"/>
  <c r="G102" i="21"/>
  <c r="G78" i="21"/>
  <c r="S33" i="21"/>
  <c r="BB33" i="21" s="1"/>
  <c r="S102" i="21"/>
  <c r="S78" i="21"/>
  <c r="I33" i="21"/>
  <c r="I102" i="21"/>
  <c r="BC91" i="21" s="1"/>
  <c r="I78" i="21"/>
  <c r="BC66" i="21" s="1"/>
  <c r="AU66" i="21" s="1"/>
  <c r="Q33" i="21"/>
  <c r="Q102" i="21"/>
  <c r="BD91" i="21" s="1"/>
  <c r="Q78" i="21"/>
  <c r="BD66" i="21" s="1"/>
  <c r="K33" i="21"/>
  <c r="BE33" i="21" s="1"/>
  <c r="K102" i="21"/>
  <c r="K78" i="21"/>
  <c r="BE66" i="21"/>
  <c r="W33" i="21"/>
  <c r="BF33" i="21" s="1"/>
  <c r="W102" i="21"/>
  <c r="W78" i="21"/>
  <c r="BF66" i="21" s="1"/>
  <c r="AV66" i="21" s="1"/>
  <c r="AA33" i="21"/>
  <c r="BG33" i="21" s="1"/>
  <c r="AA102" i="21"/>
  <c r="AA78" i="21"/>
  <c r="E33" i="21"/>
  <c r="BH33" i="21" s="1"/>
  <c r="E102" i="21"/>
  <c r="BH91" i="21" s="1"/>
  <c r="E78" i="21"/>
  <c r="BH66" i="21" s="1"/>
  <c r="M33" i="21"/>
  <c r="M102" i="21"/>
  <c r="M78" i="21"/>
  <c r="BI66" i="21"/>
  <c r="O33" i="21"/>
  <c r="BJ33" i="21" s="1"/>
  <c r="O102" i="21"/>
  <c r="BJ91" i="21" s="1"/>
  <c r="O78" i="21"/>
  <c r="BJ66" i="21" s="1"/>
  <c r="Y33" i="21"/>
  <c r="BK33" i="21" s="1"/>
  <c r="Y102" i="21"/>
  <c r="Y78" i="21"/>
  <c r="BM33" i="21"/>
  <c r="BN33" i="21"/>
  <c r="BO33" i="21"/>
  <c r="BP33" i="21"/>
  <c r="BQ33" i="21"/>
  <c r="BR33" i="21"/>
  <c r="BS33" i="21"/>
  <c r="BT33" i="21"/>
  <c r="BU33" i="21"/>
  <c r="BV33" i="21"/>
  <c r="BW33" i="21"/>
  <c r="BC33" i="21"/>
  <c r="BD33" i="21"/>
  <c r="BI33" i="21"/>
  <c r="BM36" i="21"/>
  <c r="BN36" i="21"/>
  <c r="BO36" i="21"/>
  <c r="BP36" i="21"/>
  <c r="BQ36" i="21"/>
  <c r="BR36" i="21"/>
  <c r="BS36" i="21"/>
  <c r="BT36" i="21"/>
  <c r="BU36" i="21"/>
  <c r="BV36" i="21"/>
  <c r="BW36" i="21"/>
  <c r="G34" i="21"/>
  <c r="BA34" i="21" s="1"/>
  <c r="G70" i="21"/>
  <c r="BA70" i="21" s="1"/>
  <c r="AT70" i="21" s="1"/>
  <c r="G36" i="21"/>
  <c r="BA36" i="21" s="1"/>
  <c r="AT36" i="21" s="1"/>
  <c r="S34" i="21"/>
  <c r="S70" i="21"/>
  <c r="S36" i="21"/>
  <c r="BB36" i="21" s="1"/>
  <c r="I34" i="21"/>
  <c r="BC34" i="21" s="1"/>
  <c r="I70" i="21"/>
  <c r="I36" i="21"/>
  <c r="BC36" i="21" s="1"/>
  <c r="Q34" i="21"/>
  <c r="BD34" i="21" s="1"/>
  <c r="Q70" i="21"/>
  <c r="Q36" i="21"/>
  <c r="BD36" i="21" s="1"/>
  <c r="K34" i="21"/>
  <c r="BE34" i="21" s="1"/>
  <c r="K70" i="21"/>
  <c r="K36" i="21"/>
  <c r="BE36" i="21" s="1"/>
  <c r="AV36" i="21" s="1"/>
  <c r="W34" i="21"/>
  <c r="BF34" i="21" s="1"/>
  <c r="W70" i="21"/>
  <c r="BF70" i="21" s="1"/>
  <c r="W36" i="21"/>
  <c r="BF36" i="21" s="1"/>
  <c r="AA34" i="21"/>
  <c r="AA70" i="21"/>
  <c r="AA36" i="21"/>
  <c r="BG36" i="21" s="1"/>
  <c r="E34" i="21"/>
  <c r="BH34" i="21" s="1"/>
  <c r="E70" i="21"/>
  <c r="E36" i="21"/>
  <c r="BH36" i="21" s="1"/>
  <c r="M34" i="21"/>
  <c r="BI34" i="21" s="1"/>
  <c r="M70" i="21"/>
  <c r="M36" i="21"/>
  <c r="BI36" i="21" s="1"/>
  <c r="AX36" i="21" s="1"/>
  <c r="O34" i="21"/>
  <c r="BJ34" i="21" s="1"/>
  <c r="O70" i="21"/>
  <c r="BJ70" i="21" s="1"/>
  <c r="O36" i="21"/>
  <c r="BJ36" i="21" s="1"/>
  <c r="Y34" i="21"/>
  <c r="BK34" i="21" s="1"/>
  <c r="Y70" i="21"/>
  <c r="Y36" i="21"/>
  <c r="BK36" i="21" s="1"/>
  <c r="AY36" i="21" s="1"/>
  <c r="BM34" i="21"/>
  <c r="BN34" i="21"/>
  <c r="BO34" i="21"/>
  <c r="BP34" i="21"/>
  <c r="BQ34" i="21"/>
  <c r="BR34" i="21"/>
  <c r="BS34" i="21"/>
  <c r="BT34" i="21"/>
  <c r="BU34" i="21"/>
  <c r="BV34" i="21"/>
  <c r="BW34" i="21"/>
  <c r="BB34" i="21"/>
  <c r="BG34" i="21"/>
  <c r="BM63" i="21"/>
  <c r="BN63" i="21"/>
  <c r="BO63" i="21"/>
  <c r="BP63" i="21"/>
  <c r="BQ63" i="21"/>
  <c r="BR63" i="21"/>
  <c r="BS63" i="21"/>
  <c r="BT63" i="21"/>
  <c r="BU63" i="21"/>
  <c r="BV63" i="21"/>
  <c r="BW63" i="21"/>
  <c r="G35" i="21"/>
  <c r="BA35" i="21" s="1"/>
  <c r="G99" i="21"/>
  <c r="G73" i="21"/>
  <c r="BA63" i="21" s="1"/>
  <c r="AT63" i="21" s="1"/>
  <c r="S35" i="21"/>
  <c r="BB35" i="21" s="1"/>
  <c r="S99" i="21"/>
  <c r="BB88" i="21" s="1"/>
  <c r="S73" i="21"/>
  <c r="BB63" i="21" s="1"/>
  <c r="I35" i="21"/>
  <c r="BC35" i="21" s="1"/>
  <c r="I99" i="21"/>
  <c r="I73" i="21"/>
  <c r="BC63" i="21"/>
  <c r="Q35" i="21"/>
  <c r="BD35" i="21" s="1"/>
  <c r="Q99" i="21"/>
  <c r="Q73" i="21"/>
  <c r="K35" i="21"/>
  <c r="K99" i="21"/>
  <c r="K73" i="21"/>
  <c r="BE63" i="21" s="1"/>
  <c r="W35" i="21"/>
  <c r="BF35" i="21" s="1"/>
  <c r="W99" i="21"/>
  <c r="W73" i="21"/>
  <c r="BF63" i="21" s="1"/>
  <c r="AA35" i="21"/>
  <c r="BG35" i="21" s="1"/>
  <c r="AA99" i="21"/>
  <c r="AA73" i="21"/>
  <c r="BG63" i="21"/>
  <c r="AW63" i="21" s="1"/>
  <c r="E35" i="21"/>
  <c r="BH35" i="21" s="1"/>
  <c r="E99" i="21"/>
  <c r="E73" i="21"/>
  <c r="BH63" i="21" s="1"/>
  <c r="M35" i="21"/>
  <c r="BI35" i="21" s="1"/>
  <c r="M99" i="21"/>
  <c r="M73" i="21"/>
  <c r="O35" i="21"/>
  <c r="BJ35" i="21" s="1"/>
  <c r="AX35" i="21" s="1"/>
  <c r="O99" i="21"/>
  <c r="O73" i="21"/>
  <c r="Y35" i="21"/>
  <c r="BK35" i="21" s="1"/>
  <c r="AY35" i="21" s="1"/>
  <c r="Y99" i="21"/>
  <c r="BK88" i="21" s="1"/>
  <c r="Y73" i="21"/>
  <c r="BM35" i="21"/>
  <c r="BN35" i="21"/>
  <c r="BO35" i="21"/>
  <c r="BP35" i="21"/>
  <c r="BQ35" i="21"/>
  <c r="BR35" i="21"/>
  <c r="BS35" i="21"/>
  <c r="BT35" i="21"/>
  <c r="BU35" i="21"/>
  <c r="BV35" i="21"/>
  <c r="BW35" i="21"/>
  <c r="BE35" i="21"/>
  <c r="AV35" i="21" s="1"/>
  <c r="BM60" i="21"/>
  <c r="BN60" i="21"/>
  <c r="BO60" i="21"/>
  <c r="BP60" i="21"/>
  <c r="BQ60" i="21"/>
  <c r="BR60" i="21"/>
  <c r="BS60" i="21"/>
  <c r="BT60" i="21"/>
  <c r="BU60" i="21"/>
  <c r="BV60" i="21"/>
  <c r="BW60" i="21"/>
  <c r="G37" i="21"/>
  <c r="BA37" i="21" s="1"/>
  <c r="G69" i="21"/>
  <c r="S37" i="21"/>
  <c r="BB37" i="21" s="1"/>
  <c r="S69" i="21"/>
  <c r="I37" i="21"/>
  <c r="BC37" i="21" s="1"/>
  <c r="I69" i="21"/>
  <c r="Q37" i="21"/>
  <c r="Q69" i="21"/>
  <c r="K37" i="21"/>
  <c r="BE37" i="21" s="1"/>
  <c r="AV37" i="21" s="1"/>
  <c r="K69" i="21"/>
  <c r="W37" i="21"/>
  <c r="BF37" i="21" s="1"/>
  <c r="W69" i="21"/>
  <c r="AA37" i="21"/>
  <c r="AA69" i="21"/>
  <c r="E37" i="21"/>
  <c r="E69" i="21"/>
  <c r="M37" i="21"/>
  <c r="BI37" i="21" s="1"/>
  <c r="AX37" i="21" s="1"/>
  <c r="M69" i="21"/>
  <c r="O37" i="21"/>
  <c r="BJ37" i="21" s="1"/>
  <c r="O69" i="21"/>
  <c r="BJ69" i="21" s="1"/>
  <c r="Y37" i="21"/>
  <c r="BK37" i="21" s="1"/>
  <c r="AY37" i="21" s="1"/>
  <c r="Y69" i="21"/>
  <c r="BM37" i="21"/>
  <c r="BN37" i="21"/>
  <c r="BO37" i="21"/>
  <c r="BP37" i="21"/>
  <c r="BQ37" i="21"/>
  <c r="BR37" i="21"/>
  <c r="BS37" i="21"/>
  <c r="BT37" i="21"/>
  <c r="BU37" i="21"/>
  <c r="BV37" i="21"/>
  <c r="BW37" i="21"/>
  <c r="BD37" i="21"/>
  <c r="BG37" i="21"/>
  <c r="AW37" i="21" s="1"/>
  <c r="BH37" i="21"/>
  <c r="BM86" i="21"/>
  <c r="BN86" i="21"/>
  <c r="BO86" i="21"/>
  <c r="BP86" i="21"/>
  <c r="BQ86" i="21"/>
  <c r="BR86" i="21"/>
  <c r="BS86" i="21"/>
  <c r="BT86" i="21"/>
  <c r="BU86" i="21"/>
  <c r="BV86" i="21"/>
  <c r="BW86" i="21"/>
  <c r="G119" i="21"/>
  <c r="BA119" i="21" s="1"/>
  <c r="G97" i="21"/>
  <c r="BA86" i="21" s="1"/>
  <c r="S119" i="21"/>
  <c r="S97" i="21"/>
  <c r="I119" i="21"/>
  <c r="I97" i="21"/>
  <c r="Q119" i="21"/>
  <c r="BD119" i="21" s="1"/>
  <c r="Q97" i="21"/>
  <c r="K119" i="21"/>
  <c r="K97" i="21"/>
  <c r="W119" i="21"/>
  <c r="W97" i="21"/>
  <c r="AA119" i="21"/>
  <c r="AA97" i="21"/>
  <c r="E119" i="21"/>
  <c r="E97" i="21"/>
  <c r="M119" i="21"/>
  <c r="BI111" i="21" s="1"/>
  <c r="M97" i="21"/>
  <c r="BI86" i="21"/>
  <c r="O119" i="21"/>
  <c r="O97" i="21"/>
  <c r="Y119" i="21"/>
  <c r="Y97" i="21"/>
  <c r="BM6" i="21"/>
  <c r="BN6" i="21"/>
  <c r="BO6" i="21"/>
  <c r="BP6" i="21"/>
  <c r="BQ6" i="21"/>
  <c r="BR6" i="21"/>
  <c r="BS6" i="21"/>
  <c r="BT6" i="21"/>
  <c r="BU6" i="21"/>
  <c r="BV6" i="21"/>
  <c r="BW6" i="21"/>
  <c r="G6" i="21"/>
  <c r="BA6" i="21" s="1"/>
  <c r="S6" i="21"/>
  <c r="BB6" i="21"/>
  <c r="I6" i="21"/>
  <c r="BC6" i="21"/>
  <c r="Q6" i="21"/>
  <c r="BD6" i="21" s="1"/>
  <c r="K6" i="21"/>
  <c r="BE6" i="21"/>
  <c r="W6" i="21"/>
  <c r="BF6" i="21" s="1"/>
  <c r="AA6" i="21"/>
  <c r="BG6" i="21" s="1"/>
  <c r="E6" i="21"/>
  <c r="BH6" i="21" s="1"/>
  <c r="M6" i="21"/>
  <c r="BI6" i="21" s="1"/>
  <c r="O6" i="21"/>
  <c r="BJ6" i="21" s="1"/>
  <c r="Y6" i="21"/>
  <c r="BK6" i="21" s="1"/>
  <c r="AY6" i="21" s="1"/>
  <c r="BM109" i="21"/>
  <c r="BN109" i="21"/>
  <c r="BO109" i="21"/>
  <c r="BP109" i="21"/>
  <c r="BQ109" i="21"/>
  <c r="BR109" i="21"/>
  <c r="BS109" i="21"/>
  <c r="BT109" i="21"/>
  <c r="BU109" i="21"/>
  <c r="BV109" i="21"/>
  <c r="BW109" i="21"/>
  <c r="G117" i="21"/>
  <c r="S117" i="21"/>
  <c r="I117" i="21"/>
  <c r="Q117" i="21"/>
  <c r="K117" i="21"/>
  <c r="W117" i="21"/>
  <c r="AA117" i="21"/>
  <c r="E117" i="21"/>
  <c r="BH117" i="21" s="1"/>
  <c r="M117" i="21"/>
  <c r="O117" i="21"/>
  <c r="Y117" i="21"/>
  <c r="BM38" i="21"/>
  <c r="BN38" i="21"/>
  <c r="BO38" i="21"/>
  <c r="BP38" i="21"/>
  <c r="BQ38" i="21"/>
  <c r="BR38" i="21"/>
  <c r="BS38" i="21"/>
  <c r="BT38" i="21"/>
  <c r="BU38" i="21"/>
  <c r="BV38" i="21"/>
  <c r="BW38" i="21"/>
  <c r="BG38" i="21"/>
  <c r="BJ38" i="21"/>
  <c r="BM80" i="21"/>
  <c r="BN80" i="21"/>
  <c r="BO80" i="21"/>
  <c r="BP80" i="21"/>
  <c r="BQ80" i="21"/>
  <c r="BR80" i="21"/>
  <c r="BS80" i="21"/>
  <c r="BT80" i="21"/>
  <c r="BU80" i="21"/>
  <c r="BV80" i="21"/>
  <c r="BW80" i="21"/>
  <c r="G39" i="21"/>
  <c r="BA39" i="21" s="1"/>
  <c r="G113" i="21"/>
  <c r="G91" i="21"/>
  <c r="S39" i="21"/>
  <c r="BB39" i="21" s="1"/>
  <c r="S113" i="21"/>
  <c r="S91" i="21"/>
  <c r="I39" i="21"/>
  <c r="BC39" i="21" s="1"/>
  <c r="I113" i="21"/>
  <c r="I91" i="21"/>
  <c r="Q39" i="21"/>
  <c r="BD39" i="21" s="1"/>
  <c r="Q113" i="21"/>
  <c r="Q91" i="21"/>
  <c r="K39" i="21"/>
  <c r="K113" i="21"/>
  <c r="BE105" i="21" s="1"/>
  <c r="K91" i="21"/>
  <c r="W39" i="21"/>
  <c r="BF39" i="21" s="1"/>
  <c r="W113" i="21"/>
  <c r="W91" i="21"/>
  <c r="AA39" i="21"/>
  <c r="BG39" i="21" s="1"/>
  <c r="AA113" i="21"/>
  <c r="BG113" i="21" s="1"/>
  <c r="AA91" i="21"/>
  <c r="E39" i="21"/>
  <c r="BH39" i="21" s="1"/>
  <c r="E113" i="21"/>
  <c r="E91" i="21"/>
  <c r="M39" i="21"/>
  <c r="M113" i="21"/>
  <c r="M91" i="21"/>
  <c r="O39" i="21"/>
  <c r="BJ39" i="21" s="1"/>
  <c r="O113" i="21"/>
  <c r="O91" i="21"/>
  <c r="Y39" i="21"/>
  <c r="BK39" i="21" s="1"/>
  <c r="Y113" i="21"/>
  <c r="Y91" i="21"/>
  <c r="BK80" i="21" s="1"/>
  <c r="BM39" i="21"/>
  <c r="BN39" i="21"/>
  <c r="BO39" i="21"/>
  <c r="BP39" i="21"/>
  <c r="BQ39" i="21"/>
  <c r="BR39" i="21"/>
  <c r="BS39" i="21"/>
  <c r="BT39" i="21"/>
  <c r="BU39" i="21"/>
  <c r="BV39" i="21"/>
  <c r="BW39" i="21"/>
  <c r="BE39" i="21"/>
  <c r="BI39" i="21"/>
  <c r="BM78" i="21"/>
  <c r="BN78" i="21"/>
  <c r="BO78" i="21"/>
  <c r="BP78" i="21"/>
  <c r="BQ78" i="21"/>
  <c r="BR78" i="21"/>
  <c r="BS78" i="21"/>
  <c r="BT78" i="21"/>
  <c r="BU78" i="21"/>
  <c r="BV78" i="21"/>
  <c r="BW78" i="21"/>
  <c r="G30" i="21"/>
  <c r="BA30" i="21" s="1"/>
  <c r="G111" i="21"/>
  <c r="G89" i="21"/>
  <c r="S30" i="21"/>
  <c r="S111" i="21"/>
  <c r="S89" i="21"/>
  <c r="BB78" i="21" s="1"/>
  <c r="I30" i="21"/>
  <c r="BC30" i="21" s="1"/>
  <c r="I111" i="21"/>
  <c r="BC103" i="21" s="1"/>
  <c r="I89" i="21"/>
  <c r="BC78" i="21" s="1"/>
  <c r="AU78" i="21" s="1"/>
  <c r="Q30" i="21"/>
  <c r="Q111" i="21"/>
  <c r="Q89" i="21"/>
  <c r="BD78" i="21" s="1"/>
  <c r="K30" i="21"/>
  <c r="BE30" i="21" s="1"/>
  <c r="K111" i="21"/>
  <c r="BE103" i="21" s="1"/>
  <c r="K89" i="21"/>
  <c r="BE78" i="21"/>
  <c r="W30" i="21"/>
  <c r="BF30" i="21" s="1"/>
  <c r="W111" i="21"/>
  <c r="W89" i="21"/>
  <c r="BF89" i="21" s="1"/>
  <c r="AA30" i="21"/>
  <c r="BG30" i="21" s="1"/>
  <c r="AA111" i="21"/>
  <c r="AA89" i="21"/>
  <c r="BG78" i="21"/>
  <c r="E30" i="21"/>
  <c r="BH30" i="21" s="1"/>
  <c r="E111" i="21"/>
  <c r="BH103" i="21" s="1"/>
  <c r="E89" i="21"/>
  <c r="BH78" i="21" s="1"/>
  <c r="M30" i="21"/>
  <c r="BI30" i="21" s="1"/>
  <c r="M111" i="21"/>
  <c r="BI103" i="21" s="1"/>
  <c r="M89" i="21"/>
  <c r="BI78" i="21" s="1"/>
  <c r="O30" i="21"/>
  <c r="BJ30" i="21" s="1"/>
  <c r="O111" i="21"/>
  <c r="BJ103" i="21" s="1"/>
  <c r="AX103" i="21" s="1"/>
  <c r="O89" i="21"/>
  <c r="Y30" i="21"/>
  <c r="BK30" i="21" s="1"/>
  <c r="Y111" i="21"/>
  <c r="BK103" i="21" s="1"/>
  <c r="AY103" i="21" s="1"/>
  <c r="Y89" i="21"/>
  <c r="BK78" i="21" s="1"/>
  <c r="AY78" i="21" s="1"/>
  <c r="BM135" i="21"/>
  <c r="BN135" i="21"/>
  <c r="BO135" i="21"/>
  <c r="BP135" i="21"/>
  <c r="BQ135" i="21"/>
  <c r="BR135" i="21"/>
  <c r="BS135" i="21"/>
  <c r="BT135" i="21"/>
  <c r="BU135" i="21"/>
  <c r="BV135" i="21"/>
  <c r="BW135" i="21"/>
  <c r="G135" i="21"/>
  <c r="BA135" i="21" s="1"/>
  <c r="S135" i="21"/>
  <c r="BB135" i="21" s="1"/>
  <c r="I135" i="21"/>
  <c r="BC135" i="21" s="1"/>
  <c r="Q135" i="21"/>
  <c r="BD135" i="21" s="1"/>
  <c r="K135" i="21"/>
  <c r="BE135" i="21" s="1"/>
  <c r="W135" i="21"/>
  <c r="BF135" i="21"/>
  <c r="AA135" i="21"/>
  <c r="BG135" i="21" s="1"/>
  <c r="AW135" i="21" s="1"/>
  <c r="E135" i="21"/>
  <c r="BH135" i="21"/>
  <c r="M135" i="21"/>
  <c r="BI135" i="21" s="1"/>
  <c r="AX135" i="21" s="1"/>
  <c r="O135" i="21"/>
  <c r="BJ135" i="21"/>
  <c r="Y135" i="21"/>
  <c r="BK135" i="21" s="1"/>
  <c r="AY135" i="21" s="1"/>
  <c r="BM30" i="21"/>
  <c r="BN30" i="21"/>
  <c r="BO30" i="21"/>
  <c r="BP30" i="21"/>
  <c r="BQ30" i="21"/>
  <c r="BR30" i="21"/>
  <c r="BS30" i="21"/>
  <c r="BT30" i="21"/>
  <c r="BU30" i="21"/>
  <c r="BV30" i="21"/>
  <c r="BW30" i="21"/>
  <c r="BB30" i="21"/>
  <c r="BD30" i="21"/>
  <c r="BM94" i="21"/>
  <c r="BN94" i="21"/>
  <c r="BO94" i="21"/>
  <c r="BP94" i="21"/>
  <c r="BQ94" i="21"/>
  <c r="BR94" i="21"/>
  <c r="BS94" i="21"/>
  <c r="BT94" i="21"/>
  <c r="BU94" i="21"/>
  <c r="BV94" i="21"/>
  <c r="BW94" i="21"/>
  <c r="BB94" i="21"/>
  <c r="BF94" i="21"/>
  <c r="BG94" i="21"/>
  <c r="BM40" i="21"/>
  <c r="BN40" i="21"/>
  <c r="BO40" i="21"/>
  <c r="BP40" i="21"/>
  <c r="BQ40" i="21"/>
  <c r="BR40" i="21"/>
  <c r="BS40" i="21"/>
  <c r="BT40" i="21"/>
  <c r="BU40" i="21"/>
  <c r="BV40" i="21"/>
  <c r="BW40" i="21"/>
  <c r="BA40" i="21"/>
  <c r="AT40" i="21" s="1"/>
  <c r="BD40" i="21"/>
  <c r="BI40" i="21"/>
  <c r="BM97" i="21"/>
  <c r="BN97" i="21"/>
  <c r="BO97" i="21"/>
  <c r="BP97" i="21"/>
  <c r="BQ97" i="21"/>
  <c r="BR97" i="21"/>
  <c r="BS97" i="21"/>
  <c r="BT97" i="21"/>
  <c r="BU97" i="21"/>
  <c r="BV97" i="21"/>
  <c r="BW97" i="21"/>
  <c r="G105" i="21"/>
  <c r="S105" i="21"/>
  <c r="I105" i="21"/>
  <c r="BC97" i="21"/>
  <c r="Q105" i="21"/>
  <c r="BD97" i="21" s="1"/>
  <c r="K105" i="21"/>
  <c r="BE97" i="21" s="1"/>
  <c r="W105" i="21"/>
  <c r="BF97" i="21" s="1"/>
  <c r="AA105" i="21"/>
  <c r="E105" i="21"/>
  <c r="M105" i="21"/>
  <c r="O105" i="21"/>
  <c r="BJ97" i="21"/>
  <c r="Y105" i="21"/>
  <c r="BK97" i="21" s="1"/>
  <c r="BM41" i="21"/>
  <c r="BN41" i="21"/>
  <c r="BO41" i="21"/>
  <c r="BP41" i="21"/>
  <c r="BQ41" i="21"/>
  <c r="BR41" i="21"/>
  <c r="BS41" i="21"/>
  <c r="BT41" i="21"/>
  <c r="BU41" i="21"/>
  <c r="BV41" i="21"/>
  <c r="BW41" i="21"/>
  <c r="BB41" i="21"/>
  <c r="BC41" i="21"/>
  <c r="BD41" i="21"/>
  <c r="BE41" i="21"/>
  <c r="AV41" i="21" s="1"/>
  <c r="BG41" i="21"/>
  <c r="BI41" i="21"/>
  <c r="BM98" i="21"/>
  <c r="BN98" i="21"/>
  <c r="BO98" i="21"/>
  <c r="BP98" i="21"/>
  <c r="BQ98" i="21"/>
  <c r="BR98" i="21"/>
  <c r="BS98" i="21"/>
  <c r="BT98" i="21"/>
  <c r="BU98" i="21"/>
  <c r="BV98" i="21"/>
  <c r="BW98" i="21"/>
  <c r="G43" i="21"/>
  <c r="BA42" i="21" s="1"/>
  <c r="AT42" i="21" s="1"/>
  <c r="G106" i="21"/>
  <c r="S43" i="21"/>
  <c r="BB42" i="21" s="1"/>
  <c r="S106" i="21"/>
  <c r="BB98" i="21" s="1"/>
  <c r="I43" i="21"/>
  <c r="I106" i="21"/>
  <c r="Q43" i="21"/>
  <c r="BD42" i="21" s="1"/>
  <c r="Q106" i="21"/>
  <c r="BD98" i="21" s="1"/>
  <c r="K43" i="21"/>
  <c r="BE42" i="21" s="1"/>
  <c r="K106" i="21"/>
  <c r="W43" i="21"/>
  <c r="W106" i="21"/>
  <c r="BF98" i="21" s="1"/>
  <c r="AA43" i="21"/>
  <c r="AA106" i="21"/>
  <c r="E43" i="21"/>
  <c r="E106" i="21"/>
  <c r="M43" i="21"/>
  <c r="BI43" i="21" s="1"/>
  <c r="M106" i="21"/>
  <c r="O43" i="21"/>
  <c r="BJ42" i="21" s="1"/>
  <c r="O106" i="21"/>
  <c r="Y43" i="21"/>
  <c r="Y106" i="21"/>
  <c r="BK98" i="21" s="1"/>
  <c r="AY98" i="21" s="1"/>
  <c r="BM42" i="21"/>
  <c r="BN42" i="21"/>
  <c r="BO42" i="21"/>
  <c r="BP42" i="21"/>
  <c r="BQ42" i="21"/>
  <c r="BR42" i="21"/>
  <c r="BS42" i="21"/>
  <c r="BT42" i="21"/>
  <c r="BU42" i="21"/>
  <c r="BV42" i="21"/>
  <c r="BW42" i="21"/>
  <c r="BF42" i="21"/>
  <c r="BI42" i="21"/>
  <c r="BM71" i="21"/>
  <c r="BN71" i="21"/>
  <c r="BO71" i="21"/>
  <c r="BP71" i="21"/>
  <c r="BQ71" i="21"/>
  <c r="BR71" i="21"/>
  <c r="BS71" i="21"/>
  <c r="BT71" i="21"/>
  <c r="BU71" i="21"/>
  <c r="BV71" i="21"/>
  <c r="BW71" i="21"/>
  <c r="G104" i="21"/>
  <c r="BA104" i="21" s="1"/>
  <c r="G83" i="21"/>
  <c r="BA71" i="21" s="1"/>
  <c r="AT71" i="21" s="1"/>
  <c r="S104" i="21"/>
  <c r="S83" i="21"/>
  <c r="BB71" i="21" s="1"/>
  <c r="I104" i="21"/>
  <c r="BC104" i="21" s="1"/>
  <c r="I83" i="21"/>
  <c r="Q104" i="21"/>
  <c r="BD104" i="21" s="1"/>
  <c r="Q83" i="21"/>
  <c r="K104" i="21"/>
  <c r="K83" i="21"/>
  <c r="BE71" i="21" s="1"/>
  <c r="W104" i="21"/>
  <c r="W83" i="21"/>
  <c r="AA104" i="21"/>
  <c r="BG96" i="21" s="1"/>
  <c r="AA83" i="21"/>
  <c r="E104" i="21"/>
  <c r="E83" i="21"/>
  <c r="BH71" i="21"/>
  <c r="M104" i="21"/>
  <c r="BI104" i="21" s="1"/>
  <c r="M83" i="21"/>
  <c r="O104" i="21"/>
  <c r="O83" i="21"/>
  <c r="Y104" i="21"/>
  <c r="Y83" i="21"/>
  <c r="BK71" i="21" s="1"/>
  <c r="AY71" i="21" s="1"/>
  <c r="BM64" i="21"/>
  <c r="BN64" i="21"/>
  <c r="BO64" i="21"/>
  <c r="BP64" i="21"/>
  <c r="BQ64" i="21"/>
  <c r="BR64" i="21"/>
  <c r="BS64" i="21"/>
  <c r="BT64" i="21"/>
  <c r="BU64" i="21"/>
  <c r="BV64" i="21"/>
  <c r="BW64" i="21"/>
  <c r="G74" i="21"/>
  <c r="S74" i="21"/>
  <c r="BB64" i="21" s="1"/>
  <c r="I74" i="21"/>
  <c r="BC64" i="21" s="1"/>
  <c r="Q74" i="21"/>
  <c r="K74" i="21"/>
  <c r="BE64" i="21"/>
  <c r="W74" i="21"/>
  <c r="AA74" i="21"/>
  <c r="BG74" i="21" s="1"/>
  <c r="E74" i="21"/>
  <c r="BH64" i="21"/>
  <c r="M74" i="21"/>
  <c r="BI64" i="21" s="1"/>
  <c r="O74" i="21"/>
  <c r="Y74" i="21"/>
  <c r="BK64" i="21" s="1"/>
  <c r="BM91" i="21"/>
  <c r="BN91" i="21"/>
  <c r="BO91" i="21"/>
  <c r="BP91" i="21"/>
  <c r="BQ91" i="21"/>
  <c r="BR91" i="21"/>
  <c r="BS91" i="21"/>
  <c r="BT91" i="21"/>
  <c r="BU91" i="21"/>
  <c r="BV91" i="21"/>
  <c r="BW91" i="21"/>
  <c r="BA91" i="21"/>
  <c r="BB91" i="21"/>
  <c r="AT91" i="21" s="1"/>
  <c r="BE91" i="21"/>
  <c r="BF91" i="21"/>
  <c r="BG91" i="21"/>
  <c r="AW91" i="21" s="1"/>
  <c r="BM46" i="21"/>
  <c r="BN46" i="21"/>
  <c r="BO46" i="21"/>
  <c r="BP46" i="21"/>
  <c r="BQ46" i="21"/>
  <c r="BR46" i="21"/>
  <c r="BS46" i="21"/>
  <c r="BT46" i="21"/>
  <c r="BU46" i="21"/>
  <c r="BV46" i="21"/>
  <c r="BW46" i="21"/>
  <c r="BG46" i="21"/>
  <c r="BI46" i="21"/>
  <c r="BM82" i="21"/>
  <c r="BN82" i="21"/>
  <c r="BO82" i="21"/>
  <c r="BP82" i="21"/>
  <c r="BQ82" i="21"/>
  <c r="BR82" i="21"/>
  <c r="BS82" i="21"/>
  <c r="BT82" i="21"/>
  <c r="BU82" i="21"/>
  <c r="BV82" i="21"/>
  <c r="BW82" i="21"/>
  <c r="G48" i="21"/>
  <c r="G115" i="21"/>
  <c r="BA107" i="21" s="1"/>
  <c r="G93" i="21"/>
  <c r="BA82" i="21" s="1"/>
  <c r="S48" i="21"/>
  <c r="BB47" i="21" s="1"/>
  <c r="S115" i="21"/>
  <c r="S93" i="21"/>
  <c r="BB82" i="21" s="1"/>
  <c r="I48" i="21"/>
  <c r="I115" i="21"/>
  <c r="I93" i="21"/>
  <c r="BC82" i="21"/>
  <c r="Q48" i="21"/>
  <c r="BD47" i="21" s="1"/>
  <c r="Q115" i="21"/>
  <c r="Q93" i="21"/>
  <c r="BD82" i="21" s="1"/>
  <c r="AU82" i="21" s="1"/>
  <c r="K48" i="21"/>
  <c r="K115" i="21"/>
  <c r="K93" i="21"/>
  <c r="BE82" i="21" s="1"/>
  <c r="W48" i="21"/>
  <c r="W115" i="21"/>
  <c r="W93" i="21"/>
  <c r="BF82" i="21" s="1"/>
  <c r="AA48" i="21"/>
  <c r="BG47" i="21" s="1"/>
  <c r="AW47" i="21" s="1"/>
  <c r="AA115" i="21"/>
  <c r="BG107" i="21" s="1"/>
  <c r="AA93" i="21"/>
  <c r="BG82" i="21"/>
  <c r="E48" i="21"/>
  <c r="E115" i="21"/>
  <c r="E93" i="21"/>
  <c r="M48" i="21"/>
  <c r="M115" i="21"/>
  <c r="BI107" i="21" s="1"/>
  <c r="M93" i="21"/>
  <c r="BI82" i="21" s="1"/>
  <c r="O48" i="21"/>
  <c r="BJ47" i="21" s="1"/>
  <c r="O115" i="21"/>
  <c r="O93" i="21"/>
  <c r="BJ82" i="21"/>
  <c r="Y48" i="21"/>
  <c r="BK47" i="21" s="1"/>
  <c r="Y115" i="21"/>
  <c r="Y93" i="21"/>
  <c r="BK82" i="21" s="1"/>
  <c r="AY82" i="21" s="1"/>
  <c r="BM47" i="21"/>
  <c r="BN47" i="21"/>
  <c r="BO47" i="21"/>
  <c r="BP47" i="21"/>
  <c r="BQ47" i="21"/>
  <c r="BR47" i="21"/>
  <c r="BS47" i="21"/>
  <c r="BT47" i="21"/>
  <c r="BU47" i="21"/>
  <c r="BV47" i="21"/>
  <c r="BW47" i="21"/>
  <c r="BC47" i="21"/>
  <c r="AU47" i="21" s="1"/>
  <c r="BE47" i="21"/>
  <c r="BH47" i="21"/>
  <c r="BI47" i="21"/>
  <c r="BM83" i="21"/>
  <c r="BN83" i="21"/>
  <c r="BO83" i="21"/>
  <c r="BP83" i="21"/>
  <c r="BQ83" i="21"/>
  <c r="BR83" i="21"/>
  <c r="BS83" i="21"/>
  <c r="BT83" i="21"/>
  <c r="BU83" i="21"/>
  <c r="BV83" i="21"/>
  <c r="BW83" i="21"/>
  <c r="G116" i="21"/>
  <c r="BA116" i="21" s="1"/>
  <c r="BA83" i="21"/>
  <c r="S116" i="21"/>
  <c r="I116" i="21"/>
  <c r="Q116" i="21"/>
  <c r="K116" i="21"/>
  <c r="W116" i="21"/>
  <c r="AA116" i="21"/>
  <c r="BG83" i="21"/>
  <c r="E116" i="21"/>
  <c r="M116" i="21"/>
  <c r="BI116" i="21" s="1"/>
  <c r="BI83" i="21"/>
  <c r="O116" i="21"/>
  <c r="BJ116" i="21" s="1"/>
  <c r="AX116" i="21" s="1"/>
  <c r="Y116" i="21"/>
  <c r="BM48" i="21"/>
  <c r="BN48" i="21"/>
  <c r="BO48" i="21"/>
  <c r="BP48" i="21"/>
  <c r="BQ48" i="21"/>
  <c r="BR48" i="21"/>
  <c r="BS48" i="21"/>
  <c r="BT48" i="21"/>
  <c r="BU48" i="21"/>
  <c r="BV48" i="21"/>
  <c r="BW48" i="21"/>
  <c r="BC48" i="21"/>
  <c r="BM77" i="21"/>
  <c r="BN77" i="21"/>
  <c r="BO77" i="21"/>
  <c r="BP77" i="21"/>
  <c r="BQ77" i="21"/>
  <c r="BR77" i="21"/>
  <c r="BS77" i="21"/>
  <c r="BT77" i="21"/>
  <c r="BU77" i="21"/>
  <c r="BV77" i="21"/>
  <c r="BW77" i="21"/>
  <c r="G50" i="21"/>
  <c r="BA49" i="21" s="1"/>
  <c r="G110" i="21"/>
  <c r="G88" i="21"/>
  <c r="BA77" i="21" s="1"/>
  <c r="S50" i="21"/>
  <c r="S110" i="21"/>
  <c r="S88" i="21"/>
  <c r="I50" i="21"/>
  <c r="BC50" i="21" s="1"/>
  <c r="AU50" i="21" s="1"/>
  <c r="I110" i="21"/>
  <c r="BC110" i="21" s="1"/>
  <c r="I88" i="21"/>
  <c r="BC77" i="21" s="1"/>
  <c r="Q50" i="21"/>
  <c r="BD49" i="21" s="1"/>
  <c r="Q110" i="21"/>
  <c r="Q88" i="21"/>
  <c r="K50" i="21"/>
  <c r="K110" i="21"/>
  <c r="K88" i="21"/>
  <c r="BE77" i="21" s="1"/>
  <c r="W50" i="21"/>
  <c r="BF49" i="21" s="1"/>
  <c r="W110" i="21"/>
  <c r="W88" i="21"/>
  <c r="BF77" i="21"/>
  <c r="AA50" i="21"/>
  <c r="AA110" i="21"/>
  <c r="AA88" i="21"/>
  <c r="BG77" i="21" s="1"/>
  <c r="AW77" i="21" s="1"/>
  <c r="E50" i="21"/>
  <c r="BH49" i="21" s="1"/>
  <c r="E110" i="21"/>
  <c r="E88" i="21"/>
  <c r="BH77" i="21"/>
  <c r="M50" i="21"/>
  <c r="M110" i="21"/>
  <c r="M88" i="21"/>
  <c r="BI77" i="21" s="1"/>
  <c r="AX77" i="21" s="1"/>
  <c r="O50" i="21"/>
  <c r="BJ49" i="21" s="1"/>
  <c r="O110" i="21"/>
  <c r="BJ110" i="21" s="1"/>
  <c r="O88" i="21"/>
  <c r="BJ88" i="21" s="1"/>
  <c r="BJ77" i="21"/>
  <c r="Y50" i="21"/>
  <c r="BK49" i="21" s="1"/>
  <c r="Y110" i="21"/>
  <c r="BK102" i="21" s="1"/>
  <c r="Y88" i="21"/>
  <c r="BK77" i="21" s="1"/>
  <c r="BM49" i="21"/>
  <c r="BN49" i="21"/>
  <c r="BO49" i="21"/>
  <c r="BP49" i="21"/>
  <c r="BQ49" i="21"/>
  <c r="BR49" i="21"/>
  <c r="BS49" i="21"/>
  <c r="BT49" i="21"/>
  <c r="BU49" i="21"/>
  <c r="BV49" i="21"/>
  <c r="BW49" i="21"/>
  <c r="BC49" i="21"/>
  <c r="AU49" i="21" s="1"/>
  <c r="BE49" i="21"/>
  <c r="BI49" i="21"/>
  <c r="G52" i="21"/>
  <c r="G84" i="21"/>
  <c r="S52" i="21"/>
  <c r="S84" i="21"/>
  <c r="BB84" i="21" s="1"/>
  <c r="I52" i="21"/>
  <c r="I84" i="21"/>
  <c r="BC84" i="21" s="1"/>
  <c r="Q52" i="21"/>
  <c r="BD50" i="21" s="1"/>
  <c r="Q84" i="21"/>
  <c r="K52" i="21"/>
  <c r="BE50" i="21" s="1"/>
  <c r="K84" i="21"/>
  <c r="W52" i="21"/>
  <c r="W84" i="21"/>
  <c r="BF84" i="21" s="1"/>
  <c r="AV84" i="21" s="1"/>
  <c r="AA52" i="21"/>
  <c r="AA84" i="21"/>
  <c r="E52" i="21"/>
  <c r="E84" i="21"/>
  <c r="M52" i="21"/>
  <c r="BI50" i="21" s="1"/>
  <c r="M84" i="21"/>
  <c r="O52" i="21"/>
  <c r="O84" i="21"/>
  <c r="Y52" i="21"/>
  <c r="BK50" i="21" s="1"/>
  <c r="Y84" i="21"/>
  <c r="BK72" i="21" s="1"/>
  <c r="AY72" i="21" s="1"/>
  <c r="BM50" i="21"/>
  <c r="BN50" i="21"/>
  <c r="BO50" i="21"/>
  <c r="BP50" i="21"/>
  <c r="BQ50" i="21"/>
  <c r="BR50" i="21"/>
  <c r="BS50" i="21"/>
  <c r="BT50" i="21"/>
  <c r="BU50" i="21"/>
  <c r="BV50" i="21"/>
  <c r="BW50" i="21"/>
  <c r="BG50" i="21"/>
  <c r="G54" i="21"/>
  <c r="BA51" i="21" s="1"/>
  <c r="S54" i="21"/>
  <c r="I54" i="21"/>
  <c r="Q54" i="21"/>
  <c r="K54" i="21"/>
  <c r="BE51" i="21" s="1"/>
  <c r="W54" i="21"/>
  <c r="BF51" i="21" s="1"/>
  <c r="AA54" i="21"/>
  <c r="BG51" i="21" s="1"/>
  <c r="E54" i="21"/>
  <c r="M54" i="21"/>
  <c r="BI51" i="21" s="1"/>
  <c r="O54" i="21"/>
  <c r="Y54" i="21"/>
  <c r="BM51" i="21"/>
  <c r="BN51" i="21"/>
  <c r="BO51" i="21"/>
  <c r="BP51" i="21"/>
  <c r="BQ51" i="21"/>
  <c r="BR51" i="21"/>
  <c r="BS51" i="21"/>
  <c r="BT51" i="21"/>
  <c r="BU51" i="21"/>
  <c r="BV51" i="21"/>
  <c r="BW51" i="21"/>
  <c r="BB51" i="21"/>
  <c r="AT51" i="21" s="1"/>
  <c r="BJ51" i="21"/>
  <c r="G55" i="21"/>
  <c r="G57" i="21"/>
  <c r="BA53" i="21" s="1"/>
  <c r="S55" i="21"/>
  <c r="S57" i="21"/>
  <c r="I55" i="21"/>
  <c r="I57" i="21"/>
  <c r="BC53" i="21" s="1"/>
  <c r="AU53" i="21" s="1"/>
  <c r="Q55" i="21"/>
  <c r="BD52" i="21" s="1"/>
  <c r="Q57" i="21"/>
  <c r="BD53" i="21" s="1"/>
  <c r="K55" i="21"/>
  <c r="K57" i="21"/>
  <c r="BE53" i="21" s="1"/>
  <c r="W55" i="21"/>
  <c r="BF55" i="21" s="1"/>
  <c r="W57" i="21"/>
  <c r="AA55" i="21"/>
  <c r="AA57" i="21"/>
  <c r="E55" i="21"/>
  <c r="BH52" i="21" s="1"/>
  <c r="E57" i="21"/>
  <c r="M55" i="21"/>
  <c r="M57" i="21"/>
  <c r="BI53" i="21" s="1"/>
  <c r="O55" i="21"/>
  <c r="O57" i="21"/>
  <c r="Y55" i="21"/>
  <c r="Y57" i="21"/>
  <c r="BK53" i="21" s="1"/>
  <c r="AY53" i="21" s="1"/>
  <c r="BM52" i="21"/>
  <c r="BN52" i="21"/>
  <c r="BO52" i="21"/>
  <c r="BP52" i="21"/>
  <c r="BQ52" i="21"/>
  <c r="BR52" i="21"/>
  <c r="BS52" i="21"/>
  <c r="BT52" i="21"/>
  <c r="BU52" i="21"/>
  <c r="BV52" i="21"/>
  <c r="BW52" i="21"/>
  <c r="BB52" i="21"/>
  <c r="BJ52" i="21"/>
  <c r="BM53" i="21"/>
  <c r="BN53" i="21"/>
  <c r="BO53" i="21"/>
  <c r="BP53" i="21"/>
  <c r="BQ53" i="21"/>
  <c r="BR53" i="21"/>
  <c r="BS53" i="21"/>
  <c r="BT53" i="21"/>
  <c r="BU53" i="21"/>
  <c r="BV53" i="21"/>
  <c r="BW53" i="21"/>
  <c r="BG53" i="21"/>
  <c r="G58" i="21"/>
  <c r="G42" i="21"/>
  <c r="S58" i="21"/>
  <c r="BB54" i="21" s="1"/>
  <c r="S42" i="21"/>
  <c r="I58" i="21"/>
  <c r="BC54" i="21" s="1"/>
  <c r="I42" i="21"/>
  <c r="BC75" i="21" s="1"/>
  <c r="Q58" i="21"/>
  <c r="Q42" i="21"/>
  <c r="BD75" i="21" s="1"/>
  <c r="K58" i="21"/>
  <c r="BE54" i="21" s="1"/>
  <c r="K42" i="21"/>
  <c r="W58" i="21"/>
  <c r="BF54" i="21" s="1"/>
  <c r="W42" i="21"/>
  <c r="AA58" i="21"/>
  <c r="AA42" i="21"/>
  <c r="BG75" i="21" s="1"/>
  <c r="E58" i="21"/>
  <c r="BH58" i="21" s="1"/>
  <c r="E42" i="21"/>
  <c r="BH75" i="21" s="1"/>
  <c r="M58" i="21"/>
  <c r="M42" i="21"/>
  <c r="O58" i="21"/>
  <c r="BJ54" i="21" s="1"/>
  <c r="O42" i="21"/>
  <c r="Y58" i="21"/>
  <c r="BK54" i="21" s="1"/>
  <c r="Y42" i="21"/>
  <c r="BK75" i="21" s="1"/>
  <c r="AY75" i="21" s="1"/>
  <c r="BM54" i="21"/>
  <c r="BN54" i="21"/>
  <c r="BO54" i="21"/>
  <c r="BP54" i="21"/>
  <c r="BQ54" i="21"/>
  <c r="BR54" i="21"/>
  <c r="BS54" i="21"/>
  <c r="BT54" i="21"/>
  <c r="BU54" i="21"/>
  <c r="BV54" i="21"/>
  <c r="BW54" i="21"/>
  <c r="G60" i="21"/>
  <c r="BA60" i="21" s="1"/>
  <c r="S60" i="21"/>
  <c r="BB55" i="21" s="1"/>
  <c r="AT55" i="21" s="1"/>
  <c r="I60" i="21"/>
  <c r="BC55" i="21" s="1"/>
  <c r="Q60" i="21"/>
  <c r="K60" i="21"/>
  <c r="BE55" i="21" s="1"/>
  <c r="AV55" i="21" s="1"/>
  <c r="W60" i="21"/>
  <c r="AA60" i="21"/>
  <c r="E60" i="21"/>
  <c r="M60" i="21"/>
  <c r="O60" i="21"/>
  <c r="BJ55" i="21" s="1"/>
  <c r="Y60" i="21"/>
  <c r="BK55" i="21" s="1"/>
  <c r="BM55" i="21"/>
  <c r="BN55" i="21"/>
  <c r="BO55" i="21"/>
  <c r="BP55" i="21"/>
  <c r="BQ55" i="21"/>
  <c r="BR55" i="21"/>
  <c r="BS55" i="21"/>
  <c r="BT55" i="21"/>
  <c r="BU55" i="21"/>
  <c r="BV55" i="21"/>
  <c r="BW55" i="21"/>
  <c r="BA55" i="21"/>
  <c r="BH55" i="21"/>
  <c r="BI55" i="21"/>
  <c r="BM56" i="21"/>
  <c r="BN56" i="21"/>
  <c r="BO56" i="21"/>
  <c r="BP56" i="21"/>
  <c r="BQ56" i="21"/>
  <c r="BR56" i="21"/>
  <c r="BS56" i="21"/>
  <c r="BT56" i="21"/>
  <c r="BU56" i="21"/>
  <c r="BV56" i="21"/>
  <c r="BW56" i="21"/>
  <c r="BA56" i="21"/>
  <c r="BC56" i="21"/>
  <c r="BE56" i="21"/>
  <c r="BF56" i="21"/>
  <c r="BH56" i="21"/>
  <c r="BI56" i="21"/>
  <c r="G65" i="21"/>
  <c r="BA57" i="21" s="1"/>
  <c r="S65" i="21"/>
  <c r="BB57" i="21" s="1"/>
  <c r="I65" i="21"/>
  <c r="Q65" i="21"/>
  <c r="BD57" i="21" s="1"/>
  <c r="K65" i="21"/>
  <c r="W65" i="21"/>
  <c r="BF57" i="21" s="1"/>
  <c r="AA65" i="21"/>
  <c r="E65" i="21"/>
  <c r="M65" i="21"/>
  <c r="BI57" i="21" s="1"/>
  <c r="O65" i="21"/>
  <c r="BJ57" i="21" s="1"/>
  <c r="Y65" i="21"/>
  <c r="BM57" i="21"/>
  <c r="BN57" i="21"/>
  <c r="BO57" i="21"/>
  <c r="BP57" i="21"/>
  <c r="BQ57" i="21"/>
  <c r="BR57" i="21"/>
  <c r="BS57" i="21"/>
  <c r="BT57" i="21"/>
  <c r="BU57" i="21"/>
  <c r="BV57" i="21"/>
  <c r="BW57" i="21"/>
  <c r="BE57" i="21"/>
  <c r="BM106" i="21"/>
  <c r="BN106" i="21"/>
  <c r="BO106" i="21"/>
  <c r="BP106" i="21"/>
  <c r="BQ106" i="21"/>
  <c r="BR106" i="21"/>
  <c r="BS106" i="21"/>
  <c r="BT106" i="21"/>
  <c r="BU106" i="21"/>
  <c r="BV106" i="21"/>
  <c r="BW106" i="21"/>
  <c r="G114" i="21"/>
  <c r="BA106" i="21"/>
  <c r="S114" i="21"/>
  <c r="BB114" i="21" s="1"/>
  <c r="I114" i="21"/>
  <c r="BC106" i="21" s="1"/>
  <c r="Q114" i="21"/>
  <c r="BD106" i="21"/>
  <c r="AU106" i="21" s="1"/>
  <c r="K114" i="21"/>
  <c r="BE106" i="21" s="1"/>
  <c r="W114" i="21"/>
  <c r="BF114" i="21" s="1"/>
  <c r="AA114" i="21"/>
  <c r="BG106" i="21" s="1"/>
  <c r="E114" i="21"/>
  <c r="BH106" i="21" s="1"/>
  <c r="M114" i="21"/>
  <c r="BI106" i="21" s="1"/>
  <c r="O114" i="21"/>
  <c r="BJ106" i="21"/>
  <c r="AX106" i="21" s="1"/>
  <c r="Y114" i="21"/>
  <c r="BM61" i="21"/>
  <c r="BN61" i="21"/>
  <c r="BO61" i="21"/>
  <c r="BP61" i="21"/>
  <c r="BQ61" i="21"/>
  <c r="BR61" i="21"/>
  <c r="BS61" i="21"/>
  <c r="BT61" i="21"/>
  <c r="BU61" i="21"/>
  <c r="BV61" i="21"/>
  <c r="BW61" i="21"/>
  <c r="BA61" i="21"/>
  <c r="BG61" i="21"/>
  <c r="BJ61" i="21"/>
  <c r="BM103" i="21"/>
  <c r="BN103" i="21"/>
  <c r="BO103" i="21"/>
  <c r="BP103" i="21"/>
  <c r="BQ103" i="21"/>
  <c r="BR103" i="21"/>
  <c r="BS103" i="21"/>
  <c r="BT103" i="21"/>
  <c r="BU103" i="21"/>
  <c r="BV103" i="21"/>
  <c r="BW103" i="21"/>
  <c r="BD103" i="21"/>
  <c r="BF103" i="21"/>
  <c r="BG103" i="21"/>
  <c r="AW103" i="21" s="1"/>
  <c r="G76" i="21"/>
  <c r="S76" i="21"/>
  <c r="I76" i="21"/>
  <c r="BC65" i="21" s="1"/>
  <c r="Q76" i="21"/>
  <c r="K76" i="21"/>
  <c r="BE65" i="21" s="1"/>
  <c r="W76" i="21"/>
  <c r="AA76" i="21"/>
  <c r="E76" i="21"/>
  <c r="BH76" i="21" s="1"/>
  <c r="M76" i="21"/>
  <c r="O76" i="21"/>
  <c r="Y76" i="21"/>
  <c r="BK65" i="21" s="1"/>
  <c r="BM65" i="21"/>
  <c r="BN65" i="21"/>
  <c r="BO65" i="21"/>
  <c r="BP65" i="21"/>
  <c r="BQ65" i="21"/>
  <c r="BR65" i="21"/>
  <c r="BS65" i="21"/>
  <c r="BT65" i="21"/>
  <c r="BU65" i="21"/>
  <c r="BV65" i="21"/>
  <c r="BW65" i="21"/>
  <c r="BH65" i="21"/>
  <c r="BM105" i="21"/>
  <c r="BN105" i="21"/>
  <c r="BO105" i="21"/>
  <c r="BP105" i="21"/>
  <c r="BQ105" i="21"/>
  <c r="BR105" i="21"/>
  <c r="BS105" i="21"/>
  <c r="BT105" i="21"/>
  <c r="BU105" i="21"/>
  <c r="BV105" i="21"/>
  <c r="BW105" i="21"/>
  <c r="BC105" i="21"/>
  <c r="BM43" i="21"/>
  <c r="BN43" i="21"/>
  <c r="BO43" i="21"/>
  <c r="BP43" i="21"/>
  <c r="BQ43" i="21"/>
  <c r="BR43" i="21"/>
  <c r="BS43" i="21"/>
  <c r="BT43" i="21"/>
  <c r="BU43" i="21"/>
  <c r="BV43" i="21"/>
  <c r="BW43" i="21"/>
  <c r="BC43" i="21"/>
  <c r="BE43" i="21"/>
  <c r="G80" i="21"/>
  <c r="BA68" i="21" s="1"/>
  <c r="S80" i="21"/>
  <c r="I80" i="21"/>
  <c r="BC80" i="21" s="1"/>
  <c r="Q80" i="21"/>
  <c r="BD68" i="21" s="1"/>
  <c r="K80" i="21"/>
  <c r="BE68" i="21" s="1"/>
  <c r="W80" i="21"/>
  <c r="AA80" i="21"/>
  <c r="E80" i="21"/>
  <c r="M80" i="21"/>
  <c r="O80" i="21"/>
  <c r="Y80" i="21"/>
  <c r="BK68" i="21" s="1"/>
  <c r="AY68" i="21" s="1"/>
  <c r="G85" i="21"/>
  <c r="S85" i="21"/>
  <c r="BB73" i="21" s="1"/>
  <c r="I85" i="21"/>
  <c r="Q85" i="21"/>
  <c r="K85" i="21"/>
  <c r="BE85" i="21" s="1"/>
  <c r="W85" i="21"/>
  <c r="BF73" i="21" s="1"/>
  <c r="AA85" i="21"/>
  <c r="E85" i="21"/>
  <c r="BH73" i="21" s="1"/>
  <c r="M85" i="21"/>
  <c r="O85" i="21"/>
  <c r="Y85" i="21"/>
  <c r="BK73" i="21" s="1"/>
  <c r="AY73" i="21" s="1"/>
  <c r="BM68" i="21"/>
  <c r="BN68" i="21"/>
  <c r="BO68" i="21"/>
  <c r="BP68" i="21"/>
  <c r="BQ68" i="21"/>
  <c r="BR68" i="21"/>
  <c r="BS68" i="21"/>
  <c r="BT68" i="21"/>
  <c r="BU68" i="21"/>
  <c r="BV68" i="21"/>
  <c r="BW68" i="21"/>
  <c r="BF68" i="21"/>
  <c r="AV68" i="21" s="1"/>
  <c r="BM87" i="21"/>
  <c r="BN87" i="21"/>
  <c r="BO87" i="21"/>
  <c r="BP87" i="21"/>
  <c r="BQ87" i="21"/>
  <c r="BR87" i="21"/>
  <c r="BS87" i="21"/>
  <c r="BT87" i="21"/>
  <c r="BU87" i="21"/>
  <c r="BV87" i="21"/>
  <c r="BW87" i="21"/>
  <c r="G120" i="21"/>
  <c r="G98" i="21"/>
  <c r="BA87" i="21"/>
  <c r="S120" i="21"/>
  <c r="BB112" i="21" s="1"/>
  <c r="S98" i="21"/>
  <c r="I120" i="21"/>
  <c r="BC112" i="21" s="1"/>
  <c r="I98" i="21"/>
  <c r="BC87" i="21" s="1"/>
  <c r="Q120" i="21"/>
  <c r="Q98" i="21"/>
  <c r="K120" i="21"/>
  <c r="K98" i="21"/>
  <c r="BE87" i="21" s="1"/>
  <c r="AV87" i="21" s="1"/>
  <c r="W120" i="21"/>
  <c r="BF112" i="21" s="1"/>
  <c r="W98" i="21"/>
  <c r="BF87" i="21"/>
  <c r="AA120" i="21"/>
  <c r="BG120" i="21" s="1"/>
  <c r="AA98" i="21"/>
  <c r="E120" i="21"/>
  <c r="E98" i="21"/>
  <c r="BH87" i="21" s="1"/>
  <c r="M120" i="21"/>
  <c r="M98" i="21"/>
  <c r="BI98" i="21" s="1"/>
  <c r="O120" i="21"/>
  <c r="BJ112" i="21" s="1"/>
  <c r="O98" i="21"/>
  <c r="BJ87" i="21" s="1"/>
  <c r="Y120" i="21"/>
  <c r="BK112" i="21" s="1"/>
  <c r="Y98" i="21"/>
  <c r="BM107" i="21"/>
  <c r="BN107" i="21"/>
  <c r="BO107" i="21"/>
  <c r="BP107" i="21"/>
  <c r="BQ107" i="21"/>
  <c r="BR107" i="21"/>
  <c r="BS107" i="21"/>
  <c r="BT107" i="21"/>
  <c r="BU107" i="21"/>
  <c r="BV107" i="21"/>
  <c r="BW107" i="21"/>
  <c r="BM72" i="21"/>
  <c r="BN72" i="21"/>
  <c r="BO72" i="21"/>
  <c r="BP72" i="21"/>
  <c r="BQ72" i="21"/>
  <c r="BR72" i="21"/>
  <c r="BS72" i="21"/>
  <c r="BT72" i="21"/>
  <c r="BU72" i="21"/>
  <c r="BV72" i="21"/>
  <c r="BW72" i="21"/>
  <c r="BM73" i="21"/>
  <c r="BN73" i="21"/>
  <c r="BO73" i="21"/>
  <c r="BP73" i="21"/>
  <c r="BQ73" i="21"/>
  <c r="BR73" i="21"/>
  <c r="BS73" i="21"/>
  <c r="BT73" i="21"/>
  <c r="BU73" i="21"/>
  <c r="BV73" i="21"/>
  <c r="BW73" i="21"/>
  <c r="BG73" i="21"/>
  <c r="BJ73" i="21"/>
  <c r="G86" i="21"/>
  <c r="BA74" i="21" s="1"/>
  <c r="S86" i="21"/>
  <c r="BB74" i="21" s="1"/>
  <c r="I86" i="21"/>
  <c r="Q86" i="21"/>
  <c r="BD86" i="21" s="1"/>
  <c r="K86" i="21"/>
  <c r="BE74" i="21" s="1"/>
  <c r="W86" i="21"/>
  <c r="AA86" i="21"/>
  <c r="E86" i="21"/>
  <c r="BH74" i="21" s="1"/>
  <c r="M86" i="21"/>
  <c r="O86" i="21"/>
  <c r="BJ86" i="21" s="1"/>
  <c r="Y86" i="21"/>
  <c r="BM74" i="21"/>
  <c r="BN74" i="21"/>
  <c r="BO74" i="21"/>
  <c r="BP74" i="21"/>
  <c r="BQ74" i="21"/>
  <c r="BR74" i="21"/>
  <c r="BS74" i="21"/>
  <c r="BT74" i="21"/>
  <c r="BU74" i="21"/>
  <c r="BV74" i="21"/>
  <c r="BW74" i="21"/>
  <c r="BD74" i="21"/>
  <c r="BI74" i="21"/>
  <c r="BJ74" i="21"/>
  <c r="BM75" i="21"/>
  <c r="BN75" i="21"/>
  <c r="BO75" i="21"/>
  <c r="BP75" i="21"/>
  <c r="BQ75" i="21"/>
  <c r="BR75" i="21"/>
  <c r="BS75" i="21"/>
  <c r="BT75" i="21"/>
  <c r="BU75" i="21"/>
  <c r="BV75" i="21"/>
  <c r="BW75" i="21"/>
  <c r="BE75" i="21"/>
  <c r="BF75" i="21"/>
  <c r="BJ75" i="21"/>
  <c r="BM99" i="21"/>
  <c r="BN99" i="21"/>
  <c r="BO99" i="21"/>
  <c r="BP99" i="21"/>
  <c r="BQ99" i="21"/>
  <c r="BR99" i="21"/>
  <c r="BS99" i="21"/>
  <c r="BT99" i="21"/>
  <c r="BU99" i="21"/>
  <c r="BV99" i="21"/>
  <c r="BW99" i="21"/>
  <c r="G87" i="21"/>
  <c r="BA76" i="21" s="1"/>
  <c r="G107" i="21"/>
  <c r="BA99" i="21" s="1"/>
  <c r="S87" i="21"/>
  <c r="S107" i="21"/>
  <c r="BB99" i="21" s="1"/>
  <c r="I87" i="21"/>
  <c r="I107" i="21"/>
  <c r="BC107" i="21" s="1"/>
  <c r="BC99" i="21"/>
  <c r="AU99" i="21" s="1"/>
  <c r="Q87" i="21"/>
  <c r="BD76" i="21" s="1"/>
  <c r="Q107" i="21"/>
  <c r="BD99" i="21"/>
  <c r="K87" i="21"/>
  <c r="K107" i="21"/>
  <c r="W87" i="21"/>
  <c r="BF76" i="21" s="1"/>
  <c r="W107" i="21"/>
  <c r="BF99" i="21" s="1"/>
  <c r="AA87" i="21"/>
  <c r="AA107" i="21"/>
  <c r="E87" i="21"/>
  <c r="E107" i="21"/>
  <c r="BH99" i="21" s="1"/>
  <c r="M87" i="21"/>
  <c r="BI76" i="21" s="1"/>
  <c r="M107" i="21"/>
  <c r="BI99" i="21" s="1"/>
  <c r="O87" i="21"/>
  <c r="O107" i="21"/>
  <c r="BJ99" i="21" s="1"/>
  <c r="AX99" i="21" s="1"/>
  <c r="Y87" i="21"/>
  <c r="BK76" i="21" s="1"/>
  <c r="AY76" i="21" s="1"/>
  <c r="Y107" i="21"/>
  <c r="BK99" i="21" s="1"/>
  <c r="BM76" i="21"/>
  <c r="BN76" i="21"/>
  <c r="BO76" i="21"/>
  <c r="BP76" i="21"/>
  <c r="BQ76" i="21"/>
  <c r="BR76" i="21"/>
  <c r="BS76" i="21"/>
  <c r="BT76" i="21"/>
  <c r="BU76" i="21"/>
  <c r="BV76" i="21"/>
  <c r="BW76" i="21"/>
  <c r="BM84" i="21"/>
  <c r="BN84" i="21"/>
  <c r="BO84" i="21"/>
  <c r="BP84" i="21"/>
  <c r="BQ84" i="21"/>
  <c r="BR84" i="21"/>
  <c r="BS84" i="21"/>
  <c r="BT84" i="21"/>
  <c r="BU84" i="21"/>
  <c r="BV84" i="21"/>
  <c r="BW84" i="21"/>
  <c r="BA84" i="21"/>
  <c r="BD84" i="21"/>
  <c r="BE84" i="21"/>
  <c r="BG84" i="21"/>
  <c r="AW84" i="21" s="1"/>
  <c r="BH84" i="21"/>
  <c r="BI84" i="21"/>
  <c r="BM88" i="21"/>
  <c r="BN88" i="21"/>
  <c r="BO88" i="21"/>
  <c r="BP88" i="21"/>
  <c r="BQ88" i="21"/>
  <c r="BR88" i="21"/>
  <c r="BS88" i="21"/>
  <c r="BT88" i="21"/>
  <c r="BU88" i="21"/>
  <c r="BV88" i="21"/>
  <c r="BW88" i="21"/>
  <c r="BA88" i="21"/>
  <c r="BF88" i="21"/>
  <c r="BG88" i="21"/>
  <c r="BM110" i="21"/>
  <c r="BN110" i="21"/>
  <c r="BO110" i="21"/>
  <c r="BP110" i="21"/>
  <c r="BQ110" i="21"/>
  <c r="BR110" i="21"/>
  <c r="BS110" i="21"/>
  <c r="BT110" i="21"/>
  <c r="BU110" i="21"/>
  <c r="BV110" i="21"/>
  <c r="BW110" i="21"/>
  <c r="G92" i="21"/>
  <c r="S92" i="21"/>
  <c r="BB81" i="21" s="1"/>
  <c r="BB110" i="21"/>
  <c r="I92" i="21"/>
  <c r="BC81" i="21" s="1"/>
  <c r="AU81" i="21" s="1"/>
  <c r="Q92" i="21"/>
  <c r="K92" i="21"/>
  <c r="BE81" i="21" s="1"/>
  <c r="W92" i="21"/>
  <c r="BF81" i="21" s="1"/>
  <c r="AA92" i="21"/>
  <c r="BG81" i="21" s="1"/>
  <c r="E92" i="21"/>
  <c r="BH81" i="21" s="1"/>
  <c r="BH110" i="21"/>
  <c r="M92" i="21"/>
  <c r="O92" i="21"/>
  <c r="Y92" i="21"/>
  <c r="BK81" i="21" s="1"/>
  <c r="AY81" i="21" s="1"/>
  <c r="BM81" i="21"/>
  <c r="BN81" i="21"/>
  <c r="BO81" i="21"/>
  <c r="BP81" i="21"/>
  <c r="BQ81" i="21"/>
  <c r="BR81" i="21"/>
  <c r="BS81" i="21"/>
  <c r="BT81" i="21"/>
  <c r="BU81" i="21"/>
  <c r="BV81" i="21"/>
  <c r="BW81" i="21"/>
  <c r="BA81" i="21"/>
  <c r="AT81" i="21" s="1"/>
  <c r="BD81" i="21"/>
  <c r="BM111" i="21"/>
  <c r="BN111" i="21"/>
  <c r="BO111" i="21"/>
  <c r="BP111" i="21"/>
  <c r="BQ111" i="21"/>
  <c r="BR111" i="21"/>
  <c r="BS111" i="21"/>
  <c r="BT111" i="21"/>
  <c r="BU111" i="21"/>
  <c r="BV111" i="21"/>
  <c r="BW111" i="21"/>
  <c r="BA111" i="21"/>
  <c r="BD111" i="21"/>
  <c r="BE111" i="21"/>
  <c r="BF111" i="21"/>
  <c r="BG111" i="21"/>
  <c r="BH111" i="21"/>
  <c r="BM108" i="21"/>
  <c r="BN108" i="21"/>
  <c r="BO108" i="21"/>
  <c r="BP108" i="21"/>
  <c r="BQ108" i="21"/>
  <c r="BR108" i="21"/>
  <c r="BS108" i="21"/>
  <c r="BT108" i="21"/>
  <c r="BU108" i="21"/>
  <c r="BV108" i="21"/>
  <c r="BW108" i="21"/>
  <c r="BC108" i="21"/>
  <c r="BM62" i="21"/>
  <c r="BN62" i="21"/>
  <c r="BO62" i="21"/>
  <c r="BP62" i="21"/>
  <c r="BQ62" i="21"/>
  <c r="BR62" i="21"/>
  <c r="BS62" i="21"/>
  <c r="BT62" i="21"/>
  <c r="BU62" i="21"/>
  <c r="BV62" i="21"/>
  <c r="BW62" i="21"/>
  <c r="G72" i="21"/>
  <c r="BA62" i="21" s="1"/>
  <c r="S72" i="21"/>
  <c r="I72" i="21"/>
  <c r="BC72" i="21" s="1"/>
  <c r="BC62" i="21"/>
  <c r="Q72" i="21"/>
  <c r="BD72" i="21" s="1"/>
  <c r="BD62" i="21"/>
  <c r="K72" i="21"/>
  <c r="BE62" i="21" s="1"/>
  <c r="W72" i="21"/>
  <c r="BF62" i="21" s="1"/>
  <c r="AV62" i="21" s="1"/>
  <c r="AA72" i="21"/>
  <c r="E72" i="21"/>
  <c r="BH72" i="21" s="1"/>
  <c r="BH62" i="21"/>
  <c r="M72" i="21"/>
  <c r="BI62" i="21" s="1"/>
  <c r="O72" i="21"/>
  <c r="BJ62" i="21"/>
  <c r="AX62" i="21" s="1"/>
  <c r="Y72" i="21"/>
  <c r="BK62" i="21" s="1"/>
  <c r="BM95" i="21"/>
  <c r="BN95" i="21"/>
  <c r="BO95" i="21"/>
  <c r="BP95" i="21"/>
  <c r="BQ95" i="21"/>
  <c r="BR95" i="21"/>
  <c r="BS95" i="21"/>
  <c r="BT95" i="21"/>
  <c r="BU95" i="21"/>
  <c r="BV95" i="21"/>
  <c r="BW95" i="21"/>
  <c r="BC95" i="21"/>
  <c r="BE95" i="21"/>
  <c r="BH95" i="21"/>
  <c r="BM92" i="21"/>
  <c r="BN92" i="21"/>
  <c r="BO92" i="21"/>
  <c r="BP92" i="21"/>
  <c r="BQ92" i="21"/>
  <c r="BR92" i="21"/>
  <c r="BS92" i="21"/>
  <c r="BT92" i="21"/>
  <c r="BU92" i="21"/>
  <c r="BV92" i="21"/>
  <c r="BW92" i="21"/>
  <c r="BA92" i="21"/>
  <c r="BB92" i="21"/>
  <c r="BE92" i="21"/>
  <c r="BH92" i="21"/>
  <c r="BJ92" i="21"/>
  <c r="G61" i="21"/>
  <c r="BA93" i="21" s="1"/>
  <c r="S61" i="21"/>
  <c r="BB93" i="21" s="1"/>
  <c r="I61" i="21"/>
  <c r="Q61" i="21"/>
  <c r="K61" i="21"/>
  <c r="W61" i="21"/>
  <c r="AA61" i="21"/>
  <c r="BG93" i="21" s="1"/>
  <c r="E61" i="21"/>
  <c r="M61" i="21"/>
  <c r="O61" i="21"/>
  <c r="Y61" i="21"/>
  <c r="BK93" i="21" s="1"/>
  <c r="BM93" i="21"/>
  <c r="BN93" i="21"/>
  <c r="BO93" i="21"/>
  <c r="BP93" i="21"/>
  <c r="BQ93" i="21"/>
  <c r="BR93" i="21"/>
  <c r="BS93" i="21"/>
  <c r="BT93" i="21"/>
  <c r="BU93" i="21"/>
  <c r="BV93" i="21"/>
  <c r="BW93" i="21"/>
  <c r="BF93" i="21"/>
  <c r="BM96" i="21"/>
  <c r="BN96" i="21"/>
  <c r="BO96" i="21"/>
  <c r="BP96" i="21"/>
  <c r="BQ96" i="21"/>
  <c r="BR96" i="21"/>
  <c r="BS96" i="21"/>
  <c r="BT96" i="21"/>
  <c r="BU96" i="21"/>
  <c r="BV96" i="21"/>
  <c r="BW96" i="21"/>
  <c r="BA96" i="21"/>
  <c r="BC96" i="21"/>
  <c r="BD96" i="21"/>
  <c r="BI96" i="21"/>
  <c r="G108" i="21"/>
  <c r="BA100" i="21" s="1"/>
  <c r="S108" i="21"/>
  <c r="BB100" i="21" s="1"/>
  <c r="I108" i="21"/>
  <c r="Q108" i="21"/>
  <c r="BD100" i="21" s="1"/>
  <c r="K108" i="21"/>
  <c r="BE100" i="21" s="1"/>
  <c r="AV100" i="21" s="1"/>
  <c r="W108" i="21"/>
  <c r="BF100" i="21" s="1"/>
  <c r="AA108" i="21"/>
  <c r="BG108" i="21" s="1"/>
  <c r="E108" i="21"/>
  <c r="BH100" i="21" s="1"/>
  <c r="M108" i="21"/>
  <c r="O108" i="21"/>
  <c r="BJ100" i="21" s="1"/>
  <c r="Y108" i="21"/>
  <c r="BK100" i="21" s="1"/>
  <c r="AY100" i="21" s="1"/>
  <c r="BM100" i="21"/>
  <c r="BN100" i="21"/>
  <c r="BO100" i="21"/>
  <c r="BP100" i="21"/>
  <c r="BQ100" i="21"/>
  <c r="BR100" i="21"/>
  <c r="BS100" i="21"/>
  <c r="BT100" i="21"/>
  <c r="BU100" i="21"/>
  <c r="BV100" i="21"/>
  <c r="BW100" i="21"/>
  <c r="BC100" i="21"/>
  <c r="AU100" i="21" s="1"/>
  <c r="BG100" i="21"/>
  <c r="AW100" i="21" s="1"/>
  <c r="G109" i="21"/>
  <c r="BA101" i="21" s="1"/>
  <c r="S109" i="21"/>
  <c r="I109" i="21"/>
  <c r="Q109" i="21"/>
  <c r="K109" i="21"/>
  <c r="BE101" i="21" s="1"/>
  <c r="AV101" i="21" s="1"/>
  <c r="W109" i="21"/>
  <c r="BF109" i="21" s="1"/>
  <c r="AA109" i="21"/>
  <c r="BG101" i="21" s="1"/>
  <c r="E109" i="21"/>
  <c r="BH109" i="21" s="1"/>
  <c r="M109" i="21"/>
  <c r="BI101" i="21" s="1"/>
  <c r="O109" i="21"/>
  <c r="Y109" i="21"/>
  <c r="BK101" i="21" s="1"/>
  <c r="AY101" i="21" s="1"/>
  <c r="BM101" i="21"/>
  <c r="BN101" i="21"/>
  <c r="BO101" i="21"/>
  <c r="BP101" i="21"/>
  <c r="BQ101" i="21"/>
  <c r="BR101" i="21"/>
  <c r="BS101" i="21"/>
  <c r="BT101" i="21"/>
  <c r="BU101" i="21"/>
  <c r="BV101" i="21"/>
  <c r="BW101" i="21"/>
  <c r="BB101" i="21"/>
  <c r="BC101" i="21"/>
  <c r="BD101" i="21"/>
  <c r="BF101" i="21"/>
  <c r="BH101" i="21"/>
  <c r="BM102" i="21"/>
  <c r="BN102" i="21"/>
  <c r="BO102" i="21"/>
  <c r="BP102" i="21"/>
  <c r="BQ102" i="21"/>
  <c r="BR102" i="21"/>
  <c r="BS102" i="21"/>
  <c r="BT102" i="21"/>
  <c r="BU102" i="21"/>
  <c r="BV102" i="21"/>
  <c r="BW102" i="21"/>
  <c r="BA102" i="21"/>
  <c r="BB102" i="21"/>
  <c r="BC102" i="21"/>
  <c r="BD102" i="21"/>
  <c r="AU102" i="21" s="1"/>
  <c r="BE102" i="21"/>
  <c r="BF102" i="21"/>
  <c r="BG102" i="21"/>
  <c r="BH102" i="21"/>
  <c r="BI102" i="21"/>
  <c r="BJ102" i="21"/>
  <c r="BM112" i="21"/>
  <c r="BN112" i="21"/>
  <c r="BO112" i="21"/>
  <c r="BP112" i="21"/>
  <c r="BQ112" i="21"/>
  <c r="BR112" i="21"/>
  <c r="BS112" i="21"/>
  <c r="BT112" i="21"/>
  <c r="BU112" i="21"/>
  <c r="BV112" i="21"/>
  <c r="BW112" i="21"/>
  <c r="BG112" i="21"/>
  <c r="AW112" i="21" s="1"/>
  <c r="BH112" i="21"/>
  <c r="BI112" i="21"/>
  <c r="G73" i="17"/>
  <c r="G7" i="17"/>
  <c r="BA7" i="17" s="1"/>
  <c r="S73" i="17"/>
  <c r="S7" i="17"/>
  <c r="BB7" i="17" s="1"/>
  <c r="I73" i="17"/>
  <c r="I7" i="17"/>
  <c r="BC7" i="17" s="1"/>
  <c r="Q73" i="17"/>
  <c r="Q7" i="17"/>
  <c r="BD7" i="17" s="1"/>
  <c r="K73" i="17"/>
  <c r="K7" i="17"/>
  <c r="BE7" i="17" s="1"/>
  <c r="AV7" i="17" s="1"/>
  <c r="W73" i="17"/>
  <c r="W7" i="17"/>
  <c r="BF7" i="17" s="1"/>
  <c r="AA73" i="17"/>
  <c r="BG64" i="17" s="1"/>
  <c r="AW64" i="17" s="1"/>
  <c r="AA7" i="17"/>
  <c r="BG7" i="17" s="1"/>
  <c r="AW7" i="17" s="1"/>
  <c r="E73" i="17"/>
  <c r="E7" i="17"/>
  <c r="BH7" i="17" s="1"/>
  <c r="M73" i="17"/>
  <c r="M7" i="17"/>
  <c r="BI7" i="17" s="1"/>
  <c r="AX7" i="17" s="1"/>
  <c r="O73" i="17"/>
  <c r="O7" i="17"/>
  <c r="BJ7" i="17" s="1"/>
  <c r="Y73" i="17"/>
  <c r="BK64" i="17" s="1"/>
  <c r="Y7" i="17"/>
  <c r="BK7" i="17" s="1"/>
  <c r="G74" i="17"/>
  <c r="G8" i="17"/>
  <c r="BA8" i="17" s="1"/>
  <c r="S74" i="17"/>
  <c r="BB65" i="17" s="1"/>
  <c r="S8" i="17"/>
  <c r="BB8" i="17" s="1"/>
  <c r="AT8" i="17" s="1"/>
  <c r="I74" i="17"/>
  <c r="I8" i="17"/>
  <c r="BC8" i="17"/>
  <c r="Q74" i="17"/>
  <c r="Q8" i="17"/>
  <c r="BD8" i="17" s="1"/>
  <c r="K74" i="17"/>
  <c r="BE65" i="17" s="1"/>
  <c r="K8" i="17"/>
  <c r="BE8" i="17" s="1"/>
  <c r="W74" i="17"/>
  <c r="BF65" i="17" s="1"/>
  <c r="AV65" i="17" s="1"/>
  <c r="W8" i="17"/>
  <c r="BF8" i="17" s="1"/>
  <c r="AA74" i="17"/>
  <c r="AA8" i="17"/>
  <c r="BG8" i="17" s="1"/>
  <c r="AW8" i="17" s="1"/>
  <c r="E74" i="17"/>
  <c r="E8" i="17"/>
  <c r="BH8" i="17" s="1"/>
  <c r="M74" i="17"/>
  <c r="M8" i="17"/>
  <c r="BI8" i="17" s="1"/>
  <c r="O74" i="17"/>
  <c r="BJ65" i="17" s="1"/>
  <c r="O8" i="17"/>
  <c r="BJ8" i="17" s="1"/>
  <c r="Y74" i="17"/>
  <c r="Y8" i="17"/>
  <c r="BK8" i="17" s="1"/>
  <c r="G75" i="17"/>
  <c r="BA66" i="17" s="1"/>
  <c r="G9" i="17"/>
  <c r="BA9" i="17" s="1"/>
  <c r="S75" i="17"/>
  <c r="S9" i="17"/>
  <c r="BB9" i="17" s="1"/>
  <c r="I75" i="17"/>
  <c r="BC66" i="17" s="1"/>
  <c r="I9" i="17"/>
  <c r="BC9" i="17" s="1"/>
  <c r="Q75" i="17"/>
  <c r="Q9" i="17"/>
  <c r="BD9" i="17" s="1"/>
  <c r="AU9" i="17" s="1"/>
  <c r="K75" i="17"/>
  <c r="K9" i="17"/>
  <c r="BE9" i="17" s="1"/>
  <c r="W75" i="17"/>
  <c r="W9" i="17"/>
  <c r="BF9" i="17" s="1"/>
  <c r="AA75" i="17"/>
  <c r="BG66" i="17" s="1"/>
  <c r="AW66" i="17" s="1"/>
  <c r="AA9" i="17"/>
  <c r="BG9" i="17"/>
  <c r="AW9" i="17" s="1"/>
  <c r="E75" i="17"/>
  <c r="E9" i="17"/>
  <c r="BH9" i="17" s="1"/>
  <c r="M75" i="17"/>
  <c r="M9" i="17"/>
  <c r="BI9" i="17"/>
  <c r="O75" i="17"/>
  <c r="BJ66" i="17" s="1"/>
  <c r="O9" i="17"/>
  <c r="BJ9" i="17" s="1"/>
  <c r="Y75" i="17"/>
  <c r="Y9" i="17"/>
  <c r="BK9" i="17" s="1"/>
  <c r="AY9" i="17" s="1"/>
  <c r="G49" i="17"/>
  <c r="G10" i="17"/>
  <c r="BA10" i="17" s="1"/>
  <c r="S49" i="17"/>
  <c r="BB41" i="17" s="1"/>
  <c r="S10" i="17"/>
  <c r="BB10" i="17" s="1"/>
  <c r="AT10" i="17" s="1"/>
  <c r="I49" i="17"/>
  <c r="I10" i="17"/>
  <c r="BC10" i="17" s="1"/>
  <c r="Q49" i="17"/>
  <c r="BD41" i="17" s="1"/>
  <c r="Q10" i="17"/>
  <c r="BD10" i="17" s="1"/>
  <c r="K49" i="17"/>
  <c r="BE41" i="17" s="1"/>
  <c r="K10" i="17"/>
  <c r="BE10" i="17" s="1"/>
  <c r="W49" i="17"/>
  <c r="BF41" i="17" s="1"/>
  <c r="W10" i="17"/>
  <c r="BF10" i="17" s="1"/>
  <c r="AA49" i="17"/>
  <c r="AA10" i="17"/>
  <c r="BG10" i="17" s="1"/>
  <c r="E49" i="17"/>
  <c r="BH41" i="17" s="1"/>
  <c r="E10" i="17"/>
  <c r="BH10" i="17" s="1"/>
  <c r="M49" i="17"/>
  <c r="BI41" i="17" s="1"/>
  <c r="M10" i="17"/>
  <c r="BI10" i="17" s="1"/>
  <c r="O49" i="17"/>
  <c r="BJ41" i="17" s="1"/>
  <c r="O10" i="17"/>
  <c r="BJ10" i="17" s="1"/>
  <c r="Y49" i="17"/>
  <c r="Y10" i="17"/>
  <c r="BK10" i="17" s="1"/>
  <c r="G12" i="17"/>
  <c r="BA12" i="17" s="1"/>
  <c r="G11" i="17"/>
  <c r="BA11" i="17" s="1"/>
  <c r="S12" i="17"/>
  <c r="BB12" i="17" s="1"/>
  <c r="S11" i="17"/>
  <c r="BB11" i="17" s="1"/>
  <c r="I12" i="17"/>
  <c r="BC12" i="17" s="1"/>
  <c r="I11" i="17"/>
  <c r="BC11" i="17" s="1"/>
  <c r="Q12" i="17"/>
  <c r="BD12" i="17" s="1"/>
  <c r="Q11" i="17"/>
  <c r="BD11" i="17" s="1"/>
  <c r="K12" i="17"/>
  <c r="BE12" i="17" s="1"/>
  <c r="K11" i="17"/>
  <c r="BE11" i="17" s="1"/>
  <c r="W12" i="17"/>
  <c r="BF12" i="17" s="1"/>
  <c r="W11" i="17"/>
  <c r="BF11" i="17" s="1"/>
  <c r="AA12" i="17"/>
  <c r="BG12" i="17" s="1"/>
  <c r="AW12" i="17" s="1"/>
  <c r="AA11" i="17"/>
  <c r="BG11" i="17" s="1"/>
  <c r="AW11" i="17" s="1"/>
  <c r="E12" i="17"/>
  <c r="BH12" i="17" s="1"/>
  <c r="E11" i="17"/>
  <c r="BH11" i="17" s="1"/>
  <c r="M12" i="17"/>
  <c r="BI12" i="17" s="1"/>
  <c r="M11" i="17"/>
  <c r="BI11" i="17" s="1"/>
  <c r="O12" i="17"/>
  <c r="BJ12" i="17" s="1"/>
  <c r="O11" i="17"/>
  <c r="BJ11" i="17" s="1"/>
  <c r="Y12" i="17"/>
  <c r="BK12" i="17" s="1"/>
  <c r="Y11" i="17"/>
  <c r="BK11" i="17" s="1"/>
  <c r="G66" i="17"/>
  <c r="S66" i="17"/>
  <c r="BB57" i="17" s="1"/>
  <c r="I66" i="17"/>
  <c r="Q66" i="17"/>
  <c r="K66" i="17"/>
  <c r="BE57" i="17" s="1"/>
  <c r="W66" i="17"/>
  <c r="BF57" i="17" s="1"/>
  <c r="AA66" i="17"/>
  <c r="E66" i="17"/>
  <c r="BH57" i="17" s="1"/>
  <c r="M66" i="17"/>
  <c r="O66" i="17"/>
  <c r="BJ57" i="17" s="1"/>
  <c r="Y66" i="17"/>
  <c r="G15" i="17"/>
  <c r="BA15" i="17" s="1"/>
  <c r="G13" i="17"/>
  <c r="BA13" i="17" s="1"/>
  <c r="S15" i="17"/>
  <c r="BB15" i="17" s="1"/>
  <c r="S13" i="17"/>
  <c r="BB13" i="17" s="1"/>
  <c r="I15" i="17"/>
  <c r="BC15" i="17" s="1"/>
  <c r="AU15" i="17" s="1"/>
  <c r="I13" i="17"/>
  <c r="BC13" i="17" s="1"/>
  <c r="Q15" i="17"/>
  <c r="BD15" i="17" s="1"/>
  <c r="Q13" i="17"/>
  <c r="BD13" i="17" s="1"/>
  <c r="K15" i="17"/>
  <c r="BE15" i="17" s="1"/>
  <c r="K13" i="17"/>
  <c r="BE13" i="17" s="1"/>
  <c r="W15" i="17"/>
  <c r="BF15" i="17" s="1"/>
  <c r="W13" i="17"/>
  <c r="BF13" i="17" s="1"/>
  <c r="AA15" i="17"/>
  <c r="BG15" i="17" s="1"/>
  <c r="AW15" i="17" s="1"/>
  <c r="AA13" i="17"/>
  <c r="BG13" i="17" s="1"/>
  <c r="E15" i="17"/>
  <c r="BH15" i="17" s="1"/>
  <c r="E13" i="17"/>
  <c r="BH13" i="17" s="1"/>
  <c r="M15" i="17"/>
  <c r="BI15" i="17" s="1"/>
  <c r="M13" i="17"/>
  <c r="BI13" i="17" s="1"/>
  <c r="O15" i="17"/>
  <c r="O13" i="17"/>
  <c r="BJ13" i="17" s="1"/>
  <c r="Y15" i="17"/>
  <c r="BK15" i="17" s="1"/>
  <c r="Y13" i="17"/>
  <c r="BK13" i="17" s="1"/>
  <c r="G48" i="17"/>
  <c r="G14" i="17"/>
  <c r="BA14" i="17" s="1"/>
  <c r="S48" i="17"/>
  <c r="S14" i="17"/>
  <c r="BB14" i="17" s="1"/>
  <c r="I48" i="17"/>
  <c r="I14" i="17"/>
  <c r="BC14" i="17" s="1"/>
  <c r="AU14" i="17" s="1"/>
  <c r="Q48" i="17"/>
  <c r="BD40" i="17" s="1"/>
  <c r="Q14" i="17"/>
  <c r="BD14" i="17" s="1"/>
  <c r="K48" i="17"/>
  <c r="K14" i="17"/>
  <c r="BE14" i="17" s="1"/>
  <c r="W48" i="17"/>
  <c r="W14" i="17"/>
  <c r="BF14" i="17" s="1"/>
  <c r="AA48" i="17"/>
  <c r="BG40" i="17" s="1"/>
  <c r="AW40" i="17" s="1"/>
  <c r="AA14" i="17"/>
  <c r="BG14" i="17" s="1"/>
  <c r="AW14" i="17" s="1"/>
  <c r="E48" i="17"/>
  <c r="BH40" i="17" s="1"/>
  <c r="AX40" i="17" s="1"/>
  <c r="E14" i="17"/>
  <c r="BH14" i="17" s="1"/>
  <c r="M48" i="17"/>
  <c r="M14" i="17"/>
  <c r="BI14" i="17" s="1"/>
  <c r="O48" i="17"/>
  <c r="O14" i="17"/>
  <c r="BJ14" i="17" s="1"/>
  <c r="Y48" i="17"/>
  <c r="Y14" i="17"/>
  <c r="BK14" i="17" s="1"/>
  <c r="G54" i="17"/>
  <c r="BA45" i="17" s="1"/>
  <c r="S54" i="17"/>
  <c r="I54" i="17"/>
  <c r="BC45" i="17" s="1"/>
  <c r="Q54" i="17"/>
  <c r="BD45" i="17" s="1"/>
  <c r="K54" i="17"/>
  <c r="W54" i="17"/>
  <c r="BF45" i="17" s="1"/>
  <c r="AA54" i="17"/>
  <c r="E54" i="17"/>
  <c r="BH45" i="17" s="1"/>
  <c r="M54" i="17"/>
  <c r="BI45" i="17" s="1"/>
  <c r="O54" i="17"/>
  <c r="BJ15" i="17"/>
  <c r="Y54" i="17"/>
  <c r="BK45" i="17" s="1"/>
  <c r="G61" i="17"/>
  <c r="G16" i="17"/>
  <c r="BA16" i="17" s="1"/>
  <c r="S61" i="17"/>
  <c r="S16" i="17"/>
  <c r="BB16" i="17" s="1"/>
  <c r="I61" i="17"/>
  <c r="BC52" i="17" s="1"/>
  <c r="I16" i="17"/>
  <c r="BC16" i="17" s="1"/>
  <c r="Q61" i="17"/>
  <c r="BD52" i="17" s="1"/>
  <c r="Q16" i="17"/>
  <c r="BD16" i="17" s="1"/>
  <c r="K61" i="17"/>
  <c r="K16" i="17"/>
  <c r="BE16" i="17" s="1"/>
  <c r="W61" i="17"/>
  <c r="W16" i="17"/>
  <c r="BF16" i="17" s="1"/>
  <c r="AA61" i="17"/>
  <c r="BG52" i="17" s="1"/>
  <c r="AW52" i="17" s="1"/>
  <c r="AA16" i="17"/>
  <c r="BG16" i="17" s="1"/>
  <c r="AW16" i="17" s="1"/>
  <c r="E61" i="17"/>
  <c r="BH52" i="17" s="1"/>
  <c r="E16" i="17"/>
  <c r="BH16" i="17" s="1"/>
  <c r="M61" i="17"/>
  <c r="M16" i="17"/>
  <c r="BI16" i="17" s="1"/>
  <c r="O61" i="17"/>
  <c r="O16" i="17"/>
  <c r="BJ16" i="17" s="1"/>
  <c r="Y61" i="17"/>
  <c r="BK52" i="17" s="1"/>
  <c r="Y16" i="17"/>
  <c r="BK16" i="17" s="1"/>
  <c r="G62" i="17"/>
  <c r="G17" i="17"/>
  <c r="BA17" i="17" s="1"/>
  <c r="S62" i="17"/>
  <c r="S17" i="17"/>
  <c r="BB17" i="17" s="1"/>
  <c r="I62" i="17"/>
  <c r="I17" i="17"/>
  <c r="BC17" i="17" s="1"/>
  <c r="AU17" i="17" s="1"/>
  <c r="Q62" i="17"/>
  <c r="BD53" i="17" s="1"/>
  <c r="Q17" i="17"/>
  <c r="BD17" i="17" s="1"/>
  <c r="K62" i="17"/>
  <c r="BE53" i="17" s="1"/>
  <c r="K17" i="17"/>
  <c r="BE17" i="17" s="1"/>
  <c r="W62" i="17"/>
  <c r="W17" i="17"/>
  <c r="BF17" i="17" s="1"/>
  <c r="AA62" i="17"/>
  <c r="AA17" i="17"/>
  <c r="BG17" i="17" s="1"/>
  <c r="AW17" i="17" s="1"/>
  <c r="E62" i="17"/>
  <c r="BH53" i="17" s="1"/>
  <c r="E17" i="17"/>
  <c r="BH17" i="17" s="1"/>
  <c r="M62" i="17"/>
  <c r="M17" i="17"/>
  <c r="BI17" i="17" s="1"/>
  <c r="O62" i="17"/>
  <c r="O17" i="17"/>
  <c r="BJ17" i="17" s="1"/>
  <c r="Y62" i="17"/>
  <c r="Y17" i="17"/>
  <c r="BK17" i="17" s="1"/>
  <c r="G76" i="17"/>
  <c r="BA67" i="17" s="1"/>
  <c r="G18" i="17"/>
  <c r="BA18" i="17" s="1"/>
  <c r="S76" i="17"/>
  <c r="S18" i="17"/>
  <c r="BB18" i="17" s="1"/>
  <c r="AT18" i="17" s="1"/>
  <c r="I76" i="17"/>
  <c r="I18" i="17"/>
  <c r="BC18" i="17" s="1"/>
  <c r="Q76" i="17"/>
  <c r="BD67" i="17" s="1"/>
  <c r="Q18" i="17"/>
  <c r="BD18" i="17" s="1"/>
  <c r="K76" i="17"/>
  <c r="BE67" i="17" s="1"/>
  <c r="K18" i="17"/>
  <c r="BE18" i="17" s="1"/>
  <c r="W76" i="17"/>
  <c r="W18" i="17"/>
  <c r="BF18" i="17" s="1"/>
  <c r="AA76" i="17"/>
  <c r="AA18" i="17"/>
  <c r="BG18" i="17" s="1"/>
  <c r="AW18" i="17" s="1"/>
  <c r="E76" i="17"/>
  <c r="BH67" i="17" s="1"/>
  <c r="E18" i="17"/>
  <c r="BH18" i="17" s="1"/>
  <c r="M76" i="17"/>
  <c r="BI67" i="17" s="1"/>
  <c r="M18" i="17"/>
  <c r="BI18" i="17" s="1"/>
  <c r="O76" i="17"/>
  <c r="O18" i="17"/>
  <c r="BJ18" i="17" s="1"/>
  <c r="Y76" i="17"/>
  <c r="Y18" i="17"/>
  <c r="BK18" i="17" s="1"/>
  <c r="G38" i="17"/>
  <c r="G19" i="17"/>
  <c r="BA19" i="17" s="1"/>
  <c r="AT19" i="17" s="1"/>
  <c r="S38" i="17"/>
  <c r="BB35" i="17" s="1"/>
  <c r="S19" i="17"/>
  <c r="BB19" i="17" s="1"/>
  <c r="I38" i="17"/>
  <c r="BC35" i="17" s="1"/>
  <c r="I19" i="17"/>
  <c r="BC19" i="17" s="1"/>
  <c r="Q38" i="17"/>
  <c r="Q19" i="17"/>
  <c r="BD19" i="17" s="1"/>
  <c r="K38" i="17"/>
  <c r="K19" i="17"/>
  <c r="BE19" i="17" s="1"/>
  <c r="W38" i="17"/>
  <c r="BF35" i="17" s="1"/>
  <c r="W19" i="17"/>
  <c r="BF19" i="17" s="1"/>
  <c r="AA38" i="17"/>
  <c r="BG35" i="17" s="1"/>
  <c r="AW35" i="17" s="1"/>
  <c r="AA19" i="17"/>
  <c r="BG19" i="17" s="1"/>
  <c r="AW19" i="17" s="1"/>
  <c r="E38" i="17"/>
  <c r="E19" i="17"/>
  <c r="BH19" i="17" s="1"/>
  <c r="M38" i="17"/>
  <c r="M19" i="17"/>
  <c r="BI19" i="17" s="1"/>
  <c r="AX19" i="17" s="1"/>
  <c r="O38" i="17"/>
  <c r="BJ35" i="17" s="1"/>
  <c r="O19" i="17"/>
  <c r="BJ19" i="17" s="1"/>
  <c r="Y38" i="17"/>
  <c r="BK35" i="17" s="1"/>
  <c r="Y19" i="17"/>
  <c r="BK19" i="17" s="1"/>
  <c r="G24" i="17"/>
  <c r="G22" i="17"/>
  <c r="BA21" i="17" s="1"/>
  <c r="G21" i="17"/>
  <c r="BA20" i="17" s="1"/>
  <c r="S24" i="17"/>
  <c r="BB23" i="17" s="1"/>
  <c r="S22" i="17"/>
  <c r="BB21" i="17" s="1"/>
  <c r="S21" i="17"/>
  <c r="I24" i="17"/>
  <c r="I22" i="17"/>
  <c r="BC21" i="17" s="1"/>
  <c r="I21" i="17"/>
  <c r="Q24" i="17"/>
  <c r="Q22" i="17"/>
  <c r="Q21" i="17"/>
  <c r="BD20" i="17" s="1"/>
  <c r="K24" i="17"/>
  <c r="BE23" i="17" s="1"/>
  <c r="K22" i="17"/>
  <c r="K21" i="17"/>
  <c r="BE20" i="17" s="1"/>
  <c r="W24" i="17"/>
  <c r="BF23" i="17" s="1"/>
  <c r="W22" i="17"/>
  <c r="W21" i="17"/>
  <c r="BF20" i="17" s="1"/>
  <c r="AA24" i="17"/>
  <c r="AA22" i="17"/>
  <c r="AA21" i="17"/>
  <c r="BG20" i="17" s="1"/>
  <c r="AW20" i="17" s="1"/>
  <c r="E24" i="17"/>
  <c r="E22" i="17"/>
  <c r="E21" i="17"/>
  <c r="M24" i="17"/>
  <c r="M22" i="17"/>
  <c r="BI21" i="17" s="1"/>
  <c r="M21" i="17"/>
  <c r="BI20" i="17" s="1"/>
  <c r="O24" i="17"/>
  <c r="BJ23" i="17" s="1"/>
  <c r="O22" i="17"/>
  <c r="BJ21" i="17" s="1"/>
  <c r="O21" i="17"/>
  <c r="Y24" i="17"/>
  <c r="Y22" i="17"/>
  <c r="Y21" i="17"/>
  <c r="G55" i="17"/>
  <c r="G23" i="17"/>
  <c r="BA22" i="17" s="1"/>
  <c r="S55" i="17"/>
  <c r="BB46" i="17" s="1"/>
  <c r="S23" i="17"/>
  <c r="I55" i="17"/>
  <c r="BC46" i="17" s="1"/>
  <c r="I23" i="17"/>
  <c r="Q55" i="17"/>
  <c r="Q23" i="17"/>
  <c r="BD22" i="17" s="1"/>
  <c r="K55" i="17"/>
  <c r="K23" i="17"/>
  <c r="BE22" i="17" s="1"/>
  <c r="W55" i="17"/>
  <c r="BF46" i="17" s="1"/>
  <c r="W23" i="17"/>
  <c r="AA55" i="17"/>
  <c r="BG46" i="17" s="1"/>
  <c r="AW46" i="17" s="1"/>
  <c r="AA23" i="17"/>
  <c r="E55" i="17"/>
  <c r="E23" i="17"/>
  <c r="BH22" i="17" s="1"/>
  <c r="M55" i="17"/>
  <c r="M23" i="17"/>
  <c r="BI22" i="17" s="1"/>
  <c r="O55" i="17"/>
  <c r="BJ46" i="17" s="1"/>
  <c r="AY46" i="17" s="1"/>
  <c r="O23" i="17"/>
  <c r="Y55" i="17"/>
  <c r="BK46" i="17" s="1"/>
  <c r="Y23" i="17"/>
  <c r="BK22" i="17" s="1"/>
  <c r="G77" i="17"/>
  <c r="S77" i="17"/>
  <c r="BB68" i="17" s="1"/>
  <c r="I77" i="17"/>
  <c r="Q77" i="17"/>
  <c r="BD68" i="17" s="1"/>
  <c r="K77" i="17"/>
  <c r="BE68" i="17" s="1"/>
  <c r="W77" i="17"/>
  <c r="AA77" i="17"/>
  <c r="BG68" i="17" s="1"/>
  <c r="AW68" i="17" s="1"/>
  <c r="E77" i="17"/>
  <c r="BH68" i="17" s="1"/>
  <c r="M77" i="17"/>
  <c r="O77" i="17"/>
  <c r="BJ68" i="17" s="1"/>
  <c r="Y77" i="17"/>
  <c r="G29" i="17"/>
  <c r="BA27" i="17" s="1"/>
  <c r="G25" i="17"/>
  <c r="BA24" i="17" s="1"/>
  <c r="S29" i="17"/>
  <c r="S25" i="17"/>
  <c r="I29" i="17"/>
  <c r="BC27" i="17" s="1"/>
  <c r="I25" i="17"/>
  <c r="Q29" i="17"/>
  <c r="Q25" i="17"/>
  <c r="K29" i="17"/>
  <c r="BE27" i="17" s="1"/>
  <c r="K25" i="17"/>
  <c r="W29" i="17"/>
  <c r="W25" i="17"/>
  <c r="AA29" i="17"/>
  <c r="BG27" i="17" s="1"/>
  <c r="AW27" i="17" s="1"/>
  <c r="AA25" i="17"/>
  <c r="E29" i="17"/>
  <c r="BH27" i="17" s="1"/>
  <c r="E25" i="17"/>
  <c r="BH24" i="17" s="1"/>
  <c r="M29" i="17"/>
  <c r="BI27" i="17" s="1"/>
  <c r="M25" i="17"/>
  <c r="BI24" i="17" s="1"/>
  <c r="O29" i="17"/>
  <c r="O25" i="17"/>
  <c r="Y29" i="17"/>
  <c r="BK27" i="17" s="1"/>
  <c r="Y25" i="17"/>
  <c r="G46" i="17"/>
  <c r="BA39" i="17" s="1"/>
  <c r="G26" i="17"/>
  <c r="S46" i="17"/>
  <c r="BB39" i="17" s="1"/>
  <c r="S26" i="17"/>
  <c r="BB25" i="17" s="1"/>
  <c r="I46" i="17"/>
  <c r="I26" i="17"/>
  <c r="BC25" i="17" s="1"/>
  <c r="Q46" i="17"/>
  <c r="BD39" i="17" s="1"/>
  <c r="Q26" i="17"/>
  <c r="K46" i="17"/>
  <c r="K26" i="17"/>
  <c r="W46" i="17"/>
  <c r="BF39" i="17" s="1"/>
  <c r="W26" i="17"/>
  <c r="BF25" i="17" s="1"/>
  <c r="AA46" i="17"/>
  <c r="AA26" i="17"/>
  <c r="BG25" i="17" s="1"/>
  <c r="AW25" i="17" s="1"/>
  <c r="E46" i="17"/>
  <c r="BH39" i="17" s="1"/>
  <c r="E26" i="17"/>
  <c r="M46" i="17"/>
  <c r="BI39" i="17" s="1"/>
  <c r="M26" i="17"/>
  <c r="O46" i="17"/>
  <c r="BJ39" i="17" s="1"/>
  <c r="O26" i="17"/>
  <c r="BJ25" i="17" s="1"/>
  <c r="Y46" i="17"/>
  <c r="Y26" i="17"/>
  <c r="BK25" i="17" s="1"/>
  <c r="G30" i="17"/>
  <c r="BA28" i="17" s="1"/>
  <c r="G28" i="17"/>
  <c r="S30" i="17"/>
  <c r="BB28" i="17" s="1"/>
  <c r="S28" i="17"/>
  <c r="I30" i="17"/>
  <c r="I28" i="17"/>
  <c r="BC26" i="17" s="1"/>
  <c r="Q30" i="17"/>
  <c r="Q28" i="17"/>
  <c r="BD26" i="17" s="1"/>
  <c r="K30" i="17"/>
  <c r="BE28" i="17" s="1"/>
  <c r="K28" i="17"/>
  <c r="W30" i="17"/>
  <c r="BF28" i="17" s="1"/>
  <c r="W28" i="17"/>
  <c r="AA30" i="17"/>
  <c r="AA28" i="17"/>
  <c r="BG26" i="17" s="1"/>
  <c r="AW26" i="17" s="1"/>
  <c r="E30" i="17"/>
  <c r="E28" i="17"/>
  <c r="BH26" i="17" s="1"/>
  <c r="M30" i="17"/>
  <c r="BI28" i="17" s="1"/>
  <c r="M28" i="17"/>
  <c r="O30" i="17"/>
  <c r="BJ28" i="17" s="1"/>
  <c r="O28" i="17"/>
  <c r="Y30" i="17"/>
  <c r="Y28" i="17"/>
  <c r="BK26" i="17" s="1"/>
  <c r="G69" i="17"/>
  <c r="S69" i="17"/>
  <c r="I69" i="17"/>
  <c r="BC60" i="17" s="1"/>
  <c r="Q69" i="17"/>
  <c r="K69" i="17"/>
  <c r="BE60" i="17" s="1"/>
  <c r="W69" i="17"/>
  <c r="AA69" i="17"/>
  <c r="BG60" i="17" s="1"/>
  <c r="AW60" i="17" s="1"/>
  <c r="E69" i="17"/>
  <c r="BH60" i="17" s="1"/>
  <c r="M69" i="17"/>
  <c r="O69" i="17"/>
  <c r="Y69" i="17"/>
  <c r="BK60" i="17" s="1"/>
  <c r="G63" i="17"/>
  <c r="S63" i="17"/>
  <c r="BB54" i="17" s="1"/>
  <c r="I63" i="17"/>
  <c r="Q63" i="17"/>
  <c r="BD54" i="17" s="1"/>
  <c r="K63" i="17"/>
  <c r="BE54" i="17" s="1"/>
  <c r="W63" i="17"/>
  <c r="AA63" i="17"/>
  <c r="BG54" i="17" s="1"/>
  <c r="AW54" i="17" s="1"/>
  <c r="E63" i="17"/>
  <c r="M63" i="17"/>
  <c r="O63" i="17"/>
  <c r="BJ54" i="17" s="1"/>
  <c r="Y63" i="17"/>
  <c r="BK54" i="17" s="1"/>
  <c r="G70" i="17"/>
  <c r="BA61" i="17" s="1"/>
  <c r="G20" i="17"/>
  <c r="S70" i="17"/>
  <c r="BB61" i="17" s="1"/>
  <c r="S20" i="17"/>
  <c r="BB29" i="17" s="1"/>
  <c r="I70" i="17"/>
  <c r="I20" i="17"/>
  <c r="BC29" i="17" s="1"/>
  <c r="Q70" i="17"/>
  <c r="Q20" i="17"/>
  <c r="BD29" i="17" s="1"/>
  <c r="K70" i="17"/>
  <c r="BE61" i="17" s="1"/>
  <c r="K20" i="17"/>
  <c r="W70" i="17"/>
  <c r="BF61" i="17" s="1"/>
  <c r="W20" i="17"/>
  <c r="BF29" i="17" s="1"/>
  <c r="AA70" i="17"/>
  <c r="AA20" i="17"/>
  <c r="BG29" i="17" s="1"/>
  <c r="AW29" i="17" s="1"/>
  <c r="E70" i="17"/>
  <c r="E20" i="17"/>
  <c r="BH29" i="17" s="1"/>
  <c r="M70" i="17"/>
  <c r="BI61" i="17" s="1"/>
  <c r="M20" i="17"/>
  <c r="O70" i="17"/>
  <c r="BJ61" i="17" s="1"/>
  <c r="O20" i="17"/>
  <c r="Y70" i="17"/>
  <c r="Y20" i="17"/>
  <c r="BK29" i="17" s="1"/>
  <c r="G31" i="17"/>
  <c r="S31" i="17"/>
  <c r="BB30" i="17" s="1"/>
  <c r="I31" i="17"/>
  <c r="BC30" i="17" s="1"/>
  <c r="AU30" i="17" s="1"/>
  <c r="Q31" i="17"/>
  <c r="BD30" i="17" s="1"/>
  <c r="K31" i="17"/>
  <c r="W31" i="17"/>
  <c r="AA31" i="17"/>
  <c r="E31" i="17"/>
  <c r="BH30" i="17" s="1"/>
  <c r="M31" i="17"/>
  <c r="O31" i="17"/>
  <c r="BJ30" i="17" s="1"/>
  <c r="Y31" i="17"/>
  <c r="BK30" i="17" s="1"/>
  <c r="G32" i="17"/>
  <c r="S32" i="17"/>
  <c r="I32" i="17"/>
  <c r="Q32" i="17"/>
  <c r="BD31" i="17" s="1"/>
  <c r="K32" i="17"/>
  <c r="BE31" i="17" s="1"/>
  <c r="W32" i="17"/>
  <c r="AA32" i="17"/>
  <c r="BG31" i="17" s="1"/>
  <c r="AW31" i="17" s="1"/>
  <c r="E32" i="17"/>
  <c r="BH31" i="17" s="1"/>
  <c r="M32" i="17"/>
  <c r="O32" i="17"/>
  <c r="Y32" i="17"/>
  <c r="G33" i="17"/>
  <c r="BA32" i="17" s="1"/>
  <c r="S33" i="17"/>
  <c r="BB32" i="17" s="1"/>
  <c r="I33" i="17"/>
  <c r="Q33" i="17"/>
  <c r="BD32" i="17" s="1"/>
  <c r="K33" i="17"/>
  <c r="BE32" i="17" s="1"/>
  <c r="W33" i="17"/>
  <c r="AA33" i="17"/>
  <c r="E33" i="17"/>
  <c r="M33" i="17"/>
  <c r="BI32" i="17" s="1"/>
  <c r="O33" i="17"/>
  <c r="BJ32" i="17" s="1"/>
  <c r="Y33" i="17"/>
  <c r="G78" i="17"/>
  <c r="BA69" i="17" s="1"/>
  <c r="G35" i="17"/>
  <c r="BA33" i="17" s="1"/>
  <c r="S78" i="17"/>
  <c r="S35" i="17"/>
  <c r="I78" i="17"/>
  <c r="BC69" i="17" s="1"/>
  <c r="I35" i="17"/>
  <c r="Q78" i="17"/>
  <c r="BD69" i="17" s="1"/>
  <c r="Q35" i="17"/>
  <c r="K78" i="17"/>
  <c r="BE69" i="17" s="1"/>
  <c r="K35" i="17"/>
  <c r="BE33" i="17" s="1"/>
  <c r="W78" i="17"/>
  <c r="W35" i="17"/>
  <c r="BF33" i="17" s="1"/>
  <c r="AA78" i="17"/>
  <c r="AA35" i="17"/>
  <c r="E78" i="17"/>
  <c r="E35" i="17"/>
  <c r="M78" i="17"/>
  <c r="BI69" i="17" s="1"/>
  <c r="M35" i="17"/>
  <c r="BI33" i="17" s="1"/>
  <c r="O78" i="17"/>
  <c r="O35" i="17"/>
  <c r="Y78" i="17"/>
  <c r="BK69" i="17" s="1"/>
  <c r="Y35" i="17"/>
  <c r="G50" i="17"/>
  <c r="G37" i="17"/>
  <c r="BA34" i="17" s="1"/>
  <c r="S50" i="17"/>
  <c r="BB70" i="17" s="1"/>
  <c r="S37" i="17"/>
  <c r="BB34" i="17" s="1"/>
  <c r="I50" i="17"/>
  <c r="I37" i="17"/>
  <c r="Q50" i="17"/>
  <c r="BD70" i="17" s="1"/>
  <c r="Q37" i="17"/>
  <c r="K50" i="17"/>
  <c r="K37" i="17"/>
  <c r="W50" i="17"/>
  <c r="BF70" i="17" s="1"/>
  <c r="W37" i="17"/>
  <c r="AA50" i="17"/>
  <c r="AA37" i="17"/>
  <c r="BG34" i="17" s="1"/>
  <c r="AW34" i="17" s="1"/>
  <c r="E50" i="17"/>
  <c r="BH70" i="17" s="1"/>
  <c r="E37" i="17"/>
  <c r="M50" i="17"/>
  <c r="M37" i="17"/>
  <c r="BI34" i="17" s="1"/>
  <c r="O50" i="17"/>
  <c r="BJ70" i="17" s="1"/>
  <c r="O37" i="17"/>
  <c r="BJ34" i="17" s="1"/>
  <c r="Y50" i="17"/>
  <c r="Y37" i="17"/>
  <c r="G40" i="17"/>
  <c r="BA36" i="17" s="1"/>
  <c r="S40" i="17"/>
  <c r="I40" i="17"/>
  <c r="Q40" i="17"/>
  <c r="K40" i="17"/>
  <c r="BE36" i="17" s="1"/>
  <c r="W40" i="17"/>
  <c r="BF36" i="17" s="1"/>
  <c r="AA40" i="17"/>
  <c r="E40" i="17"/>
  <c r="M40" i="17"/>
  <c r="BI36" i="17" s="1"/>
  <c r="O40" i="17"/>
  <c r="BJ36" i="17"/>
  <c r="Y40" i="17"/>
  <c r="G64" i="17"/>
  <c r="BA55" i="17" s="1"/>
  <c r="G42" i="17"/>
  <c r="BA37" i="17" s="1"/>
  <c r="S64" i="17"/>
  <c r="S42" i="17"/>
  <c r="I64" i="17"/>
  <c r="BC55" i="17" s="1"/>
  <c r="I42" i="17"/>
  <c r="Q64" i="17"/>
  <c r="Q42" i="17"/>
  <c r="BD37" i="17" s="1"/>
  <c r="K64" i="17"/>
  <c r="K42" i="17"/>
  <c r="BE37" i="17" s="1"/>
  <c r="W64" i="17"/>
  <c r="W42" i="17"/>
  <c r="AA64" i="17"/>
  <c r="BG55" i="17" s="1"/>
  <c r="AW55" i="17" s="1"/>
  <c r="AA42" i="17"/>
  <c r="E64" i="17"/>
  <c r="BH55" i="17" s="1"/>
  <c r="E42" i="17"/>
  <c r="BH37" i="17" s="1"/>
  <c r="M64" i="17"/>
  <c r="BI55" i="17" s="1"/>
  <c r="M42" i="17"/>
  <c r="BI37" i="17" s="1"/>
  <c r="O64" i="17"/>
  <c r="O42" i="17"/>
  <c r="Y64" i="17"/>
  <c r="BK55" i="17" s="1"/>
  <c r="Y42" i="17"/>
  <c r="G44" i="17"/>
  <c r="BA38" i="17" s="1"/>
  <c r="S44" i="17"/>
  <c r="I44" i="17"/>
  <c r="BC38" i="17" s="1"/>
  <c r="Q44" i="17"/>
  <c r="BD38" i="17" s="1"/>
  <c r="K44" i="17"/>
  <c r="W44" i="17"/>
  <c r="AA44" i="17"/>
  <c r="BG38" i="17" s="1"/>
  <c r="AW38" i="17" s="1"/>
  <c r="E44" i="17"/>
  <c r="BH38" i="17" s="1"/>
  <c r="M44" i="17"/>
  <c r="BI38" i="17" s="1"/>
  <c r="AX38" i="17" s="1"/>
  <c r="O44" i="17"/>
  <c r="Y44" i="17"/>
  <c r="BK38" i="17" s="1"/>
  <c r="BI40" i="17"/>
  <c r="G51" i="17"/>
  <c r="S51" i="17"/>
  <c r="I51" i="17"/>
  <c r="BC43" i="17" s="1"/>
  <c r="Q51" i="17"/>
  <c r="BD43" i="17" s="1"/>
  <c r="K51" i="17"/>
  <c r="BE43" i="17" s="1"/>
  <c r="W51" i="17"/>
  <c r="BF43" i="17" s="1"/>
  <c r="AA51" i="17"/>
  <c r="BG43" i="17" s="1"/>
  <c r="AW43" i="17" s="1"/>
  <c r="E51" i="17"/>
  <c r="M51" i="17"/>
  <c r="O51" i="17"/>
  <c r="Y51" i="17"/>
  <c r="G27" i="17"/>
  <c r="S27" i="17"/>
  <c r="BB42" i="17" s="1"/>
  <c r="I27" i="17"/>
  <c r="BC42" i="17" s="1"/>
  <c r="Q27" i="17"/>
  <c r="BD42" i="17" s="1"/>
  <c r="K27" i="17"/>
  <c r="W27" i="17"/>
  <c r="AA27" i="17"/>
  <c r="BG42" i="17" s="1"/>
  <c r="AW42" i="17" s="1"/>
  <c r="E27" i="17"/>
  <c r="M27" i="17"/>
  <c r="O27" i="17"/>
  <c r="BJ42" i="17" s="1"/>
  <c r="Y27" i="17"/>
  <c r="BK42" i="17" s="1"/>
  <c r="G56" i="17"/>
  <c r="BA47" i="17" s="1"/>
  <c r="S56" i="17"/>
  <c r="I56" i="17"/>
  <c r="Q56" i="17"/>
  <c r="K56" i="17"/>
  <c r="W56" i="17"/>
  <c r="BF47" i="17" s="1"/>
  <c r="AA56" i="17"/>
  <c r="BG47" i="17" s="1"/>
  <c r="E56" i="17"/>
  <c r="BH47" i="17" s="1"/>
  <c r="M56" i="17"/>
  <c r="BI47" i="17" s="1"/>
  <c r="O56" i="17"/>
  <c r="Y56" i="17"/>
  <c r="G67" i="17"/>
  <c r="BA58" i="17" s="1"/>
  <c r="G52" i="17"/>
  <c r="S67" i="17"/>
  <c r="BB58" i="17" s="1"/>
  <c r="AT58" i="17" s="1"/>
  <c r="S52" i="17"/>
  <c r="BB44" i="17" s="1"/>
  <c r="I67" i="17"/>
  <c r="I52" i="17"/>
  <c r="BC44" i="17" s="1"/>
  <c r="Q67" i="17"/>
  <c r="Q52" i="17"/>
  <c r="K67" i="17"/>
  <c r="BE58" i="17" s="1"/>
  <c r="K52" i="17"/>
  <c r="BE44" i="17" s="1"/>
  <c r="W67" i="17"/>
  <c r="BF58" i="17" s="1"/>
  <c r="W52" i="17"/>
  <c r="BF44" i="17" s="1"/>
  <c r="AA67" i="17"/>
  <c r="AA52" i="17"/>
  <c r="BG44" i="17" s="1"/>
  <c r="AW44" i="17" s="1"/>
  <c r="E67" i="17"/>
  <c r="E52" i="17"/>
  <c r="BH44" i="17" s="1"/>
  <c r="M67" i="17"/>
  <c r="BI58" i="17" s="1"/>
  <c r="M52" i="17"/>
  <c r="O67" i="17"/>
  <c r="BJ58" i="17" s="1"/>
  <c r="O52" i="17"/>
  <c r="BJ44" i="17" s="1"/>
  <c r="Y67" i="17"/>
  <c r="Y52" i="17"/>
  <c r="BK44" i="17" s="1"/>
  <c r="G79" i="17"/>
  <c r="S79" i="17"/>
  <c r="I79" i="17"/>
  <c r="Q79" i="17"/>
  <c r="BD71" i="17" s="1"/>
  <c r="K79" i="17"/>
  <c r="W79" i="17"/>
  <c r="BF71" i="17" s="1"/>
  <c r="AA79" i="17"/>
  <c r="BG71" i="17" s="1"/>
  <c r="AW71" i="17" s="1"/>
  <c r="E79" i="17"/>
  <c r="M79" i="17"/>
  <c r="O79" i="17"/>
  <c r="BJ71" i="17" s="1"/>
  <c r="Y79" i="17"/>
  <c r="G53" i="17"/>
  <c r="S53" i="17"/>
  <c r="BB72" i="17" s="1"/>
  <c r="I53" i="17"/>
  <c r="BC72" i="17" s="1"/>
  <c r="Q53" i="17"/>
  <c r="K53" i="17"/>
  <c r="W53" i="17"/>
  <c r="AA53" i="17"/>
  <c r="BG72" i="17" s="1"/>
  <c r="AW72" i="17" s="1"/>
  <c r="E53" i="17"/>
  <c r="M53" i="17"/>
  <c r="O53" i="17"/>
  <c r="BJ72" i="17" s="1"/>
  <c r="Y53" i="17"/>
  <c r="BK72" i="17" s="1"/>
  <c r="BE47" i="17"/>
  <c r="G58" i="17"/>
  <c r="BA49" i="17" s="1"/>
  <c r="G57" i="17"/>
  <c r="S58" i="17"/>
  <c r="BB49" i="17" s="1"/>
  <c r="S57" i="17"/>
  <c r="BB48" i="17" s="1"/>
  <c r="I58" i="17"/>
  <c r="BC49" i="17" s="1"/>
  <c r="I57" i="17"/>
  <c r="BC48" i="17" s="1"/>
  <c r="Q58" i="17"/>
  <c r="Q57" i="17"/>
  <c r="K58" i="17"/>
  <c r="K57" i="17"/>
  <c r="W58" i="17"/>
  <c r="BF49" i="17" s="1"/>
  <c r="W57" i="17"/>
  <c r="BF48" i="17" s="1"/>
  <c r="AA58" i="17"/>
  <c r="BG49" i="17" s="1"/>
  <c r="AW49" i="17" s="1"/>
  <c r="AA57" i="17"/>
  <c r="BG48" i="17" s="1"/>
  <c r="AW48" i="17" s="1"/>
  <c r="E58" i="17"/>
  <c r="E57" i="17"/>
  <c r="M58" i="17"/>
  <c r="M57" i="17"/>
  <c r="O58" i="17"/>
  <c r="BJ49" i="17" s="1"/>
  <c r="O57" i="17"/>
  <c r="BJ48" i="17" s="1"/>
  <c r="Y58" i="17"/>
  <c r="BK49" i="17" s="1"/>
  <c r="Y57" i="17"/>
  <c r="BK48" i="17" s="1"/>
  <c r="G80" i="17"/>
  <c r="G59" i="17"/>
  <c r="S80" i="17"/>
  <c r="BB73" i="17" s="1"/>
  <c r="S59" i="17"/>
  <c r="I80" i="17"/>
  <c r="I59" i="17"/>
  <c r="BC50" i="17" s="1"/>
  <c r="Q80" i="17"/>
  <c r="Q59" i="17"/>
  <c r="BD50" i="17" s="1"/>
  <c r="K80" i="17"/>
  <c r="K59" i="17"/>
  <c r="W80" i="17"/>
  <c r="BF73" i="17" s="1"/>
  <c r="W59" i="17"/>
  <c r="AA80" i="17"/>
  <c r="AA59" i="17"/>
  <c r="BG50" i="17" s="1"/>
  <c r="AW50" i="17" s="1"/>
  <c r="E80" i="17"/>
  <c r="E59" i="17"/>
  <c r="BH50" i="17" s="1"/>
  <c r="M80" i="17"/>
  <c r="M59" i="17"/>
  <c r="O80" i="17"/>
  <c r="BJ73" i="17" s="1"/>
  <c r="O59" i="17"/>
  <c r="Y80" i="17"/>
  <c r="Y59" i="17"/>
  <c r="BK50" i="17" s="1"/>
  <c r="G6" i="17"/>
  <c r="BA6" i="17" s="1"/>
  <c r="G60" i="17"/>
  <c r="BA51" i="17" s="1"/>
  <c r="S6" i="17"/>
  <c r="BB6" i="17" s="1"/>
  <c r="S60" i="17"/>
  <c r="I6" i="17"/>
  <c r="I60" i="17"/>
  <c r="Q6" i="17"/>
  <c r="BD6" i="17" s="1"/>
  <c r="Q60" i="17"/>
  <c r="K6" i="17"/>
  <c r="BE6" i="17" s="1"/>
  <c r="K60" i="17"/>
  <c r="W6" i="17"/>
  <c r="BF6" i="17" s="1"/>
  <c r="W60" i="17"/>
  <c r="BF51" i="17" s="1"/>
  <c r="AA6" i="17"/>
  <c r="BG6" i="17" s="1"/>
  <c r="AW6" i="17" s="1"/>
  <c r="AA60" i="17"/>
  <c r="E6" i="17"/>
  <c r="BH6" i="17" s="1"/>
  <c r="E60" i="17"/>
  <c r="BH51" i="17" s="1"/>
  <c r="M6" i="17"/>
  <c r="BI6" i="17" s="1"/>
  <c r="M60" i="17"/>
  <c r="BI51" i="17" s="1"/>
  <c r="O6" i="17"/>
  <c r="BJ6" i="17" s="1"/>
  <c r="O60" i="17"/>
  <c r="BJ51" i="17" s="1"/>
  <c r="Y6" i="17"/>
  <c r="BK6" i="17" s="1"/>
  <c r="Y60" i="17"/>
  <c r="BK51" i="17" s="1"/>
  <c r="G81" i="17"/>
  <c r="S81" i="17"/>
  <c r="I81" i="17"/>
  <c r="BC74" i="17" s="1"/>
  <c r="Q81" i="17"/>
  <c r="BD74" i="17" s="1"/>
  <c r="K81" i="17"/>
  <c r="BE74" i="17" s="1"/>
  <c r="W81" i="17"/>
  <c r="AA81" i="17"/>
  <c r="E81" i="17"/>
  <c r="BH74" i="17" s="1"/>
  <c r="M81" i="17"/>
  <c r="BI74" i="17" s="1"/>
  <c r="O81" i="17"/>
  <c r="Y81" i="17"/>
  <c r="BK74" i="17" s="1"/>
  <c r="BC53" i="17"/>
  <c r="BE55" i="17"/>
  <c r="G65" i="17"/>
  <c r="S65" i="17"/>
  <c r="BB56" i="17" s="1"/>
  <c r="I65" i="17"/>
  <c r="BC56" i="17" s="1"/>
  <c r="Q65" i="17"/>
  <c r="BD56" i="17" s="1"/>
  <c r="K65" i="17"/>
  <c r="BE56" i="17" s="1"/>
  <c r="W65" i="17"/>
  <c r="BF56" i="17" s="1"/>
  <c r="AA65" i="17"/>
  <c r="E65" i="17"/>
  <c r="BH56" i="17" s="1"/>
  <c r="M65" i="17"/>
  <c r="O65" i="17"/>
  <c r="BJ56" i="17"/>
  <c r="Y65" i="17"/>
  <c r="BK56" i="17" s="1"/>
  <c r="G68" i="17"/>
  <c r="S68" i="17"/>
  <c r="BB59" i="17" s="1"/>
  <c r="I68" i="17"/>
  <c r="BC59" i="17" s="1"/>
  <c r="Q68" i="17"/>
  <c r="K68" i="17"/>
  <c r="BE59" i="17" s="1"/>
  <c r="W68" i="17"/>
  <c r="AA68" i="17"/>
  <c r="BG59" i="17" s="1"/>
  <c r="AW59" i="17" s="1"/>
  <c r="E68" i="17"/>
  <c r="M68" i="17"/>
  <c r="O68" i="17"/>
  <c r="BJ59" i="17" s="1"/>
  <c r="Y68" i="17"/>
  <c r="BK59" i="17" s="1"/>
  <c r="G82" i="17"/>
  <c r="BA75" i="17" s="1"/>
  <c r="BA60" i="17"/>
  <c r="S82" i="17"/>
  <c r="I82" i="17"/>
  <c r="Q82" i="17"/>
  <c r="K82" i="17"/>
  <c r="BE75" i="17" s="1"/>
  <c r="W82" i="17"/>
  <c r="BF75" i="17" s="1"/>
  <c r="AV75" i="17" s="1"/>
  <c r="AA82" i="17"/>
  <c r="E82" i="17"/>
  <c r="BH75" i="17" s="1"/>
  <c r="M82" i="17"/>
  <c r="O82" i="17"/>
  <c r="Y82" i="17"/>
  <c r="BK75" i="17" s="1"/>
  <c r="G71" i="17"/>
  <c r="S71" i="17"/>
  <c r="BB62" i="17" s="1"/>
  <c r="I71" i="17"/>
  <c r="BC62" i="17" s="1"/>
  <c r="Q71" i="17"/>
  <c r="K71" i="17"/>
  <c r="BE62" i="17" s="1"/>
  <c r="W71" i="17"/>
  <c r="BF62" i="17" s="1"/>
  <c r="AA71" i="17"/>
  <c r="BG62" i="17" s="1"/>
  <c r="AW62" i="17" s="1"/>
  <c r="E71" i="17"/>
  <c r="M71" i="17"/>
  <c r="O71" i="17"/>
  <c r="BJ62" i="17" s="1"/>
  <c r="Y71" i="17"/>
  <c r="BK62" i="17" s="1"/>
  <c r="G41" i="17"/>
  <c r="G72" i="17"/>
  <c r="BA63" i="17" s="1"/>
  <c r="S41" i="17"/>
  <c r="S72" i="17"/>
  <c r="I41" i="17"/>
  <c r="I72" i="17"/>
  <c r="Q41" i="17"/>
  <c r="BD76" i="17" s="1"/>
  <c r="Q72" i="17"/>
  <c r="K41" i="17"/>
  <c r="K72" i="17"/>
  <c r="BE63" i="17" s="1"/>
  <c r="W41" i="17"/>
  <c r="W72" i="17"/>
  <c r="AA41" i="17"/>
  <c r="BG76" i="17" s="1"/>
  <c r="AW76" i="17" s="1"/>
  <c r="AA72" i="17"/>
  <c r="E41" i="17"/>
  <c r="BH76" i="17" s="1"/>
  <c r="E72" i="17"/>
  <c r="BH63" i="17" s="1"/>
  <c r="M41" i="17"/>
  <c r="M72" i="17"/>
  <c r="BI63" i="17" s="1"/>
  <c r="O41" i="17"/>
  <c r="O72" i="17"/>
  <c r="Y41" i="17"/>
  <c r="BK76" i="17" s="1"/>
  <c r="Y72" i="17"/>
  <c r="BJ64" i="17"/>
  <c r="BD66" i="17"/>
  <c r="BI66" i="17"/>
  <c r="BI71" i="17"/>
  <c r="G83" i="17"/>
  <c r="BA77" i="17" s="1"/>
  <c r="S83" i="17"/>
  <c r="I83" i="17"/>
  <c r="BC77" i="17" s="1"/>
  <c r="Q83" i="17"/>
  <c r="K83" i="17"/>
  <c r="W83" i="17"/>
  <c r="BF77" i="17" s="1"/>
  <c r="AA83" i="17"/>
  <c r="E83" i="17"/>
  <c r="M83" i="17"/>
  <c r="BI77" i="17" s="1"/>
  <c r="O83" i="17"/>
  <c r="Y83" i="17"/>
  <c r="BK77" i="17" s="1"/>
  <c r="G84" i="17"/>
  <c r="S84" i="17"/>
  <c r="BB78" i="17" s="1"/>
  <c r="I84" i="17"/>
  <c r="Q84" i="17"/>
  <c r="K84" i="17"/>
  <c r="W84" i="17"/>
  <c r="BF78" i="17" s="1"/>
  <c r="AA84" i="17"/>
  <c r="E84" i="17"/>
  <c r="BH78" i="17" s="1"/>
  <c r="M84" i="17"/>
  <c r="O84" i="17"/>
  <c r="BJ78" i="17" s="1"/>
  <c r="Y84" i="17"/>
  <c r="G39" i="17"/>
  <c r="BA79" i="17" s="1"/>
  <c r="S39" i="17"/>
  <c r="BB79" i="17" s="1"/>
  <c r="I39" i="17"/>
  <c r="BC79" i="17" s="1"/>
  <c r="Q39" i="17"/>
  <c r="BD79" i="17" s="1"/>
  <c r="K39" i="17"/>
  <c r="BE79" i="17" s="1"/>
  <c r="W39" i="17"/>
  <c r="BF79" i="17" s="1"/>
  <c r="AA39" i="17"/>
  <c r="BG79" i="17" s="1"/>
  <c r="AW79" i="17" s="1"/>
  <c r="E39" i="17"/>
  <c r="BH79" i="17" s="1"/>
  <c r="M39" i="17"/>
  <c r="BI79" i="17" s="1"/>
  <c r="O39" i="17"/>
  <c r="Y39" i="17"/>
  <c r="BK79" i="17" s="1"/>
  <c r="BF76" i="17"/>
  <c r="G85" i="17"/>
  <c r="BA80" i="17" s="1"/>
  <c r="S85" i="17"/>
  <c r="BB80" i="17" s="1"/>
  <c r="I85" i="17"/>
  <c r="BC80" i="17" s="1"/>
  <c r="Q85" i="17"/>
  <c r="K85" i="17"/>
  <c r="W85" i="17"/>
  <c r="BF80" i="17" s="1"/>
  <c r="AA85" i="17"/>
  <c r="E85" i="17"/>
  <c r="BH80" i="17" s="1"/>
  <c r="M85" i="17"/>
  <c r="BI80" i="17" s="1"/>
  <c r="O85" i="17"/>
  <c r="BJ80" i="17" s="1"/>
  <c r="Y85" i="17"/>
  <c r="BK80" i="17" s="1"/>
  <c r="AY80" i="17" s="1"/>
  <c r="G34" i="17"/>
  <c r="S34" i="17"/>
  <c r="BB81" i="17" s="1"/>
  <c r="I34" i="17"/>
  <c r="Q34" i="17"/>
  <c r="K34" i="17"/>
  <c r="BE81" i="17" s="1"/>
  <c r="W34" i="17"/>
  <c r="BF81" i="17" s="1"/>
  <c r="AV81" i="17" s="1"/>
  <c r="AA34" i="17"/>
  <c r="BG81" i="17" s="1"/>
  <c r="E34" i="17"/>
  <c r="BH81" i="17" s="1"/>
  <c r="M34" i="17"/>
  <c r="O34" i="17"/>
  <c r="BJ81" i="17" s="1"/>
  <c r="Y34" i="17"/>
  <c r="G36" i="17"/>
  <c r="S36" i="17"/>
  <c r="BB82" i="17" s="1"/>
  <c r="I36" i="17"/>
  <c r="BC82" i="17" s="1"/>
  <c r="Q36" i="17"/>
  <c r="BD82" i="17" s="1"/>
  <c r="K36" i="17"/>
  <c r="BE82" i="17" s="1"/>
  <c r="W36" i="17"/>
  <c r="AA36" i="17"/>
  <c r="E36" i="17"/>
  <c r="M36" i="17"/>
  <c r="BI82" i="17" s="1"/>
  <c r="O36" i="17"/>
  <c r="BJ82" i="17" s="1"/>
  <c r="Y36" i="17"/>
  <c r="BK82" i="17" s="1"/>
  <c r="G43" i="17"/>
  <c r="BA83" i="17" s="1"/>
  <c r="S43" i="17"/>
  <c r="BB83" i="17" s="1"/>
  <c r="AT83" i="17" s="1"/>
  <c r="I43" i="17"/>
  <c r="Q43" i="17"/>
  <c r="K43" i="17"/>
  <c r="W43" i="17"/>
  <c r="BF83" i="17" s="1"/>
  <c r="AA43" i="17"/>
  <c r="BG83" i="17" s="1"/>
  <c r="AW83" i="17" s="1"/>
  <c r="E43" i="17"/>
  <c r="BH83" i="17" s="1"/>
  <c r="M43" i="17"/>
  <c r="BI83" i="17" s="1"/>
  <c r="O43" i="17"/>
  <c r="BJ83" i="17" s="1"/>
  <c r="Y43" i="17"/>
  <c r="G45" i="17"/>
  <c r="S45" i="17"/>
  <c r="I45" i="17"/>
  <c r="BC84" i="17" s="1"/>
  <c r="Q45" i="17"/>
  <c r="BD84" i="17" s="1"/>
  <c r="K45" i="17"/>
  <c r="BE84" i="17" s="1"/>
  <c r="W45" i="17"/>
  <c r="BF84" i="17" s="1"/>
  <c r="AA45" i="17"/>
  <c r="BG84" i="17" s="1"/>
  <c r="AW84" i="17" s="1"/>
  <c r="E45" i="17"/>
  <c r="M45" i="17"/>
  <c r="O45" i="17"/>
  <c r="Y45" i="17"/>
  <c r="BK84" i="17" s="1"/>
  <c r="G47" i="17"/>
  <c r="S47" i="17"/>
  <c r="BB85" i="17" s="1"/>
  <c r="I47" i="17"/>
  <c r="Q47" i="17"/>
  <c r="BD85" i="17" s="1"/>
  <c r="K47" i="17"/>
  <c r="W47" i="17"/>
  <c r="AA47" i="17"/>
  <c r="BG85" i="17" s="1"/>
  <c r="AW85" i="17" s="1"/>
  <c r="E47" i="17"/>
  <c r="M47" i="17"/>
  <c r="O47" i="17"/>
  <c r="BJ85" i="17" s="1"/>
  <c r="Y47" i="17"/>
  <c r="G86" i="17"/>
  <c r="BA86" i="17" s="1"/>
  <c r="S86" i="17"/>
  <c r="BB86" i="17" s="1"/>
  <c r="I86" i="17"/>
  <c r="BC86" i="17" s="1"/>
  <c r="Q86" i="17"/>
  <c r="BD86" i="17" s="1"/>
  <c r="K86" i="17"/>
  <c r="BE86" i="17" s="1"/>
  <c r="W86" i="17"/>
  <c r="BF86" i="17" s="1"/>
  <c r="AA86" i="17"/>
  <c r="BG86" i="17" s="1"/>
  <c r="AW86" i="17" s="1"/>
  <c r="E86" i="17"/>
  <c r="BH86" i="17" s="1"/>
  <c r="M86" i="17"/>
  <c r="BI86" i="17" s="1"/>
  <c r="O86" i="17"/>
  <c r="BJ86" i="17" s="1"/>
  <c r="Y86" i="17"/>
  <c r="BK86" i="17" s="1"/>
  <c r="G87" i="17"/>
  <c r="BA87" i="17" s="1"/>
  <c r="S87" i="17"/>
  <c r="BB87" i="17" s="1"/>
  <c r="I87" i="17"/>
  <c r="BC87" i="17" s="1"/>
  <c r="Q87" i="17"/>
  <c r="BD87" i="17" s="1"/>
  <c r="K87" i="17"/>
  <c r="BE87" i="17" s="1"/>
  <c r="W87" i="17"/>
  <c r="BF87" i="17" s="1"/>
  <c r="AA87" i="17"/>
  <c r="BG87" i="17" s="1"/>
  <c r="AW87" i="17" s="1"/>
  <c r="E87" i="17"/>
  <c r="BH87" i="17" s="1"/>
  <c r="M87" i="17"/>
  <c r="BI87" i="17" s="1"/>
  <c r="O87" i="17"/>
  <c r="BJ87" i="17" s="1"/>
  <c r="Y87" i="17"/>
  <c r="BK87" i="17" s="1"/>
  <c r="G88" i="17"/>
  <c r="BA88" i="17" s="1"/>
  <c r="S88" i="17"/>
  <c r="BB88" i="17" s="1"/>
  <c r="I88" i="17"/>
  <c r="BC88" i="17" s="1"/>
  <c r="Q88" i="17"/>
  <c r="BD88" i="17" s="1"/>
  <c r="K88" i="17"/>
  <c r="BE88" i="17" s="1"/>
  <c r="W88" i="17"/>
  <c r="BF88" i="17" s="1"/>
  <c r="AA88" i="17"/>
  <c r="BG88" i="17" s="1"/>
  <c r="AW88" i="17" s="1"/>
  <c r="E88" i="17"/>
  <c r="BH88" i="17" s="1"/>
  <c r="M88" i="17"/>
  <c r="BI88" i="17" s="1"/>
  <c r="O88" i="17"/>
  <c r="BJ88" i="17" s="1"/>
  <c r="Y88" i="17"/>
  <c r="BK88" i="17" s="1"/>
  <c r="G89" i="17"/>
  <c r="BA89" i="17" s="1"/>
  <c r="S89" i="17"/>
  <c r="BB89" i="17" s="1"/>
  <c r="I89" i="17"/>
  <c r="BC89" i="17" s="1"/>
  <c r="Q89" i="17"/>
  <c r="BD89" i="17" s="1"/>
  <c r="K89" i="17"/>
  <c r="BE89" i="17" s="1"/>
  <c r="W89" i="17"/>
  <c r="BF89" i="17" s="1"/>
  <c r="AA89" i="17"/>
  <c r="BG89" i="17" s="1"/>
  <c r="AW89" i="17" s="1"/>
  <c r="E89" i="17"/>
  <c r="BH89" i="17" s="1"/>
  <c r="M89" i="17"/>
  <c r="BI89" i="17" s="1"/>
  <c r="O89" i="17"/>
  <c r="BJ89" i="17" s="1"/>
  <c r="Y89" i="17"/>
  <c r="BK89" i="17" s="1"/>
  <c r="G90" i="17"/>
  <c r="BA90" i="17" s="1"/>
  <c r="S90" i="17"/>
  <c r="BB90" i="17" s="1"/>
  <c r="I90" i="17"/>
  <c r="BC90" i="17" s="1"/>
  <c r="Q90" i="17"/>
  <c r="BD90" i="17" s="1"/>
  <c r="K90" i="17"/>
  <c r="BE90" i="17" s="1"/>
  <c r="W90" i="17"/>
  <c r="BF90" i="17" s="1"/>
  <c r="AA90" i="17"/>
  <c r="BG90" i="17" s="1"/>
  <c r="AW90" i="17" s="1"/>
  <c r="E90" i="17"/>
  <c r="BH90" i="17" s="1"/>
  <c r="M90" i="17"/>
  <c r="BI90" i="17" s="1"/>
  <c r="O90" i="17"/>
  <c r="BJ90" i="17" s="1"/>
  <c r="Y90" i="17"/>
  <c r="BK90" i="17" s="1"/>
  <c r="G91" i="17"/>
  <c r="BA91" i="17" s="1"/>
  <c r="S91" i="17"/>
  <c r="BB91" i="17" s="1"/>
  <c r="I91" i="17"/>
  <c r="BC91" i="17" s="1"/>
  <c r="Q91" i="17"/>
  <c r="BD91" i="17" s="1"/>
  <c r="K91" i="17"/>
  <c r="BE91" i="17" s="1"/>
  <c r="W91" i="17"/>
  <c r="BF91" i="17" s="1"/>
  <c r="AA91" i="17"/>
  <c r="BG91" i="17" s="1"/>
  <c r="AW91" i="17" s="1"/>
  <c r="E91" i="17"/>
  <c r="BH91" i="17" s="1"/>
  <c r="M91" i="17"/>
  <c r="BI91" i="17" s="1"/>
  <c r="O91" i="17"/>
  <c r="BJ91" i="17" s="1"/>
  <c r="Y91" i="17"/>
  <c r="BK91" i="17" s="1"/>
  <c r="G92" i="17"/>
  <c r="BA92" i="17" s="1"/>
  <c r="S92" i="17"/>
  <c r="BB92" i="17" s="1"/>
  <c r="I92" i="17"/>
  <c r="BC92" i="17" s="1"/>
  <c r="Q92" i="17"/>
  <c r="BD92" i="17" s="1"/>
  <c r="K92" i="17"/>
  <c r="BE92" i="17" s="1"/>
  <c r="W92" i="17"/>
  <c r="BF92" i="17" s="1"/>
  <c r="AA92" i="17"/>
  <c r="BG92" i="17" s="1"/>
  <c r="AW92" i="17" s="1"/>
  <c r="E92" i="17"/>
  <c r="BH92" i="17" s="1"/>
  <c r="M92" i="17"/>
  <c r="BI92" i="17" s="1"/>
  <c r="O92" i="17"/>
  <c r="BJ92" i="17" s="1"/>
  <c r="Y92" i="17"/>
  <c r="BK92" i="17" s="1"/>
  <c r="G93" i="17"/>
  <c r="BA93" i="17" s="1"/>
  <c r="S93" i="17"/>
  <c r="BB93" i="17" s="1"/>
  <c r="I93" i="17"/>
  <c r="BC93" i="17" s="1"/>
  <c r="Q93" i="17"/>
  <c r="BD93" i="17" s="1"/>
  <c r="AU93" i="17" s="1"/>
  <c r="K93" i="17"/>
  <c r="BE93" i="17" s="1"/>
  <c r="W93" i="17"/>
  <c r="BF93" i="17" s="1"/>
  <c r="AA93" i="17"/>
  <c r="BG93" i="17" s="1"/>
  <c r="E93" i="17"/>
  <c r="BH93" i="17" s="1"/>
  <c r="M93" i="17"/>
  <c r="BI93" i="17"/>
  <c r="O93" i="17"/>
  <c r="BJ93" i="17" s="1"/>
  <c r="Y93" i="17"/>
  <c r="BK93" i="17" s="1"/>
  <c r="G94" i="17"/>
  <c r="BA94" i="17" s="1"/>
  <c r="S94" i="17"/>
  <c r="BB94" i="17" s="1"/>
  <c r="AT94" i="17" s="1"/>
  <c r="I94" i="17"/>
  <c r="BC94" i="17" s="1"/>
  <c r="Q94" i="17"/>
  <c r="BD94" i="17"/>
  <c r="K94" i="17"/>
  <c r="BE94" i="17" s="1"/>
  <c r="W94" i="17"/>
  <c r="BF94" i="17" s="1"/>
  <c r="AA94" i="17"/>
  <c r="BG94" i="17" s="1"/>
  <c r="AW94" i="17" s="1"/>
  <c r="E94" i="17"/>
  <c r="BH94" i="17" s="1"/>
  <c r="M94" i="17"/>
  <c r="BI94" i="17" s="1"/>
  <c r="O94" i="17"/>
  <c r="BJ94" i="17" s="1"/>
  <c r="Y94" i="17"/>
  <c r="BK94" i="17" s="1"/>
  <c r="G95" i="17"/>
  <c r="BA95" i="17" s="1"/>
  <c r="S95" i="17"/>
  <c r="BB95" i="17" s="1"/>
  <c r="I95" i="17"/>
  <c r="BC95" i="17" s="1"/>
  <c r="Q95" i="17"/>
  <c r="BD95" i="17" s="1"/>
  <c r="K95" i="17"/>
  <c r="BE95" i="17" s="1"/>
  <c r="W95" i="17"/>
  <c r="BF95" i="17" s="1"/>
  <c r="AA95" i="17"/>
  <c r="BG95" i="17" s="1"/>
  <c r="AW95" i="17" s="1"/>
  <c r="E95" i="17"/>
  <c r="BH95" i="17" s="1"/>
  <c r="M95" i="17"/>
  <c r="BI95" i="17" s="1"/>
  <c r="O95" i="17"/>
  <c r="BJ95" i="17" s="1"/>
  <c r="Y95" i="17"/>
  <c r="BK95" i="17" s="1"/>
  <c r="G96" i="17"/>
  <c r="BA96" i="17" s="1"/>
  <c r="S96" i="17"/>
  <c r="BB96" i="17" s="1"/>
  <c r="I96" i="17"/>
  <c r="BC96" i="17" s="1"/>
  <c r="Q96" i="17"/>
  <c r="BD96" i="17" s="1"/>
  <c r="K96" i="17"/>
  <c r="BE96" i="17" s="1"/>
  <c r="W96" i="17"/>
  <c r="BF96" i="17" s="1"/>
  <c r="AA96" i="17"/>
  <c r="BG96" i="17" s="1"/>
  <c r="AW96" i="17" s="1"/>
  <c r="E96" i="17"/>
  <c r="BH96" i="17" s="1"/>
  <c r="M96" i="17"/>
  <c r="BI96" i="17" s="1"/>
  <c r="O96" i="17"/>
  <c r="BJ96" i="17" s="1"/>
  <c r="Y96" i="17"/>
  <c r="BK96" i="17" s="1"/>
  <c r="G97" i="17"/>
  <c r="BA97" i="17" s="1"/>
  <c r="S97" i="17"/>
  <c r="BB97" i="17" s="1"/>
  <c r="I97" i="17"/>
  <c r="BC97" i="17" s="1"/>
  <c r="Q97" i="17"/>
  <c r="BD97" i="17" s="1"/>
  <c r="K97" i="17"/>
  <c r="BE97" i="17" s="1"/>
  <c r="W97" i="17"/>
  <c r="BF97" i="17" s="1"/>
  <c r="AA97" i="17"/>
  <c r="BG97" i="17" s="1"/>
  <c r="AW97" i="17" s="1"/>
  <c r="E97" i="17"/>
  <c r="BH97" i="17" s="1"/>
  <c r="M97" i="17"/>
  <c r="BI97" i="17" s="1"/>
  <c r="O97" i="17"/>
  <c r="BJ97" i="17" s="1"/>
  <c r="Y97" i="17"/>
  <c r="BK97" i="17" s="1"/>
  <c r="G98" i="17"/>
  <c r="BA98" i="17" s="1"/>
  <c r="S98" i="17"/>
  <c r="BB98" i="17" s="1"/>
  <c r="I98" i="17"/>
  <c r="BC98" i="17" s="1"/>
  <c r="Q98" i="17"/>
  <c r="BD98" i="17" s="1"/>
  <c r="K98" i="17"/>
  <c r="BE98" i="17" s="1"/>
  <c r="W98" i="17"/>
  <c r="BF98" i="17" s="1"/>
  <c r="AA98" i="17"/>
  <c r="BG98" i="17" s="1"/>
  <c r="AW98" i="17" s="1"/>
  <c r="E98" i="17"/>
  <c r="BH98" i="17" s="1"/>
  <c r="M98" i="17"/>
  <c r="BI98" i="17" s="1"/>
  <c r="O98" i="17"/>
  <c r="BJ98" i="17" s="1"/>
  <c r="Y98" i="17"/>
  <c r="BK98" i="17" s="1"/>
  <c r="G99" i="17"/>
  <c r="BA99" i="17" s="1"/>
  <c r="S99" i="17"/>
  <c r="BB99" i="17" s="1"/>
  <c r="I99" i="17"/>
  <c r="BC99" i="17" s="1"/>
  <c r="Q99" i="17"/>
  <c r="BD99" i="17"/>
  <c r="K99" i="17"/>
  <c r="BE99" i="17" s="1"/>
  <c r="W99" i="17"/>
  <c r="BF99" i="17" s="1"/>
  <c r="AA99" i="17"/>
  <c r="BG99" i="17" s="1"/>
  <c r="AW99" i="17" s="1"/>
  <c r="E99" i="17"/>
  <c r="BH99" i="17" s="1"/>
  <c r="M99" i="17"/>
  <c r="BI99" i="17" s="1"/>
  <c r="O99" i="17"/>
  <c r="BJ99" i="17" s="1"/>
  <c r="Y99" i="17"/>
  <c r="BK99" i="17" s="1"/>
  <c r="G100" i="17"/>
  <c r="BA100" i="17" s="1"/>
  <c r="S100" i="17"/>
  <c r="BB100" i="17" s="1"/>
  <c r="I100" i="17"/>
  <c r="BC100" i="17" s="1"/>
  <c r="Q100" i="17"/>
  <c r="BD100" i="17" s="1"/>
  <c r="AU100" i="17" s="1"/>
  <c r="K100" i="17"/>
  <c r="BE100" i="17" s="1"/>
  <c r="W100" i="17"/>
  <c r="BF100" i="17" s="1"/>
  <c r="AA100" i="17"/>
  <c r="BG100" i="17" s="1"/>
  <c r="AW100" i="17" s="1"/>
  <c r="E100" i="17"/>
  <c r="BH100" i="17" s="1"/>
  <c r="M100" i="17"/>
  <c r="BI100" i="17" s="1"/>
  <c r="O100" i="17"/>
  <c r="BJ100" i="17" s="1"/>
  <c r="Y100" i="17"/>
  <c r="BK100" i="17" s="1"/>
  <c r="G101" i="17"/>
  <c r="BA101" i="17" s="1"/>
  <c r="S101" i="17"/>
  <c r="BB101" i="17" s="1"/>
  <c r="I101" i="17"/>
  <c r="BC101" i="17" s="1"/>
  <c r="Q101" i="17"/>
  <c r="BD101" i="17" s="1"/>
  <c r="K101" i="17"/>
  <c r="BE101" i="17" s="1"/>
  <c r="W101" i="17"/>
  <c r="BF101" i="17" s="1"/>
  <c r="AA101" i="17"/>
  <c r="BG101" i="17" s="1"/>
  <c r="AW101" i="17" s="1"/>
  <c r="E101" i="17"/>
  <c r="BH101" i="17" s="1"/>
  <c r="M101" i="17"/>
  <c r="BI101" i="17" s="1"/>
  <c r="O101" i="17"/>
  <c r="BJ101" i="17" s="1"/>
  <c r="Y101" i="17"/>
  <c r="BK101" i="17" s="1"/>
  <c r="G102" i="17"/>
  <c r="BA102" i="17" s="1"/>
  <c r="S102" i="17"/>
  <c r="BB102" i="17" s="1"/>
  <c r="I102" i="17"/>
  <c r="BC102" i="17" s="1"/>
  <c r="Q102" i="17"/>
  <c r="BD102" i="17" s="1"/>
  <c r="K102" i="17"/>
  <c r="BE102" i="17" s="1"/>
  <c r="W102" i="17"/>
  <c r="BF102" i="17" s="1"/>
  <c r="AV102" i="17" s="1"/>
  <c r="AA102" i="17"/>
  <c r="BG102" i="17" s="1"/>
  <c r="AW102" i="17" s="1"/>
  <c r="E102" i="17"/>
  <c r="BH102" i="17" s="1"/>
  <c r="M102" i="17"/>
  <c r="BI102" i="17" s="1"/>
  <c r="O102" i="17"/>
  <c r="BJ102" i="17" s="1"/>
  <c r="Y102" i="17"/>
  <c r="BK102" i="17" s="1"/>
  <c r="G103" i="17"/>
  <c r="BA103" i="17" s="1"/>
  <c r="S103" i="17"/>
  <c r="BB103" i="17" s="1"/>
  <c r="I103" i="17"/>
  <c r="BC103" i="17" s="1"/>
  <c r="Q103" i="17"/>
  <c r="BD103" i="17" s="1"/>
  <c r="K103" i="17"/>
  <c r="BE103" i="17" s="1"/>
  <c r="W103" i="17"/>
  <c r="BF103" i="17" s="1"/>
  <c r="AA103" i="17"/>
  <c r="BG103" i="17" s="1"/>
  <c r="AW103" i="17" s="1"/>
  <c r="E103" i="17"/>
  <c r="BH103" i="17" s="1"/>
  <c r="M103" i="17"/>
  <c r="BI103" i="17" s="1"/>
  <c r="O103" i="17"/>
  <c r="BJ103" i="17" s="1"/>
  <c r="Y103" i="17"/>
  <c r="BK103" i="17" s="1"/>
  <c r="G104" i="17"/>
  <c r="BA104" i="17" s="1"/>
  <c r="S104" i="17"/>
  <c r="BB104" i="17" s="1"/>
  <c r="I104" i="17"/>
  <c r="BC104" i="17" s="1"/>
  <c r="Q104" i="17"/>
  <c r="BD104" i="17" s="1"/>
  <c r="K104" i="17"/>
  <c r="BE104" i="17" s="1"/>
  <c r="W104" i="17"/>
  <c r="BF104" i="17" s="1"/>
  <c r="AA104" i="17"/>
  <c r="BG104" i="17" s="1"/>
  <c r="AW104" i="17" s="1"/>
  <c r="E104" i="17"/>
  <c r="BH104" i="17" s="1"/>
  <c r="M104" i="17"/>
  <c r="BI104" i="17" s="1"/>
  <c r="O104" i="17"/>
  <c r="BJ104" i="17" s="1"/>
  <c r="Y104" i="17"/>
  <c r="BK104" i="17" s="1"/>
  <c r="G105" i="17"/>
  <c r="BA105" i="17" s="1"/>
  <c r="S105" i="17"/>
  <c r="BB105" i="17" s="1"/>
  <c r="I105" i="17"/>
  <c r="BC105" i="17" s="1"/>
  <c r="Q105" i="17"/>
  <c r="BD105" i="17" s="1"/>
  <c r="K105" i="17"/>
  <c r="BE105" i="17" s="1"/>
  <c r="W105" i="17"/>
  <c r="BF105" i="17" s="1"/>
  <c r="AA105" i="17"/>
  <c r="BG105" i="17" s="1"/>
  <c r="AW105" i="17" s="1"/>
  <c r="E105" i="17"/>
  <c r="BH105" i="17" s="1"/>
  <c r="M105" i="17"/>
  <c r="BI105" i="17" s="1"/>
  <c r="O105" i="17"/>
  <c r="BJ105" i="17" s="1"/>
  <c r="Y105" i="17"/>
  <c r="BK105" i="17" s="1"/>
  <c r="G106" i="17"/>
  <c r="BA106" i="17" s="1"/>
  <c r="S106" i="17"/>
  <c r="BB106" i="17" s="1"/>
  <c r="I106" i="17"/>
  <c r="BC106" i="17" s="1"/>
  <c r="Q106" i="17"/>
  <c r="BD106" i="17" s="1"/>
  <c r="K106" i="17"/>
  <c r="BE106" i="17" s="1"/>
  <c r="W106" i="17"/>
  <c r="BF106" i="17" s="1"/>
  <c r="AA106" i="17"/>
  <c r="BG106" i="17" s="1"/>
  <c r="AW106" i="17" s="1"/>
  <c r="E106" i="17"/>
  <c r="BH106" i="17" s="1"/>
  <c r="M106" i="17"/>
  <c r="BI106" i="17" s="1"/>
  <c r="O106" i="17"/>
  <c r="BJ106" i="17" s="1"/>
  <c r="Y106" i="17"/>
  <c r="BK106" i="17" s="1"/>
  <c r="G107" i="17"/>
  <c r="BA107" i="17" s="1"/>
  <c r="S107" i="17"/>
  <c r="BB107" i="17" s="1"/>
  <c r="I107" i="17"/>
  <c r="BC107" i="17" s="1"/>
  <c r="Q107" i="17"/>
  <c r="BD107" i="17" s="1"/>
  <c r="AU107" i="17" s="1"/>
  <c r="K107" i="17"/>
  <c r="BE107" i="17" s="1"/>
  <c r="W107" i="17"/>
  <c r="BF107" i="17" s="1"/>
  <c r="AA107" i="17"/>
  <c r="BG107" i="17" s="1"/>
  <c r="E107" i="17"/>
  <c r="BH107" i="17" s="1"/>
  <c r="M107" i="17"/>
  <c r="BI107" i="17" s="1"/>
  <c r="O107" i="17"/>
  <c r="BJ107" i="17" s="1"/>
  <c r="Y107" i="17"/>
  <c r="BK107" i="17" s="1"/>
  <c r="G108" i="17"/>
  <c r="BA108" i="17" s="1"/>
  <c r="S108" i="17"/>
  <c r="BB108" i="17" s="1"/>
  <c r="I108" i="17"/>
  <c r="BC108" i="17" s="1"/>
  <c r="Q108" i="17"/>
  <c r="BD108" i="17" s="1"/>
  <c r="K108" i="17"/>
  <c r="BE108" i="17" s="1"/>
  <c r="W108" i="17"/>
  <c r="BF108" i="17" s="1"/>
  <c r="AA108" i="17"/>
  <c r="BG108" i="17" s="1"/>
  <c r="AW108" i="17" s="1"/>
  <c r="E108" i="17"/>
  <c r="BH108" i="17" s="1"/>
  <c r="M108" i="17"/>
  <c r="BI108" i="17" s="1"/>
  <c r="O108" i="17"/>
  <c r="BJ108" i="17" s="1"/>
  <c r="Y108" i="17"/>
  <c r="BK108" i="17" s="1"/>
  <c r="G109" i="17"/>
  <c r="BA109" i="17" s="1"/>
  <c r="S109" i="17"/>
  <c r="BB109" i="17" s="1"/>
  <c r="I109" i="17"/>
  <c r="BC109" i="17" s="1"/>
  <c r="Q109" i="17"/>
  <c r="BD109" i="17" s="1"/>
  <c r="K109" i="17"/>
  <c r="BE109" i="17" s="1"/>
  <c r="W109" i="17"/>
  <c r="BF109" i="17" s="1"/>
  <c r="AA109" i="17"/>
  <c r="BG109" i="17" s="1"/>
  <c r="AW109" i="17" s="1"/>
  <c r="E109" i="17"/>
  <c r="BH109" i="17" s="1"/>
  <c r="M109" i="17"/>
  <c r="BI109" i="17" s="1"/>
  <c r="O109" i="17"/>
  <c r="BJ109" i="17" s="1"/>
  <c r="Y109" i="17"/>
  <c r="BK109" i="17" s="1"/>
  <c r="G110" i="17"/>
  <c r="BA110" i="17" s="1"/>
  <c r="S110" i="17"/>
  <c r="BB110" i="17" s="1"/>
  <c r="I110" i="17"/>
  <c r="BC110" i="17" s="1"/>
  <c r="Q110" i="17"/>
  <c r="BD110" i="17" s="1"/>
  <c r="K110" i="17"/>
  <c r="BE110" i="17" s="1"/>
  <c r="W110" i="17"/>
  <c r="BF110" i="17" s="1"/>
  <c r="AA110" i="17"/>
  <c r="BG110" i="17" s="1"/>
  <c r="AW110" i="17" s="1"/>
  <c r="E110" i="17"/>
  <c r="BH110" i="17" s="1"/>
  <c r="M110" i="17"/>
  <c r="BI110" i="17" s="1"/>
  <c r="O110" i="17"/>
  <c r="BJ110" i="17" s="1"/>
  <c r="Y110" i="17"/>
  <c r="BK110" i="17" s="1"/>
  <c r="G111" i="17"/>
  <c r="BA111" i="17" s="1"/>
  <c r="S111" i="17"/>
  <c r="BB111" i="17" s="1"/>
  <c r="I111" i="17"/>
  <c r="BC111" i="17" s="1"/>
  <c r="Q111" i="17"/>
  <c r="BD111" i="17" s="1"/>
  <c r="K111" i="17"/>
  <c r="BE111" i="17" s="1"/>
  <c r="W111" i="17"/>
  <c r="BF111" i="17" s="1"/>
  <c r="AA111" i="17"/>
  <c r="BG111" i="17" s="1"/>
  <c r="AW111" i="17" s="1"/>
  <c r="E111" i="17"/>
  <c r="BH111" i="17" s="1"/>
  <c r="M111" i="17"/>
  <c r="BI111" i="17" s="1"/>
  <c r="AX111" i="17" s="1"/>
  <c r="O111" i="17"/>
  <c r="BJ111" i="17" s="1"/>
  <c r="Y111" i="17"/>
  <c r="BK111" i="17" s="1"/>
  <c r="G112" i="17"/>
  <c r="BA112" i="17" s="1"/>
  <c r="S112" i="17"/>
  <c r="BB112" i="17" s="1"/>
  <c r="I112" i="17"/>
  <c r="BC112" i="17" s="1"/>
  <c r="Q112" i="17"/>
  <c r="BD112" i="17" s="1"/>
  <c r="K112" i="17"/>
  <c r="BE112" i="17" s="1"/>
  <c r="W112" i="17"/>
  <c r="BF112" i="17" s="1"/>
  <c r="AA112" i="17"/>
  <c r="BG112" i="17" s="1"/>
  <c r="E112" i="17"/>
  <c r="BH112" i="17" s="1"/>
  <c r="M112" i="17"/>
  <c r="BI112" i="17" s="1"/>
  <c r="O112" i="17"/>
  <c r="BJ112" i="17" s="1"/>
  <c r="Y112" i="17"/>
  <c r="BK112" i="17" s="1"/>
  <c r="G113" i="17"/>
  <c r="BA113" i="17" s="1"/>
  <c r="S113" i="17"/>
  <c r="BB113" i="17" s="1"/>
  <c r="I113" i="17"/>
  <c r="BC113" i="17" s="1"/>
  <c r="Q113" i="17"/>
  <c r="BD113" i="17" s="1"/>
  <c r="K113" i="17"/>
  <c r="BE113" i="17" s="1"/>
  <c r="W113" i="17"/>
  <c r="BF113" i="17" s="1"/>
  <c r="AA113" i="17"/>
  <c r="BG113" i="17"/>
  <c r="AW113" i="17" s="1"/>
  <c r="E113" i="17"/>
  <c r="BH113" i="17" s="1"/>
  <c r="M113" i="17"/>
  <c r="BI113" i="17" s="1"/>
  <c r="O113" i="17"/>
  <c r="BJ113" i="17" s="1"/>
  <c r="Y113" i="17"/>
  <c r="BK113" i="17" s="1"/>
  <c r="G114" i="17"/>
  <c r="BA114" i="17" s="1"/>
  <c r="S114" i="17"/>
  <c r="BB114" i="17" s="1"/>
  <c r="I114" i="17"/>
  <c r="BC114" i="17" s="1"/>
  <c r="Q114" i="17"/>
  <c r="BD114" i="17" s="1"/>
  <c r="K114" i="17"/>
  <c r="BE114" i="17" s="1"/>
  <c r="W114" i="17"/>
  <c r="BF114" i="17" s="1"/>
  <c r="AA114" i="17"/>
  <c r="BG114" i="17" s="1"/>
  <c r="AW114" i="17" s="1"/>
  <c r="E114" i="17"/>
  <c r="BH114" i="17" s="1"/>
  <c r="M114" i="17"/>
  <c r="BI114" i="17" s="1"/>
  <c r="O114" i="17"/>
  <c r="BJ114" i="17" s="1"/>
  <c r="Y114" i="17"/>
  <c r="BK114" i="17" s="1"/>
  <c r="G115" i="17"/>
  <c r="BA115" i="17" s="1"/>
  <c r="S115" i="17"/>
  <c r="BB115" i="17" s="1"/>
  <c r="I115" i="17"/>
  <c r="BC115" i="17" s="1"/>
  <c r="Q115" i="17"/>
  <c r="BD115" i="17" s="1"/>
  <c r="K115" i="17"/>
  <c r="BE115" i="17" s="1"/>
  <c r="W115" i="17"/>
  <c r="BF115" i="17" s="1"/>
  <c r="AA115" i="17"/>
  <c r="BG115" i="17" s="1"/>
  <c r="AW115" i="17" s="1"/>
  <c r="E115" i="17"/>
  <c r="BH115" i="17" s="1"/>
  <c r="M115" i="17"/>
  <c r="BI115" i="17" s="1"/>
  <c r="O115" i="17"/>
  <c r="BJ115" i="17" s="1"/>
  <c r="Y115" i="17"/>
  <c r="BK115" i="17" s="1"/>
  <c r="G116" i="17"/>
  <c r="BA116" i="17" s="1"/>
  <c r="S116" i="17"/>
  <c r="BB116" i="17" s="1"/>
  <c r="I116" i="17"/>
  <c r="BC116" i="17" s="1"/>
  <c r="Q116" i="17"/>
  <c r="BD116" i="17" s="1"/>
  <c r="K116" i="17"/>
  <c r="BE116" i="17" s="1"/>
  <c r="W116" i="17"/>
  <c r="BF116" i="17" s="1"/>
  <c r="AA116" i="17"/>
  <c r="BG116" i="17" s="1"/>
  <c r="AW116" i="17" s="1"/>
  <c r="E116" i="17"/>
  <c r="BH116" i="17" s="1"/>
  <c r="M116" i="17"/>
  <c r="BI116" i="17" s="1"/>
  <c r="O116" i="17"/>
  <c r="BJ116" i="17" s="1"/>
  <c r="Y116" i="17"/>
  <c r="BK116" i="17" s="1"/>
  <c r="G117" i="17"/>
  <c r="BA117" i="17" s="1"/>
  <c r="S117" i="17"/>
  <c r="BB117" i="17" s="1"/>
  <c r="I117" i="17"/>
  <c r="BC117" i="17" s="1"/>
  <c r="Q117" i="17"/>
  <c r="BD117" i="17" s="1"/>
  <c r="K117" i="17"/>
  <c r="BE117" i="17" s="1"/>
  <c r="W117" i="17"/>
  <c r="BF117" i="17" s="1"/>
  <c r="AA117" i="17"/>
  <c r="BG117" i="17" s="1"/>
  <c r="AW117" i="17" s="1"/>
  <c r="E117" i="17"/>
  <c r="BH117" i="17" s="1"/>
  <c r="AX117" i="17" s="1"/>
  <c r="M117" i="17"/>
  <c r="BI117" i="17" s="1"/>
  <c r="O117" i="17"/>
  <c r="BJ117" i="17" s="1"/>
  <c r="Y117" i="17"/>
  <c r="BK117" i="17" s="1"/>
  <c r="G118" i="17"/>
  <c r="BA118" i="17" s="1"/>
  <c r="S118" i="17"/>
  <c r="BB118" i="17" s="1"/>
  <c r="I118" i="17"/>
  <c r="BC118" i="17" s="1"/>
  <c r="Q118" i="17"/>
  <c r="BD118" i="17" s="1"/>
  <c r="K118" i="17"/>
  <c r="BE118" i="17" s="1"/>
  <c r="W118" i="17"/>
  <c r="BF118" i="17" s="1"/>
  <c r="AA118" i="17"/>
  <c r="BG118" i="17" s="1"/>
  <c r="AW118" i="17" s="1"/>
  <c r="E118" i="17"/>
  <c r="BH118" i="17" s="1"/>
  <c r="M118" i="17"/>
  <c r="BI118" i="17" s="1"/>
  <c r="O118" i="17"/>
  <c r="BJ118" i="17" s="1"/>
  <c r="Y118" i="17"/>
  <c r="BK118" i="17" s="1"/>
  <c r="G119" i="17"/>
  <c r="BA119" i="17" s="1"/>
  <c r="S119" i="17"/>
  <c r="BB119" i="17" s="1"/>
  <c r="I119" i="17"/>
  <c r="BC119" i="17"/>
  <c r="Q119" i="17"/>
  <c r="BD119" i="17" s="1"/>
  <c r="K119" i="17"/>
  <c r="BE119" i="17" s="1"/>
  <c r="W119" i="17"/>
  <c r="BF119" i="17" s="1"/>
  <c r="AA119" i="17"/>
  <c r="BG119" i="17" s="1"/>
  <c r="AW119" i="17" s="1"/>
  <c r="E119" i="17"/>
  <c r="BH119" i="17" s="1"/>
  <c r="M119" i="17"/>
  <c r="BI119" i="17" s="1"/>
  <c r="O119" i="17"/>
  <c r="BJ119" i="17" s="1"/>
  <c r="Y119" i="17"/>
  <c r="BK119" i="17" s="1"/>
  <c r="AY119" i="17" s="1"/>
  <c r="G120" i="17"/>
  <c r="BA120" i="17" s="1"/>
  <c r="S120" i="17"/>
  <c r="BB120" i="17" s="1"/>
  <c r="I120" i="17"/>
  <c r="BC120" i="17" s="1"/>
  <c r="Q120" i="17"/>
  <c r="BD120" i="17" s="1"/>
  <c r="K120" i="17"/>
  <c r="BE120" i="17" s="1"/>
  <c r="W120" i="17"/>
  <c r="BF120" i="17" s="1"/>
  <c r="AA120" i="17"/>
  <c r="BG120" i="17" s="1"/>
  <c r="AW120" i="17" s="1"/>
  <c r="E120" i="17"/>
  <c r="BH120" i="17" s="1"/>
  <c r="M120" i="17"/>
  <c r="BI120" i="17" s="1"/>
  <c r="O120" i="17"/>
  <c r="BJ120" i="17" s="1"/>
  <c r="Y120" i="17"/>
  <c r="BK120" i="17" s="1"/>
  <c r="G121" i="17"/>
  <c r="BA121" i="17" s="1"/>
  <c r="S121" i="17"/>
  <c r="BB121" i="17" s="1"/>
  <c r="I121" i="17"/>
  <c r="BC121" i="17" s="1"/>
  <c r="Q121" i="17"/>
  <c r="BD121" i="17" s="1"/>
  <c r="K121" i="17"/>
  <c r="BE121" i="17" s="1"/>
  <c r="W121" i="17"/>
  <c r="BF121" i="17" s="1"/>
  <c r="AA121" i="17"/>
  <c r="BG121" i="17" s="1"/>
  <c r="AW121" i="17" s="1"/>
  <c r="E121" i="17"/>
  <c r="BH121" i="17" s="1"/>
  <c r="M121" i="17"/>
  <c r="BI121" i="17" s="1"/>
  <c r="O121" i="17"/>
  <c r="BJ121" i="17" s="1"/>
  <c r="Y121" i="17"/>
  <c r="BK121" i="17" s="1"/>
  <c r="G122" i="17"/>
  <c r="BA122" i="17" s="1"/>
  <c r="S122" i="17"/>
  <c r="BB122" i="17" s="1"/>
  <c r="I122" i="17"/>
  <c r="BC122" i="17" s="1"/>
  <c r="Q122" i="17"/>
  <c r="BD122" i="17" s="1"/>
  <c r="K122" i="17"/>
  <c r="BE122" i="17" s="1"/>
  <c r="W122" i="17"/>
  <c r="BF122" i="17" s="1"/>
  <c r="AV122" i="17" s="1"/>
  <c r="AA122" i="17"/>
  <c r="BG122" i="17" s="1"/>
  <c r="AW122" i="17" s="1"/>
  <c r="E122" i="17"/>
  <c r="BH122" i="17" s="1"/>
  <c r="M122" i="17"/>
  <c r="BI122" i="17" s="1"/>
  <c r="O122" i="17"/>
  <c r="BJ122" i="17" s="1"/>
  <c r="Y122" i="17"/>
  <c r="BK122" i="17" s="1"/>
  <c r="G123" i="17"/>
  <c r="BA123" i="17" s="1"/>
  <c r="S123" i="17"/>
  <c r="BB123" i="17" s="1"/>
  <c r="I123" i="17"/>
  <c r="BC123" i="17" s="1"/>
  <c r="Q123" i="17"/>
  <c r="BD123" i="17" s="1"/>
  <c r="K123" i="17"/>
  <c r="BE123" i="17" s="1"/>
  <c r="W123" i="17"/>
  <c r="BF123" i="17"/>
  <c r="AA123" i="17"/>
  <c r="BG123" i="17" s="1"/>
  <c r="AW123" i="17" s="1"/>
  <c r="E123" i="17"/>
  <c r="BH123" i="17" s="1"/>
  <c r="M123" i="17"/>
  <c r="BI123" i="17" s="1"/>
  <c r="O123" i="17"/>
  <c r="BJ123" i="17" s="1"/>
  <c r="Y123" i="17"/>
  <c r="BK123" i="17" s="1"/>
  <c r="G124" i="17"/>
  <c r="BA124" i="17" s="1"/>
  <c r="AT124" i="17" s="1"/>
  <c r="S124" i="17"/>
  <c r="BB124" i="17" s="1"/>
  <c r="I124" i="17"/>
  <c r="BC124" i="17" s="1"/>
  <c r="Q124" i="17"/>
  <c r="BD124" i="17" s="1"/>
  <c r="K124" i="17"/>
  <c r="BE124" i="17" s="1"/>
  <c r="W124" i="17"/>
  <c r="BF124" i="17" s="1"/>
  <c r="AA124" i="17"/>
  <c r="BG124" i="17" s="1"/>
  <c r="AW124" i="17" s="1"/>
  <c r="E124" i="17"/>
  <c r="BH124" i="17" s="1"/>
  <c r="M124" i="17"/>
  <c r="BI124" i="17" s="1"/>
  <c r="O124" i="17"/>
  <c r="BJ124" i="17" s="1"/>
  <c r="Y124" i="17"/>
  <c r="BK124" i="17" s="1"/>
  <c r="G125" i="17"/>
  <c r="BA125" i="17" s="1"/>
  <c r="S125" i="17"/>
  <c r="BB125" i="17" s="1"/>
  <c r="I125" i="17"/>
  <c r="BC125" i="17" s="1"/>
  <c r="Q125" i="17"/>
  <c r="BD125" i="17" s="1"/>
  <c r="K125" i="17"/>
  <c r="BE125" i="17" s="1"/>
  <c r="W125" i="17"/>
  <c r="BF125" i="17" s="1"/>
  <c r="AA125" i="17"/>
  <c r="BG125" i="17" s="1"/>
  <c r="E125" i="17"/>
  <c r="BH125" i="17" s="1"/>
  <c r="M125" i="17"/>
  <c r="BI125" i="17" s="1"/>
  <c r="O125" i="17"/>
  <c r="BJ125" i="17" s="1"/>
  <c r="Y125" i="17"/>
  <c r="BK125" i="17" s="1"/>
  <c r="BM7" i="17"/>
  <c r="BO7" i="17"/>
  <c r="BQ7" i="17"/>
  <c r="BP7" i="17"/>
  <c r="BN7" i="17"/>
  <c r="BM8" i="17"/>
  <c r="BN8" i="17"/>
  <c r="BP8" i="17"/>
  <c r="BQ8" i="17"/>
  <c r="BT8" i="17"/>
  <c r="BO8" i="17"/>
  <c r="BR8" i="17"/>
  <c r="BM9" i="17"/>
  <c r="BR9" i="17"/>
  <c r="BN9" i="17"/>
  <c r="BO9" i="17"/>
  <c r="BU9" i="17"/>
  <c r="BT9" i="17"/>
  <c r="BQ9" i="17"/>
  <c r="BP9" i="17"/>
  <c r="BN10" i="17"/>
  <c r="BM10" i="17"/>
  <c r="BQ10" i="17"/>
  <c r="BP10" i="17"/>
  <c r="BO10" i="17"/>
  <c r="BT10" i="17"/>
  <c r="BU10" i="17"/>
  <c r="BO11" i="17"/>
  <c r="BS11" i="17"/>
  <c r="BN11" i="17"/>
  <c r="BM11" i="17"/>
  <c r="BP11" i="17"/>
  <c r="BT11" i="17"/>
  <c r="BR11" i="17"/>
  <c r="BU11" i="17"/>
  <c r="BQ11" i="17"/>
  <c r="BM12" i="17"/>
  <c r="BO12" i="17"/>
  <c r="BN12" i="17"/>
  <c r="BP12" i="17"/>
  <c r="BT12" i="17"/>
  <c r="BR12" i="17"/>
  <c r="BQ12" i="17"/>
  <c r="BO13" i="17"/>
  <c r="BR13" i="17"/>
  <c r="BP13" i="17"/>
  <c r="BU13" i="17"/>
  <c r="BM13" i="17"/>
  <c r="BT13" i="17"/>
  <c r="BQ13" i="17"/>
  <c r="BN13" i="17"/>
  <c r="BM14" i="17"/>
  <c r="BS14" i="17"/>
  <c r="BQ14" i="17"/>
  <c r="BN14" i="17"/>
  <c r="BO14" i="17"/>
  <c r="BM15" i="17"/>
  <c r="BO15" i="17"/>
  <c r="BU15" i="17"/>
  <c r="BT15" i="17"/>
  <c r="BN15" i="17"/>
  <c r="BP15" i="17"/>
  <c r="BR15" i="17"/>
  <c r="BM16" i="17"/>
  <c r="BU16" i="17"/>
  <c r="BP16" i="17"/>
  <c r="BN16" i="17"/>
  <c r="BQ16" i="17"/>
  <c r="BT16" i="17"/>
  <c r="BO16" i="17"/>
  <c r="BN17" i="17"/>
  <c r="BM17" i="17"/>
  <c r="BU17" i="17"/>
  <c r="BP17" i="17"/>
  <c r="BT17" i="17"/>
  <c r="BM18" i="17"/>
  <c r="BO18" i="17"/>
  <c r="BN18" i="17"/>
  <c r="BU18" i="17"/>
  <c r="BP18" i="17"/>
  <c r="BT18" i="17"/>
  <c r="BR18" i="17"/>
  <c r="BN19" i="17"/>
  <c r="BM19" i="17"/>
  <c r="BU19" i="17"/>
  <c r="BT19" i="17"/>
  <c r="BO19" i="17"/>
  <c r="BO20" i="17"/>
  <c r="BN20" i="17"/>
  <c r="BU20" i="17"/>
  <c r="BT20" i="17"/>
  <c r="BM20" i="17"/>
  <c r="BQ20" i="17"/>
  <c r="BM21" i="17"/>
  <c r="BO21" i="17"/>
  <c r="BU21" i="17"/>
  <c r="BT21" i="17"/>
  <c r="BN21" i="17"/>
  <c r="BM22" i="17"/>
  <c r="BO22" i="17"/>
  <c r="BN22" i="17"/>
  <c r="BU22" i="17"/>
  <c r="BM23" i="17"/>
  <c r="BN23" i="17"/>
  <c r="BO23" i="17"/>
  <c r="BU23" i="17"/>
  <c r="BP23" i="17"/>
  <c r="BT23" i="17"/>
  <c r="BQ23" i="17"/>
  <c r="BO24" i="17"/>
  <c r="BN24" i="17"/>
  <c r="BM24" i="17"/>
  <c r="BU24" i="17"/>
  <c r="BM25" i="17"/>
  <c r="BN25" i="17"/>
  <c r="BU25" i="17"/>
  <c r="BM26" i="17"/>
  <c r="BP26" i="17"/>
  <c r="BQ26" i="17"/>
  <c r="BN26" i="17"/>
  <c r="BN27" i="17"/>
  <c r="BO27" i="17"/>
  <c r="BM27" i="17"/>
  <c r="BM28" i="17"/>
  <c r="BP28" i="17"/>
  <c r="BU28" i="17"/>
  <c r="BN28" i="17"/>
  <c r="BM29" i="17"/>
  <c r="BN29" i="17"/>
  <c r="BU29" i="17"/>
  <c r="BM30" i="17"/>
  <c r="BN30" i="17"/>
  <c r="BU30" i="17"/>
  <c r="BN31" i="17"/>
  <c r="BM31" i="17"/>
  <c r="BU31" i="17"/>
  <c r="BQ31" i="17"/>
  <c r="BP31" i="17"/>
  <c r="BO32" i="17"/>
  <c r="BU32" i="17"/>
  <c r="BT32" i="17"/>
  <c r="BM32" i="17"/>
  <c r="BN32" i="17"/>
  <c r="BM33" i="17"/>
  <c r="BO33" i="17"/>
  <c r="BM34" i="17"/>
  <c r="BP34" i="17"/>
  <c r="BO35" i="17"/>
  <c r="BN35" i="17"/>
  <c r="BM35" i="17"/>
  <c r="BU35" i="17"/>
  <c r="BM36" i="17"/>
  <c r="BU36" i="17"/>
  <c r="BP36" i="17"/>
  <c r="BM37" i="17"/>
  <c r="BP37" i="17"/>
  <c r="BN37" i="17"/>
  <c r="BM38" i="17"/>
  <c r="BU38" i="17"/>
  <c r="BP38" i="17"/>
  <c r="BN38" i="17"/>
  <c r="BQ38" i="17"/>
  <c r="BT38" i="17"/>
  <c r="BO38" i="17"/>
  <c r="BR39" i="17"/>
  <c r="BM39" i="17"/>
  <c r="BP39" i="17"/>
  <c r="BU39" i="17"/>
  <c r="BQ39" i="17"/>
  <c r="BT39" i="17"/>
  <c r="BO39" i="17"/>
  <c r="BN39" i="17"/>
  <c r="BM40" i="17"/>
  <c r="BP40" i="17"/>
  <c r="BN40" i="17"/>
  <c r="BM41" i="17"/>
  <c r="BN41" i="17"/>
  <c r="BU41" i="17"/>
  <c r="BO42" i="17"/>
  <c r="BM42" i="17"/>
  <c r="BN42" i="17"/>
  <c r="BU42" i="17"/>
  <c r="BP42" i="17"/>
  <c r="BT42" i="17"/>
  <c r="BR42" i="17"/>
  <c r="BM43" i="17"/>
  <c r="BN43" i="17"/>
  <c r="BU43" i="17"/>
  <c r="BN44" i="17"/>
  <c r="BM44" i="17"/>
  <c r="BR44" i="17"/>
  <c r="BM45" i="17"/>
  <c r="BT45" i="17"/>
  <c r="BM46" i="17"/>
  <c r="BU46" i="17"/>
  <c r="BO47" i="17"/>
  <c r="BM47" i="17"/>
  <c r="BQ47" i="17"/>
  <c r="BP47" i="17"/>
  <c r="BN47" i="17"/>
  <c r="BM48" i="17"/>
  <c r="BP48" i="17"/>
  <c r="BQ48" i="17"/>
  <c r="BM49" i="17"/>
  <c r="BQ49" i="17"/>
  <c r="BR49" i="17"/>
  <c r="BP49" i="17"/>
  <c r="BM50" i="17"/>
  <c r="BN50" i="17"/>
  <c r="BR51" i="17"/>
  <c r="BN51" i="17"/>
  <c r="BO51" i="17"/>
  <c r="BM51" i="17"/>
  <c r="BQ51" i="17"/>
  <c r="BM52" i="17"/>
  <c r="BN52" i="17"/>
  <c r="BR53" i="17"/>
  <c r="BN53" i="17"/>
  <c r="BM53" i="17"/>
  <c r="BQ53" i="17"/>
  <c r="BO53" i="17"/>
  <c r="BN54" i="17"/>
  <c r="BM54" i="17"/>
  <c r="BU54" i="17"/>
  <c r="BT54" i="17"/>
  <c r="BO54" i="17"/>
  <c r="BM55" i="17"/>
  <c r="BO55" i="17"/>
  <c r="BP55" i="17"/>
  <c r="BM56" i="17"/>
  <c r="BN56" i="17"/>
  <c r="BQ56" i="17"/>
  <c r="BP56" i="17"/>
  <c r="BO56" i="17"/>
  <c r="BT56" i="17"/>
  <c r="BU56" i="17"/>
  <c r="BM57" i="17"/>
  <c r="BP57" i="17"/>
  <c r="BN57" i="17"/>
  <c r="BM58" i="17"/>
  <c r="BN58" i="17"/>
  <c r="BU58" i="17"/>
  <c r="BN59" i="17"/>
  <c r="BM59" i="17"/>
  <c r="BM60" i="17"/>
  <c r="BN60" i="17"/>
  <c r="BM61" i="17"/>
  <c r="BN61" i="17"/>
  <c r="BM62" i="17"/>
  <c r="BN62" i="17"/>
  <c r="BU62" i="17"/>
  <c r="BM63" i="17"/>
  <c r="BO64" i="17"/>
  <c r="BM64" i="17"/>
  <c r="BU64" i="17"/>
  <c r="BN64" i="17"/>
  <c r="BM65" i="17"/>
  <c r="BN65" i="17"/>
  <c r="BM66" i="17"/>
  <c r="BP66" i="17"/>
  <c r="BM67" i="17"/>
  <c r="BQ67" i="17"/>
  <c r="BM68" i="17"/>
  <c r="BN68" i="17"/>
  <c r="BR69" i="17"/>
  <c r="BM69" i="17"/>
  <c r="BN69" i="17"/>
  <c r="BO69" i="17"/>
  <c r="BU69" i="17"/>
  <c r="BT69" i="17"/>
  <c r="BQ69" i="17"/>
  <c r="BP69" i="17"/>
  <c r="BN70" i="17"/>
  <c r="BM70" i="17"/>
  <c r="BO71" i="17"/>
  <c r="BM71" i="17"/>
  <c r="BN71" i="17"/>
  <c r="BM72" i="17"/>
  <c r="BM73" i="17"/>
  <c r="BN74" i="17"/>
  <c r="BM74" i="17"/>
  <c r="BM75" i="17"/>
  <c r="BR76" i="17"/>
  <c r="BM76" i="17"/>
  <c r="BQ76" i="17"/>
  <c r="BN76" i="17"/>
  <c r="BO76" i="17"/>
  <c r="BM77" i="17"/>
  <c r="BN78" i="17"/>
  <c r="BM78" i="17"/>
  <c r="BP78" i="17"/>
  <c r="BQ78" i="17"/>
  <c r="BT78" i="17"/>
  <c r="BO78" i="17"/>
  <c r="BR78" i="17"/>
  <c r="BN79" i="17"/>
  <c r="BM79" i="17"/>
  <c r="BU79" i="17"/>
  <c r="BM80" i="17"/>
  <c r="BR80" i="17"/>
  <c r="BM81" i="17"/>
  <c r="BM82" i="17"/>
  <c r="BM83" i="17"/>
  <c r="BM84" i="17"/>
  <c r="BM85" i="17"/>
  <c r="BM86" i="17"/>
  <c r="BM87" i="17"/>
  <c r="BM88" i="17"/>
  <c r="BM89" i="17"/>
  <c r="BM90" i="17"/>
  <c r="BM91" i="17"/>
  <c r="BM92" i="17"/>
  <c r="BM93" i="17"/>
  <c r="BM94" i="17"/>
  <c r="BM95" i="17"/>
  <c r="BM96" i="17"/>
  <c r="BM97" i="17"/>
  <c r="BM98" i="17"/>
  <c r="BM99" i="17"/>
  <c r="BM100" i="17"/>
  <c r="BM101" i="17"/>
  <c r="BM102" i="17"/>
  <c r="BM103" i="17"/>
  <c r="BM104" i="17"/>
  <c r="BM105" i="17"/>
  <c r="BM106" i="17"/>
  <c r="BM107" i="17"/>
  <c r="BM108" i="17"/>
  <c r="BM109" i="17"/>
  <c r="BM110" i="17"/>
  <c r="BM111" i="17"/>
  <c r="BM112" i="17"/>
  <c r="BM113" i="17"/>
  <c r="BM114" i="17"/>
  <c r="BM115" i="17"/>
  <c r="BM116" i="17"/>
  <c r="BM117" i="17"/>
  <c r="BM118" i="17"/>
  <c r="BM119" i="17"/>
  <c r="BM120" i="17"/>
  <c r="BM121" i="17"/>
  <c r="BM122" i="17"/>
  <c r="BM123" i="17"/>
  <c r="BM124" i="17"/>
  <c r="BM125" i="17"/>
  <c r="BC6" i="17"/>
  <c r="BM6" i="17"/>
  <c r="BS6" i="17"/>
  <c r="BO6" i="17"/>
  <c r="BN6" i="17"/>
  <c r="BR6" i="17"/>
  <c r="BQ6" i="17"/>
  <c r="U6" i="17"/>
  <c r="BW125" i="17"/>
  <c r="BV125" i="17"/>
  <c r="BU125" i="17"/>
  <c r="BT125" i="17"/>
  <c r="BS125" i="17"/>
  <c r="BR125" i="17"/>
  <c r="BQ125" i="17"/>
  <c r="BP125" i="17"/>
  <c r="BO125" i="17"/>
  <c r="BN125" i="17"/>
  <c r="BW124" i="17"/>
  <c r="BV124" i="17"/>
  <c r="BU124" i="17"/>
  <c r="BT124" i="17"/>
  <c r="BS124" i="17"/>
  <c r="BR124" i="17"/>
  <c r="BQ124" i="17"/>
  <c r="BP124" i="17"/>
  <c r="BO124" i="17"/>
  <c r="BN124" i="17"/>
  <c r="BW123" i="17"/>
  <c r="BV123" i="17"/>
  <c r="BU123" i="17"/>
  <c r="BT123" i="17"/>
  <c r="BS123" i="17"/>
  <c r="BR123" i="17"/>
  <c r="BQ123" i="17"/>
  <c r="BP123" i="17"/>
  <c r="BO123" i="17"/>
  <c r="BN123" i="17"/>
  <c r="BW122" i="17"/>
  <c r="BV122" i="17"/>
  <c r="BU122" i="17"/>
  <c r="BT122" i="17"/>
  <c r="BS122" i="17"/>
  <c r="BR122" i="17"/>
  <c r="BQ122" i="17"/>
  <c r="BP122" i="17"/>
  <c r="BO122" i="17"/>
  <c r="BN122" i="17"/>
  <c r="BW121" i="17"/>
  <c r="BV121" i="17"/>
  <c r="BU121" i="17"/>
  <c r="BT121" i="17"/>
  <c r="BS121" i="17"/>
  <c r="BR121" i="17"/>
  <c r="BQ121" i="17"/>
  <c r="BP121" i="17"/>
  <c r="BO121" i="17"/>
  <c r="BN121" i="17"/>
  <c r="BW120" i="17"/>
  <c r="BV120" i="17"/>
  <c r="BU120" i="17"/>
  <c r="BT120" i="17"/>
  <c r="BS120" i="17"/>
  <c r="BR120" i="17"/>
  <c r="BQ120" i="17"/>
  <c r="BP120" i="17"/>
  <c r="BO120" i="17"/>
  <c r="BN120" i="17"/>
  <c r="BW119" i="17"/>
  <c r="BV119" i="17"/>
  <c r="BU119" i="17"/>
  <c r="BT119" i="17"/>
  <c r="BS119" i="17"/>
  <c r="BR119" i="17"/>
  <c r="BQ119" i="17"/>
  <c r="BP119" i="17"/>
  <c r="BO119" i="17"/>
  <c r="BN119" i="17"/>
  <c r="BW118" i="17"/>
  <c r="BV118" i="17"/>
  <c r="BU118" i="17"/>
  <c r="BT118" i="17"/>
  <c r="BS118" i="17"/>
  <c r="BR118" i="17"/>
  <c r="BQ118" i="17"/>
  <c r="BP118" i="17"/>
  <c r="BO118" i="17"/>
  <c r="BN118" i="17"/>
  <c r="BW117" i="17"/>
  <c r="BV117" i="17"/>
  <c r="BU117" i="17"/>
  <c r="BT117" i="17"/>
  <c r="BS117" i="17"/>
  <c r="BR117" i="17"/>
  <c r="BQ117" i="17"/>
  <c r="BP117" i="17"/>
  <c r="BO117" i="17"/>
  <c r="BN117" i="17"/>
  <c r="BW116" i="17"/>
  <c r="BV116" i="17"/>
  <c r="BU116" i="17"/>
  <c r="BT116" i="17"/>
  <c r="BS116" i="17"/>
  <c r="BR116" i="17"/>
  <c r="BQ116" i="17"/>
  <c r="BP116" i="17"/>
  <c r="BO116" i="17"/>
  <c r="BN116" i="17"/>
  <c r="BW115" i="17"/>
  <c r="BV115" i="17"/>
  <c r="BU115" i="17"/>
  <c r="BT115" i="17"/>
  <c r="BS115" i="17"/>
  <c r="BR115" i="17"/>
  <c r="BQ115" i="17"/>
  <c r="BP115" i="17"/>
  <c r="BO115" i="17"/>
  <c r="BN115" i="17"/>
  <c r="BW114" i="17"/>
  <c r="BV114" i="17"/>
  <c r="BU114" i="17"/>
  <c r="BT114" i="17"/>
  <c r="BS114" i="17"/>
  <c r="BR114" i="17"/>
  <c r="BQ114" i="17"/>
  <c r="BP114" i="17"/>
  <c r="BO114" i="17"/>
  <c r="BN114" i="17"/>
  <c r="BW113" i="17"/>
  <c r="BV113" i="17"/>
  <c r="BU113" i="17"/>
  <c r="BT113" i="17"/>
  <c r="BS113" i="17"/>
  <c r="BR113" i="17"/>
  <c r="BQ113" i="17"/>
  <c r="BP113" i="17"/>
  <c r="BO113" i="17"/>
  <c r="BN113" i="17"/>
  <c r="BW112" i="17"/>
  <c r="BV112" i="17"/>
  <c r="BU112" i="17"/>
  <c r="BT112" i="17"/>
  <c r="BS112" i="17"/>
  <c r="BR112" i="17"/>
  <c r="BQ112" i="17"/>
  <c r="BP112" i="17"/>
  <c r="BO112" i="17"/>
  <c r="BN112" i="17"/>
  <c r="BW111" i="17"/>
  <c r="BV111" i="17"/>
  <c r="BU111" i="17"/>
  <c r="BT111" i="17"/>
  <c r="BS111" i="17"/>
  <c r="BR111" i="17"/>
  <c r="BQ111" i="17"/>
  <c r="BP111" i="17"/>
  <c r="BO111" i="17"/>
  <c r="BN111" i="17"/>
  <c r="BW110" i="17"/>
  <c r="BV110" i="17"/>
  <c r="BU110" i="17"/>
  <c r="BT110" i="17"/>
  <c r="BS110" i="17"/>
  <c r="BR110" i="17"/>
  <c r="BQ110" i="17"/>
  <c r="BP110" i="17"/>
  <c r="BO110" i="17"/>
  <c r="BN110" i="17"/>
  <c r="BW109" i="17"/>
  <c r="BV109" i="17"/>
  <c r="BU109" i="17"/>
  <c r="BT109" i="17"/>
  <c r="BS109" i="17"/>
  <c r="BR109" i="17"/>
  <c r="BQ109" i="17"/>
  <c r="BP109" i="17"/>
  <c r="BO109" i="17"/>
  <c r="BN109" i="17"/>
  <c r="BW108" i="17"/>
  <c r="BV108" i="17"/>
  <c r="BU108" i="17"/>
  <c r="BT108" i="17"/>
  <c r="BS108" i="17"/>
  <c r="BR108" i="17"/>
  <c r="BQ108" i="17"/>
  <c r="BP108" i="17"/>
  <c r="BO108" i="17"/>
  <c r="BN108" i="17"/>
  <c r="BW107" i="17"/>
  <c r="BV107" i="17"/>
  <c r="BU107" i="17"/>
  <c r="BT107" i="17"/>
  <c r="BS107" i="17"/>
  <c r="BR107" i="17"/>
  <c r="BQ107" i="17"/>
  <c r="BP107" i="17"/>
  <c r="BO107" i="17"/>
  <c r="BN107" i="17"/>
  <c r="BW106" i="17"/>
  <c r="BV106" i="17"/>
  <c r="BU106" i="17"/>
  <c r="BT106" i="17"/>
  <c r="BS106" i="17"/>
  <c r="BR106" i="17"/>
  <c r="BQ106" i="17"/>
  <c r="BP106" i="17"/>
  <c r="BO106" i="17"/>
  <c r="BN106" i="17"/>
  <c r="BW105" i="17"/>
  <c r="BV105" i="17"/>
  <c r="BU105" i="17"/>
  <c r="BT105" i="17"/>
  <c r="BS105" i="17"/>
  <c r="BR105" i="17"/>
  <c r="BQ105" i="17"/>
  <c r="BP105" i="17"/>
  <c r="BO105" i="17"/>
  <c r="BN105" i="17"/>
  <c r="BW104" i="17"/>
  <c r="BV104" i="17"/>
  <c r="BU104" i="17"/>
  <c r="BT104" i="17"/>
  <c r="BS104" i="17"/>
  <c r="BR104" i="17"/>
  <c r="BQ104" i="17"/>
  <c r="BP104" i="17"/>
  <c r="BO104" i="17"/>
  <c r="BN104" i="17"/>
  <c r="BW103" i="17"/>
  <c r="BV103" i="17"/>
  <c r="BU103" i="17"/>
  <c r="BT103" i="17"/>
  <c r="BS103" i="17"/>
  <c r="BR103" i="17"/>
  <c r="BQ103" i="17"/>
  <c r="BP103" i="17"/>
  <c r="BO103" i="17"/>
  <c r="BN103" i="17"/>
  <c r="BW102" i="17"/>
  <c r="BV102" i="17"/>
  <c r="BU102" i="17"/>
  <c r="BT102" i="17"/>
  <c r="BS102" i="17"/>
  <c r="BR102" i="17"/>
  <c r="BQ102" i="17"/>
  <c r="BP102" i="17"/>
  <c r="BO102" i="17"/>
  <c r="BN102" i="17"/>
  <c r="BW101" i="17"/>
  <c r="BV101" i="17"/>
  <c r="BU101" i="17"/>
  <c r="BT101" i="17"/>
  <c r="BS101" i="17"/>
  <c r="BR101" i="17"/>
  <c r="BQ101" i="17"/>
  <c r="BP101" i="17"/>
  <c r="BO101" i="17"/>
  <c r="BN101" i="17"/>
  <c r="BW100" i="17"/>
  <c r="BV100" i="17"/>
  <c r="BU100" i="17"/>
  <c r="BT100" i="17"/>
  <c r="BS100" i="17"/>
  <c r="BR100" i="17"/>
  <c r="BQ100" i="17"/>
  <c r="BP100" i="17"/>
  <c r="BO100" i="17"/>
  <c r="BN100" i="17"/>
  <c r="BW99" i="17"/>
  <c r="BV99" i="17"/>
  <c r="BU99" i="17"/>
  <c r="BT99" i="17"/>
  <c r="BS99" i="17"/>
  <c r="BR99" i="17"/>
  <c r="BQ99" i="17"/>
  <c r="BP99" i="17"/>
  <c r="BO99" i="17"/>
  <c r="BN99" i="17"/>
  <c r="BW98" i="17"/>
  <c r="BV98" i="17"/>
  <c r="BU98" i="17"/>
  <c r="BT98" i="17"/>
  <c r="BS98" i="17"/>
  <c r="BR98" i="17"/>
  <c r="BQ98" i="17"/>
  <c r="BP98" i="17"/>
  <c r="BO98" i="17"/>
  <c r="BN98" i="17"/>
  <c r="BW97" i="17"/>
  <c r="BV97" i="17"/>
  <c r="BU97" i="17"/>
  <c r="BT97" i="17"/>
  <c r="BS97" i="17"/>
  <c r="BR97" i="17"/>
  <c r="BQ97" i="17"/>
  <c r="BP97" i="17"/>
  <c r="BO97" i="17"/>
  <c r="BN97" i="17"/>
  <c r="BW96" i="17"/>
  <c r="BV96" i="17"/>
  <c r="BU96" i="17"/>
  <c r="BT96" i="17"/>
  <c r="BS96" i="17"/>
  <c r="BR96" i="17"/>
  <c r="BQ96" i="17"/>
  <c r="BP96" i="17"/>
  <c r="BO96" i="17"/>
  <c r="BN96" i="17"/>
  <c r="BW95" i="17"/>
  <c r="BV95" i="17"/>
  <c r="BU95" i="17"/>
  <c r="BT95" i="17"/>
  <c r="BS95" i="17"/>
  <c r="BR95" i="17"/>
  <c r="BQ95" i="17"/>
  <c r="BP95" i="17"/>
  <c r="BO95" i="17"/>
  <c r="BN95" i="17"/>
  <c r="BW94" i="17"/>
  <c r="BV94" i="17"/>
  <c r="BU94" i="17"/>
  <c r="BT94" i="17"/>
  <c r="BS94" i="17"/>
  <c r="BR94" i="17"/>
  <c r="BQ94" i="17"/>
  <c r="BP94" i="17"/>
  <c r="BO94" i="17"/>
  <c r="BN94" i="17"/>
  <c r="BW93" i="17"/>
  <c r="BV93" i="17"/>
  <c r="BU93" i="17"/>
  <c r="BT93" i="17"/>
  <c r="BS93" i="17"/>
  <c r="BR93" i="17"/>
  <c r="BQ93" i="17"/>
  <c r="BP93" i="17"/>
  <c r="BO93" i="17"/>
  <c r="BN93" i="17"/>
  <c r="BW92" i="17"/>
  <c r="BV92" i="17"/>
  <c r="BU92" i="17"/>
  <c r="BT92" i="17"/>
  <c r="BS92" i="17"/>
  <c r="BR92" i="17"/>
  <c r="BQ92" i="17"/>
  <c r="BP92" i="17"/>
  <c r="BO92" i="17"/>
  <c r="BN92" i="17"/>
  <c r="BW91" i="17"/>
  <c r="BV91" i="17"/>
  <c r="BU91" i="17"/>
  <c r="BT91" i="17"/>
  <c r="BS91" i="17"/>
  <c r="BR91" i="17"/>
  <c r="BQ91" i="17"/>
  <c r="BP91" i="17"/>
  <c r="BO91" i="17"/>
  <c r="BN91" i="17"/>
  <c r="BW90" i="17"/>
  <c r="BV90" i="17"/>
  <c r="BU90" i="17"/>
  <c r="BT90" i="17"/>
  <c r="BS90" i="17"/>
  <c r="BR90" i="17"/>
  <c r="BQ90" i="17"/>
  <c r="BP90" i="17"/>
  <c r="BO90" i="17"/>
  <c r="BN90" i="17"/>
  <c r="BW89" i="17"/>
  <c r="BV89" i="17"/>
  <c r="BU89" i="17"/>
  <c r="BT89" i="17"/>
  <c r="BS89" i="17"/>
  <c r="BR89" i="17"/>
  <c r="BQ89" i="17"/>
  <c r="BP89" i="17"/>
  <c r="BO89" i="17"/>
  <c r="BN89" i="17"/>
  <c r="BW88" i="17"/>
  <c r="BV88" i="17"/>
  <c r="BU88" i="17"/>
  <c r="BT88" i="17"/>
  <c r="BS88" i="17"/>
  <c r="BR88" i="17"/>
  <c r="BQ88" i="17"/>
  <c r="BP88" i="17"/>
  <c r="BO88" i="17"/>
  <c r="BN88" i="17"/>
  <c r="BW87" i="17"/>
  <c r="BV87" i="17"/>
  <c r="BU87" i="17"/>
  <c r="BT87" i="17"/>
  <c r="BS87" i="17"/>
  <c r="BR87" i="17"/>
  <c r="BQ87" i="17"/>
  <c r="BP87" i="17"/>
  <c r="BO87" i="17"/>
  <c r="BN87" i="17"/>
  <c r="BW86" i="17"/>
  <c r="BV86" i="17"/>
  <c r="BU86" i="17"/>
  <c r="BT86" i="17"/>
  <c r="BS86" i="17"/>
  <c r="BR86" i="17"/>
  <c r="BQ86" i="17"/>
  <c r="BP86" i="17"/>
  <c r="BO86" i="17"/>
  <c r="BN86" i="17"/>
  <c r="BW85" i="17"/>
  <c r="BV85" i="17"/>
  <c r="BU85" i="17"/>
  <c r="BT85" i="17"/>
  <c r="BS85" i="17"/>
  <c r="BR85" i="17"/>
  <c r="BQ85" i="17"/>
  <c r="BP85" i="17"/>
  <c r="BO85" i="17"/>
  <c r="BN85" i="17"/>
  <c r="BW84" i="17"/>
  <c r="BV84" i="17"/>
  <c r="BU84" i="17"/>
  <c r="BT84" i="17"/>
  <c r="BS84" i="17"/>
  <c r="BR84" i="17"/>
  <c r="BQ84" i="17"/>
  <c r="BP84" i="17"/>
  <c r="BO84" i="17"/>
  <c r="BN84" i="17"/>
  <c r="BW83" i="17"/>
  <c r="BV83" i="17"/>
  <c r="BU83" i="17"/>
  <c r="BT83" i="17"/>
  <c r="BS83" i="17"/>
  <c r="BR83" i="17"/>
  <c r="BQ83" i="17"/>
  <c r="BP83" i="17"/>
  <c r="BO83" i="17"/>
  <c r="BN83" i="17"/>
  <c r="BW82" i="17"/>
  <c r="BV82" i="17"/>
  <c r="BU82" i="17"/>
  <c r="BT82" i="17"/>
  <c r="BS82" i="17"/>
  <c r="BR82" i="17"/>
  <c r="BQ82" i="17"/>
  <c r="BP82" i="17"/>
  <c r="BO82" i="17"/>
  <c r="BN82" i="17"/>
  <c r="BW81" i="17"/>
  <c r="BV81" i="17"/>
  <c r="BU81" i="17"/>
  <c r="BT81" i="17"/>
  <c r="BS81" i="17"/>
  <c r="BR81" i="17"/>
  <c r="BQ81" i="17"/>
  <c r="BP81" i="17"/>
  <c r="BO81" i="17"/>
  <c r="BN81" i="17"/>
  <c r="BW80" i="17"/>
  <c r="BV80" i="17"/>
  <c r="BU80" i="17"/>
  <c r="BT80" i="17"/>
  <c r="BS80" i="17"/>
  <c r="BQ80" i="17"/>
  <c r="BP80" i="17"/>
  <c r="BO80" i="17"/>
  <c r="BN80" i="17"/>
  <c r="BW79" i="17"/>
  <c r="BV79" i="17"/>
  <c r="BT79" i="17"/>
  <c r="BS79" i="17"/>
  <c r="BR79" i="17"/>
  <c r="BQ79" i="17"/>
  <c r="BP79" i="17"/>
  <c r="BO79" i="17"/>
  <c r="BW78" i="17"/>
  <c r="BV78" i="17"/>
  <c r="BU78" i="17"/>
  <c r="BS78" i="17"/>
  <c r="BW77" i="17"/>
  <c r="BV77" i="17"/>
  <c r="BU77" i="17"/>
  <c r="BT77" i="17"/>
  <c r="BS77" i="17"/>
  <c r="BR77" i="17"/>
  <c r="BQ77" i="17"/>
  <c r="BP77" i="17"/>
  <c r="BO77" i="17"/>
  <c r="BN77" i="17"/>
  <c r="BW76" i="17"/>
  <c r="BV76" i="17"/>
  <c r="BU76" i="17"/>
  <c r="BT76" i="17"/>
  <c r="BS76" i="17"/>
  <c r="BP76" i="17"/>
  <c r="BW75" i="17"/>
  <c r="BV75" i="17"/>
  <c r="BU75" i="17"/>
  <c r="BT75" i="17"/>
  <c r="BS75" i="17"/>
  <c r="BR75" i="17"/>
  <c r="BQ75" i="17"/>
  <c r="BP75" i="17"/>
  <c r="BO75" i="17"/>
  <c r="BN75" i="17"/>
  <c r="BW74" i="17"/>
  <c r="BV74" i="17"/>
  <c r="BU74" i="17"/>
  <c r="BT74" i="17"/>
  <c r="BS74" i="17"/>
  <c r="BR74" i="17"/>
  <c r="BQ74" i="17"/>
  <c r="BP74" i="17"/>
  <c r="BO74" i="17"/>
  <c r="BW73" i="17"/>
  <c r="BV73" i="17"/>
  <c r="BU73" i="17"/>
  <c r="BT73" i="17"/>
  <c r="BS73" i="17"/>
  <c r="BR73" i="17"/>
  <c r="BQ73" i="17"/>
  <c r="BP73" i="17"/>
  <c r="BO73" i="17"/>
  <c r="BN73" i="17"/>
  <c r="BW72" i="17"/>
  <c r="BV72" i="17"/>
  <c r="BU72" i="17"/>
  <c r="BT72" i="17"/>
  <c r="BS72" i="17"/>
  <c r="BR72" i="17"/>
  <c r="BQ72" i="17"/>
  <c r="BP72" i="17"/>
  <c r="BO72" i="17"/>
  <c r="BN72" i="17"/>
  <c r="BW71" i="17"/>
  <c r="BV71" i="17"/>
  <c r="BU71" i="17"/>
  <c r="BT71" i="17"/>
  <c r="BS71" i="17"/>
  <c r="BR71" i="17"/>
  <c r="BQ71" i="17"/>
  <c r="BP71" i="17"/>
  <c r="BW70" i="17"/>
  <c r="BV70" i="17"/>
  <c r="BU70" i="17"/>
  <c r="BT70" i="17"/>
  <c r="BS70" i="17"/>
  <c r="BR70" i="17"/>
  <c r="BQ70" i="17"/>
  <c r="BP70" i="17"/>
  <c r="BO70" i="17"/>
  <c r="BW69" i="17"/>
  <c r="BV69" i="17"/>
  <c r="BS69" i="17"/>
  <c r="BW68" i="17"/>
  <c r="BV68" i="17"/>
  <c r="BU68" i="17"/>
  <c r="BT68" i="17"/>
  <c r="BS68" i="17"/>
  <c r="BR68" i="17"/>
  <c r="BQ68" i="17"/>
  <c r="BP68" i="17"/>
  <c r="BO68" i="17"/>
  <c r="BW67" i="17"/>
  <c r="BV67" i="17"/>
  <c r="BU67" i="17"/>
  <c r="BT67" i="17"/>
  <c r="BS67" i="17"/>
  <c r="BR67" i="17"/>
  <c r="BP67" i="17"/>
  <c r="BO67" i="17"/>
  <c r="BN67" i="17"/>
  <c r="BW66" i="17"/>
  <c r="BV66" i="17"/>
  <c r="BU66" i="17"/>
  <c r="BT66" i="17"/>
  <c r="BS66" i="17"/>
  <c r="BR66" i="17"/>
  <c r="BQ66" i="17"/>
  <c r="BO66" i="17"/>
  <c r="BN66" i="17"/>
  <c r="BW65" i="17"/>
  <c r="BV65" i="17"/>
  <c r="BU65" i="17"/>
  <c r="BT65" i="17"/>
  <c r="BS65" i="17"/>
  <c r="BR65" i="17"/>
  <c r="BQ65" i="17"/>
  <c r="BP65" i="17"/>
  <c r="BO65" i="17"/>
  <c r="BW64" i="17"/>
  <c r="BV64" i="17"/>
  <c r="BT64" i="17"/>
  <c r="BS64" i="17"/>
  <c r="BR64" i="17"/>
  <c r="BQ64" i="17"/>
  <c r="BP64" i="17"/>
  <c r="BW63" i="17"/>
  <c r="BV63" i="17"/>
  <c r="BU63" i="17"/>
  <c r="BT63" i="17"/>
  <c r="BS63" i="17"/>
  <c r="BR63" i="17"/>
  <c r="BQ63" i="17"/>
  <c r="BP63" i="17"/>
  <c r="BO63" i="17"/>
  <c r="BN63" i="17"/>
  <c r="BW62" i="17"/>
  <c r="BV62" i="17"/>
  <c r="BT62" i="17"/>
  <c r="BS62" i="17"/>
  <c r="BR62" i="17"/>
  <c r="BQ62" i="17"/>
  <c r="BP62" i="17"/>
  <c r="BO62" i="17"/>
  <c r="BW61" i="17"/>
  <c r="BV61" i="17"/>
  <c r="BU61" i="17"/>
  <c r="BT61" i="17"/>
  <c r="BS61" i="17"/>
  <c r="BR61" i="17"/>
  <c r="BQ61" i="17"/>
  <c r="BP61" i="17"/>
  <c r="BO61" i="17"/>
  <c r="BW60" i="17"/>
  <c r="BV60" i="17"/>
  <c r="BU60" i="17"/>
  <c r="BT60" i="17"/>
  <c r="BS60" i="17"/>
  <c r="BR60" i="17"/>
  <c r="BQ60" i="17"/>
  <c r="BP60" i="17"/>
  <c r="BO60" i="17"/>
  <c r="BW59" i="17"/>
  <c r="BV59" i="17"/>
  <c r="BU59" i="17"/>
  <c r="BT59" i="17"/>
  <c r="BS59" i="17"/>
  <c r="BR59" i="17"/>
  <c r="BQ59" i="17"/>
  <c r="BP59" i="17"/>
  <c r="BO59" i="17"/>
  <c r="BW58" i="17"/>
  <c r="BV58" i="17"/>
  <c r="BT58" i="17"/>
  <c r="BS58" i="17"/>
  <c r="BR58" i="17"/>
  <c r="BQ58" i="17"/>
  <c r="BP58" i="17"/>
  <c r="BO58" i="17"/>
  <c r="BW57" i="17"/>
  <c r="BV57" i="17"/>
  <c r="BU57" i="17"/>
  <c r="BT57" i="17"/>
  <c r="BS57" i="17"/>
  <c r="BR57" i="17"/>
  <c r="BQ57" i="17"/>
  <c r="BO57" i="17"/>
  <c r="BW56" i="17"/>
  <c r="BV56" i="17"/>
  <c r="BS56" i="17"/>
  <c r="BR56" i="17"/>
  <c r="BW55" i="17"/>
  <c r="BV55" i="17"/>
  <c r="BU55" i="17"/>
  <c r="BT55" i="17"/>
  <c r="BS55" i="17"/>
  <c r="BR55" i="17"/>
  <c r="BQ55" i="17"/>
  <c r="BN55" i="17"/>
  <c r="BW54" i="17"/>
  <c r="BV54" i="17"/>
  <c r="BS54" i="17"/>
  <c r="BR54" i="17"/>
  <c r="BQ54" i="17"/>
  <c r="BP54" i="17"/>
  <c r="BW53" i="17"/>
  <c r="BV53" i="17"/>
  <c r="BU53" i="17"/>
  <c r="BT53" i="17"/>
  <c r="BS53" i="17"/>
  <c r="BP53" i="17"/>
  <c r="BW52" i="17"/>
  <c r="BV52" i="17"/>
  <c r="BU52" i="17"/>
  <c r="BT52" i="17"/>
  <c r="BS52" i="17"/>
  <c r="BR52" i="17"/>
  <c r="BQ52" i="17"/>
  <c r="BP52" i="17"/>
  <c r="BO52" i="17"/>
  <c r="BW51" i="17"/>
  <c r="BV51" i="17"/>
  <c r="BU51" i="17"/>
  <c r="BT51" i="17"/>
  <c r="BS51" i="17"/>
  <c r="BP51" i="17"/>
  <c r="BW50" i="17"/>
  <c r="BV50" i="17"/>
  <c r="BU50" i="17"/>
  <c r="BT50" i="17"/>
  <c r="BS50" i="17"/>
  <c r="BR50" i="17"/>
  <c r="BQ50" i="17"/>
  <c r="BP50" i="17"/>
  <c r="BO50" i="17"/>
  <c r="BW49" i="17"/>
  <c r="BV49" i="17"/>
  <c r="BU49" i="17"/>
  <c r="BT49" i="17"/>
  <c r="BS49" i="17"/>
  <c r="BO49" i="17"/>
  <c r="BN49" i="17"/>
  <c r="BW48" i="17"/>
  <c r="BV48" i="17"/>
  <c r="BU48" i="17"/>
  <c r="BT48" i="17"/>
  <c r="BS48" i="17"/>
  <c r="BR48" i="17"/>
  <c r="BO48" i="17"/>
  <c r="BN48" i="17"/>
  <c r="BW47" i="17"/>
  <c r="BV47" i="17"/>
  <c r="BU47" i="17"/>
  <c r="BT47" i="17"/>
  <c r="BS47" i="17"/>
  <c r="BR47" i="17"/>
  <c r="BW46" i="17"/>
  <c r="BV46" i="17"/>
  <c r="BT46" i="17"/>
  <c r="BS46" i="17"/>
  <c r="BR46" i="17"/>
  <c r="BQ46" i="17"/>
  <c r="BP46" i="17"/>
  <c r="BO46" i="17"/>
  <c r="BN46" i="17"/>
  <c r="BW45" i="17"/>
  <c r="BV45" i="17"/>
  <c r="BU45" i="17"/>
  <c r="BS45" i="17"/>
  <c r="BR45" i="17"/>
  <c r="BQ45" i="17"/>
  <c r="BP45" i="17"/>
  <c r="BO45" i="17"/>
  <c r="BN45" i="17"/>
  <c r="BW44" i="17"/>
  <c r="BV44" i="17"/>
  <c r="BU44" i="17"/>
  <c r="BT44" i="17"/>
  <c r="BS44" i="17"/>
  <c r="BQ44" i="17"/>
  <c r="BP44" i="17"/>
  <c r="BO44" i="17"/>
  <c r="BW43" i="17"/>
  <c r="BV43" i="17"/>
  <c r="BT43" i="17"/>
  <c r="BS43" i="17"/>
  <c r="BR43" i="17"/>
  <c r="BQ43" i="17"/>
  <c r="BP43" i="17"/>
  <c r="BO43" i="17"/>
  <c r="BW42" i="17"/>
  <c r="BV42" i="17"/>
  <c r="BS42" i="17"/>
  <c r="BQ42" i="17"/>
  <c r="BW41" i="17"/>
  <c r="BV41" i="17"/>
  <c r="BT41" i="17"/>
  <c r="BS41" i="17"/>
  <c r="BR41" i="17"/>
  <c r="BQ41" i="17"/>
  <c r="BP41" i="17"/>
  <c r="BO41" i="17"/>
  <c r="BW40" i="17"/>
  <c r="BV40" i="17"/>
  <c r="BU40" i="17"/>
  <c r="BT40" i="17"/>
  <c r="BS40" i="17"/>
  <c r="BR40" i="17"/>
  <c r="BQ40" i="17"/>
  <c r="BO40" i="17"/>
  <c r="BW39" i="17"/>
  <c r="BV39" i="17"/>
  <c r="BS39" i="17"/>
  <c r="BW38" i="17"/>
  <c r="BV38" i="17"/>
  <c r="BS38" i="17"/>
  <c r="BR38" i="17"/>
  <c r="BW37" i="17"/>
  <c r="BV37" i="17"/>
  <c r="BU37" i="17"/>
  <c r="BT37" i="17"/>
  <c r="BS37" i="17"/>
  <c r="BR37" i="17"/>
  <c r="BQ37" i="17"/>
  <c r="BO37" i="17"/>
  <c r="BW36" i="17"/>
  <c r="BV36" i="17"/>
  <c r="BT36" i="17"/>
  <c r="BS36" i="17"/>
  <c r="BR36" i="17"/>
  <c r="BQ36" i="17"/>
  <c r="BO36" i="17"/>
  <c r="BN36" i="17"/>
  <c r="BW35" i="17"/>
  <c r="BV35" i="17"/>
  <c r="BT35" i="17"/>
  <c r="BS35" i="17"/>
  <c r="BR35" i="17"/>
  <c r="BQ35" i="17"/>
  <c r="BP35" i="17"/>
  <c r="BW34" i="17"/>
  <c r="BV34" i="17"/>
  <c r="BU34" i="17"/>
  <c r="BT34" i="17"/>
  <c r="BS34" i="17"/>
  <c r="BR34" i="17"/>
  <c r="BQ34" i="17"/>
  <c r="BO34" i="17"/>
  <c r="BN34" i="17"/>
  <c r="BW33" i="17"/>
  <c r="BV33" i="17"/>
  <c r="BU33" i="17"/>
  <c r="BT33" i="17"/>
  <c r="BS33" i="17"/>
  <c r="BR33" i="17"/>
  <c r="BQ33" i="17"/>
  <c r="BP33" i="17"/>
  <c r="BN33" i="17"/>
  <c r="BW32" i="17"/>
  <c r="BV32" i="17"/>
  <c r="BS32" i="17"/>
  <c r="BR32" i="17"/>
  <c r="BQ32" i="17"/>
  <c r="BP32" i="17"/>
  <c r="BW31" i="17"/>
  <c r="BV31" i="17"/>
  <c r="BT31" i="17"/>
  <c r="BS31" i="17"/>
  <c r="BR31" i="17"/>
  <c r="BO31" i="17"/>
  <c r="BW30" i="17"/>
  <c r="BV30" i="17"/>
  <c r="BT30" i="17"/>
  <c r="BS30" i="17"/>
  <c r="BR30" i="17"/>
  <c r="BQ30" i="17"/>
  <c r="BP30" i="17"/>
  <c r="BO30" i="17"/>
  <c r="BW29" i="17"/>
  <c r="BV29" i="17"/>
  <c r="BT29" i="17"/>
  <c r="BS29" i="17"/>
  <c r="BR29" i="17"/>
  <c r="BQ29" i="17"/>
  <c r="BP29" i="17"/>
  <c r="BO29" i="17"/>
  <c r="BW28" i="17"/>
  <c r="BV28" i="17"/>
  <c r="BT28" i="17"/>
  <c r="BS28" i="17"/>
  <c r="BR28" i="17"/>
  <c r="BQ28" i="17"/>
  <c r="BO28" i="17"/>
  <c r="BW27" i="17"/>
  <c r="BV27" i="17"/>
  <c r="BU27" i="17"/>
  <c r="BT27" i="17"/>
  <c r="BS27" i="17"/>
  <c r="BR27" i="17"/>
  <c r="BQ27" i="17"/>
  <c r="BP27" i="17"/>
  <c r="BW26" i="17"/>
  <c r="BV26" i="17"/>
  <c r="BU26" i="17"/>
  <c r="BT26" i="17"/>
  <c r="BS26" i="17"/>
  <c r="BR26" i="17"/>
  <c r="BO26" i="17"/>
  <c r="BW25" i="17"/>
  <c r="BV25" i="17"/>
  <c r="BT25" i="17"/>
  <c r="BS25" i="17"/>
  <c r="BR25" i="17"/>
  <c r="BQ25" i="17"/>
  <c r="BP25" i="17"/>
  <c r="BO25" i="17"/>
  <c r="BW24" i="17"/>
  <c r="BV24" i="17"/>
  <c r="BT24" i="17"/>
  <c r="BS24" i="17"/>
  <c r="BR24" i="17"/>
  <c r="BQ24" i="17"/>
  <c r="BP24" i="17"/>
  <c r="BW23" i="17"/>
  <c r="BV23" i="17"/>
  <c r="BS23" i="17"/>
  <c r="BR23" i="17"/>
  <c r="BW22" i="17"/>
  <c r="BV22" i="17"/>
  <c r="BT22" i="17"/>
  <c r="BS22" i="17"/>
  <c r="BR22" i="17"/>
  <c r="BQ22" i="17"/>
  <c r="BP22" i="17"/>
  <c r="BW21" i="17"/>
  <c r="BV21" i="17"/>
  <c r="BS21" i="17"/>
  <c r="BR21" i="17"/>
  <c r="BQ21" i="17"/>
  <c r="BP21" i="17"/>
  <c r="BW20" i="17"/>
  <c r="BV20" i="17"/>
  <c r="BS20" i="17"/>
  <c r="BR20" i="17"/>
  <c r="BP20" i="17"/>
  <c r="BW19" i="17"/>
  <c r="BV19" i="17"/>
  <c r="BS19" i="17"/>
  <c r="BR19" i="17"/>
  <c r="BQ19" i="17"/>
  <c r="BP19" i="17"/>
  <c r="BW18" i="17"/>
  <c r="BV18" i="17"/>
  <c r="BS18" i="17"/>
  <c r="BQ18" i="17"/>
  <c r="BW17" i="17"/>
  <c r="BV17" i="17"/>
  <c r="BS17" i="17"/>
  <c r="BR17" i="17"/>
  <c r="BQ17" i="17"/>
  <c r="BO17" i="17"/>
  <c r="BW16" i="17"/>
  <c r="BV16" i="17"/>
  <c r="BS16" i="17"/>
  <c r="BR16" i="17"/>
  <c r="BW15" i="17"/>
  <c r="BV15" i="17"/>
  <c r="BS15" i="17"/>
  <c r="BQ15" i="17"/>
  <c r="BW14" i="17"/>
  <c r="BV14" i="17"/>
  <c r="BU14" i="17"/>
  <c r="BT14" i="17"/>
  <c r="BR14" i="17"/>
  <c r="BP14" i="17"/>
  <c r="BW13" i="17"/>
  <c r="BV13" i="17"/>
  <c r="BS13" i="17"/>
  <c r="BW12" i="17"/>
  <c r="BV12" i="17"/>
  <c r="BU12" i="17"/>
  <c r="BS12" i="17"/>
  <c r="BW11" i="17"/>
  <c r="BV11" i="17"/>
  <c r="BW10" i="17"/>
  <c r="BV10" i="17"/>
  <c r="BS10" i="17"/>
  <c r="BR10" i="17"/>
  <c r="BW9" i="17"/>
  <c r="BV9" i="17"/>
  <c r="BS9" i="17"/>
  <c r="BW8" i="17"/>
  <c r="BV8" i="17"/>
  <c r="BU8" i="17"/>
  <c r="BS8" i="17"/>
  <c r="BW7" i="17"/>
  <c r="BV7" i="17"/>
  <c r="BU7" i="17"/>
  <c r="BT7" i="17"/>
  <c r="BS7" i="17"/>
  <c r="BR7" i="17"/>
  <c r="BW6" i="17"/>
  <c r="BV6" i="17"/>
  <c r="BU6" i="17"/>
  <c r="BT6" i="17"/>
  <c r="BP6" i="17"/>
  <c r="U12" i="21"/>
  <c r="U26" i="21"/>
  <c r="U82" i="21"/>
  <c r="U53" i="21"/>
  <c r="U6" i="21"/>
  <c r="U9" i="21"/>
  <c r="U17" i="21"/>
  <c r="U89" i="21"/>
  <c r="U22" i="21"/>
  <c r="U39" i="21"/>
  <c r="U75" i="21"/>
  <c r="U15" i="21"/>
  <c r="U34" i="21"/>
  <c r="U38" i="21"/>
  <c r="U126" i="21"/>
  <c r="U113" i="21"/>
  <c r="U116" i="21"/>
  <c r="U100" i="21"/>
  <c r="U59" i="21"/>
  <c r="U25" i="21"/>
  <c r="U86" i="21"/>
  <c r="U57" i="21"/>
  <c r="U130" i="21"/>
  <c r="U103" i="21"/>
  <c r="U49" i="21"/>
  <c r="U91" i="21"/>
  <c r="U64" i="21"/>
  <c r="U24" i="21"/>
  <c r="U61" i="21"/>
  <c r="U65" i="21"/>
  <c r="U99" i="21"/>
  <c r="U19" i="21"/>
  <c r="U23" i="21"/>
  <c r="U125" i="21"/>
  <c r="U60" i="21"/>
  <c r="U95" i="21"/>
  <c r="U37" i="21"/>
  <c r="U123" i="21"/>
  <c r="U32" i="21"/>
  <c r="U81" i="21"/>
  <c r="U16" i="21"/>
  <c r="U20" i="21"/>
  <c r="U54" i="21"/>
  <c r="U67" i="21"/>
  <c r="U27" i="21"/>
  <c r="U43" i="21"/>
  <c r="U41" i="21"/>
  <c r="U119" i="21"/>
  <c r="U80" i="21"/>
  <c r="U14" i="21"/>
  <c r="U128" i="21"/>
  <c r="U47" i="21"/>
  <c r="U105" i="21"/>
  <c r="U70" i="21"/>
  <c r="U8" i="21"/>
  <c r="U118" i="21"/>
  <c r="U30" i="21"/>
  <c r="U72" i="21"/>
  <c r="U101" i="21"/>
  <c r="U85" i="21"/>
  <c r="U134" i="21"/>
  <c r="U51" i="21"/>
  <c r="U88" i="21"/>
  <c r="U112" i="21"/>
  <c r="U42" i="21"/>
  <c r="U98" i="21"/>
  <c r="U78" i="21"/>
  <c r="U124" i="21"/>
  <c r="U115" i="21"/>
  <c r="U46" i="21"/>
  <c r="U132" i="21"/>
  <c r="U107" i="21"/>
  <c r="U18" i="21"/>
  <c r="U44" i="21"/>
  <c r="U83" i="21"/>
  <c r="U69" i="21"/>
  <c r="U94" i="21"/>
  <c r="U11" i="21"/>
  <c r="U58" i="21"/>
  <c r="U104" i="21"/>
  <c r="U102" i="21"/>
  <c r="U135" i="21"/>
  <c r="U120" i="21"/>
  <c r="U122" i="21"/>
  <c r="U90" i="21"/>
  <c r="U106" i="21"/>
  <c r="U97" i="21"/>
  <c r="U63" i="21"/>
  <c r="U56" i="21"/>
  <c r="U28" i="21"/>
  <c r="U40" i="21"/>
  <c r="U62" i="21"/>
  <c r="U50" i="21"/>
  <c r="U36" i="21"/>
  <c r="U84" i="21"/>
  <c r="U13" i="21"/>
  <c r="U71" i="21"/>
  <c r="U93" i="21"/>
  <c r="U35" i="21"/>
  <c r="U33" i="21"/>
  <c r="U133" i="21"/>
  <c r="U114" i="21"/>
  <c r="U77" i="21"/>
  <c r="U117" i="21"/>
  <c r="U87" i="21"/>
  <c r="U108" i="21"/>
  <c r="U131" i="21"/>
  <c r="U79" i="21"/>
  <c r="U109" i="21"/>
  <c r="U73" i="21"/>
  <c r="U55" i="21"/>
  <c r="U129" i="21"/>
  <c r="U96" i="21"/>
  <c r="U68" i="21"/>
  <c r="U121" i="21"/>
  <c r="U48" i="21"/>
  <c r="U31" i="21"/>
  <c r="U74" i="21"/>
  <c r="U29" i="21"/>
  <c r="U110" i="21"/>
  <c r="U52" i="21"/>
  <c r="U127" i="21"/>
  <c r="U92" i="21"/>
  <c r="U45" i="21"/>
  <c r="U76" i="21"/>
  <c r="U21" i="21"/>
  <c r="U10" i="21"/>
  <c r="U66" i="21"/>
  <c r="U111" i="21"/>
  <c r="U7" i="21"/>
  <c r="U85" i="17"/>
  <c r="U44" i="17"/>
  <c r="U103" i="17"/>
  <c r="U63" i="17"/>
  <c r="U113" i="17"/>
  <c r="AW112" i="17"/>
  <c r="U112" i="17"/>
  <c r="U110" i="17"/>
  <c r="U109" i="17"/>
  <c r="U104" i="17"/>
  <c r="U92" i="17"/>
  <c r="U91" i="17"/>
  <c r="U70" i="17"/>
  <c r="U31" i="17"/>
  <c r="U53" i="17"/>
  <c r="U74" i="17"/>
  <c r="U12" i="17"/>
  <c r="U19" i="17"/>
  <c r="U107" i="17"/>
  <c r="U18" i="17"/>
  <c r="U52" i="17"/>
  <c r="U64" i="17"/>
  <c r="U25" i="17"/>
  <c r="U96" i="17"/>
  <c r="U34" i="17"/>
  <c r="U67" i="17"/>
  <c r="U7" i="17"/>
  <c r="U22" i="17"/>
  <c r="U123" i="17"/>
  <c r="U121" i="17"/>
  <c r="U46" i="17"/>
  <c r="U42" i="17"/>
  <c r="U73" i="17"/>
  <c r="U124" i="17"/>
  <c r="U14" i="17"/>
  <c r="U20" i="17"/>
  <c r="U118" i="17"/>
  <c r="U117" i="17"/>
  <c r="U71" i="17"/>
  <c r="U23" i="17"/>
  <c r="U41" i="17"/>
  <c r="U82" i="17"/>
  <c r="U35" i="17"/>
  <c r="U81" i="17"/>
  <c r="U61" i="17"/>
  <c r="U38" i="17"/>
  <c r="U39" i="17"/>
  <c r="U72" i="17"/>
  <c r="U40" i="17"/>
  <c r="U75" i="17"/>
  <c r="U115" i="17"/>
  <c r="U114" i="17"/>
  <c r="U108" i="17"/>
  <c r="U95" i="17"/>
  <c r="U93" i="17"/>
  <c r="U90" i="17"/>
  <c r="U50" i="17"/>
  <c r="U88" i="17"/>
  <c r="U37" i="17"/>
  <c r="U32" i="17"/>
  <c r="U69" i="17"/>
  <c r="U66" i="17"/>
  <c r="U33" i="17"/>
  <c r="U77" i="17"/>
  <c r="U65" i="17"/>
  <c r="U119" i="17"/>
  <c r="U62" i="17"/>
  <c r="U97" i="17"/>
  <c r="U111" i="17"/>
  <c r="U58" i="17"/>
  <c r="U120" i="17"/>
  <c r="U29" i="17"/>
  <c r="U56" i="17"/>
  <c r="U59" i="17"/>
  <c r="U54" i="17"/>
  <c r="U83" i="17"/>
  <c r="U26" i="17"/>
  <c r="U105" i="17"/>
  <c r="U48" i="17"/>
  <c r="U116" i="17"/>
  <c r="U89" i="17"/>
  <c r="U122" i="17"/>
  <c r="U99" i="17"/>
  <c r="U86" i="17"/>
  <c r="U28" i="17"/>
  <c r="U51" i="17"/>
  <c r="U84" i="17"/>
  <c r="U106" i="17"/>
  <c r="U101" i="17"/>
  <c r="U30" i="17"/>
  <c r="U68" i="17"/>
  <c r="U45" i="17"/>
  <c r="U15" i="17"/>
  <c r="U11" i="17"/>
  <c r="U16" i="17"/>
  <c r="U57" i="17"/>
  <c r="U36" i="17"/>
  <c r="U79" i="17"/>
  <c r="U76" i="17"/>
  <c r="U55" i="17"/>
  <c r="U47" i="17"/>
  <c r="U94" i="17"/>
  <c r="U125" i="17"/>
  <c r="U17" i="17"/>
  <c r="U80" i="17"/>
  <c r="U102" i="17"/>
  <c r="U78" i="17"/>
  <c r="U100" i="17"/>
  <c r="U49" i="17"/>
  <c r="U87" i="17"/>
  <c r="U60" i="17"/>
  <c r="U24" i="17"/>
  <c r="U10" i="17"/>
  <c r="U27" i="17"/>
  <c r="U8" i="17"/>
  <c r="U98" i="17"/>
  <c r="U9" i="17"/>
  <c r="U21" i="17"/>
  <c r="U43" i="17"/>
  <c r="AW13" i="17"/>
  <c r="U13" i="17"/>
  <c r="AW10" i="17"/>
  <c r="AX31" i="21"/>
  <c r="AU119" i="21"/>
  <c r="AX49" i="21"/>
  <c r="AU41" i="21"/>
  <c r="AV11" i="21"/>
  <c r="AT84" i="21"/>
  <c r="AW13" i="21"/>
  <c r="AV20" i="21"/>
  <c r="AT121" i="21"/>
  <c r="AU39" i="21"/>
  <c r="AW28" i="21"/>
  <c r="AT67" i="21"/>
  <c r="AX70" i="21"/>
  <c r="AU11" i="21"/>
  <c r="AW125" i="21"/>
  <c r="AX12" i="21"/>
  <c r="AT82" i="21"/>
  <c r="AU36" i="21"/>
  <c r="AW113" i="21"/>
  <c r="AT7" i="21"/>
  <c r="AU124" i="21"/>
  <c r="AX123" i="21"/>
  <c r="AV54" i="21"/>
  <c r="AV31" i="21"/>
  <c r="AV135" i="21"/>
  <c r="AW9" i="21"/>
  <c r="AX40" i="21"/>
  <c r="AX66" i="21"/>
  <c r="AV122" i="21"/>
  <c r="AW8" i="21"/>
  <c r="AV10" i="21"/>
  <c r="AV44" i="21"/>
  <c r="AT28" i="21"/>
  <c r="AX11" i="21"/>
  <c r="AT56" i="21"/>
  <c r="AT29" i="21"/>
  <c r="AU7" i="17"/>
  <c r="AX102" i="21" l="1"/>
  <c r="AT20" i="21"/>
  <c r="AV109" i="21"/>
  <c r="BG68" i="21"/>
  <c r="BG80" i="21"/>
  <c r="BC93" i="21"/>
  <c r="BC73" i="21"/>
  <c r="BC85" i="21"/>
  <c r="BG54" i="21"/>
  <c r="BD51" i="21"/>
  <c r="BD54" i="21"/>
  <c r="BG92" i="21"/>
  <c r="AW92" i="21" s="1"/>
  <c r="BE93" i="21"/>
  <c r="BE61" i="21"/>
  <c r="AX84" i="21"/>
  <c r="AU43" i="21"/>
  <c r="BD112" i="21"/>
  <c r="BD120" i="21"/>
  <c r="AX57" i="21"/>
  <c r="AT57" i="21"/>
  <c r="BH42" i="21"/>
  <c r="BH43" i="21"/>
  <c r="AW43" i="21" s="1"/>
  <c r="AU42" i="21"/>
  <c r="BG97" i="21"/>
  <c r="BG105" i="21"/>
  <c r="BH14" i="21"/>
  <c r="BH15" i="21"/>
  <c r="AW116" i="21"/>
  <c r="BI68" i="21"/>
  <c r="BI80" i="21"/>
  <c r="BA50" i="21"/>
  <c r="BA52" i="21"/>
  <c r="BI81" i="21"/>
  <c r="BI92" i="21"/>
  <c r="BA73" i="21"/>
  <c r="BA85" i="21"/>
  <c r="BB108" i="21"/>
  <c r="BB116" i="21"/>
  <c r="BF47" i="21"/>
  <c r="BF48" i="21"/>
  <c r="BA47" i="21"/>
  <c r="BA48" i="21"/>
  <c r="AV64" i="21"/>
  <c r="BD71" i="21"/>
  <c r="BD83" i="21"/>
  <c r="AU83" i="21" s="1"/>
  <c r="BY112" i="21"/>
  <c r="BJ101" i="21"/>
  <c r="BJ109" i="21"/>
  <c r="BH93" i="21"/>
  <c r="BH61" i="21"/>
  <c r="BG76" i="21"/>
  <c r="AW76" i="21" s="1"/>
  <c r="BG87" i="21"/>
  <c r="AU112" i="21"/>
  <c r="AU65" i="21"/>
  <c r="BG57" i="21"/>
  <c r="AX55" i="21"/>
  <c r="BD92" i="21"/>
  <c r="BD77" i="21"/>
  <c r="CL77" i="21" s="1"/>
  <c r="CY77" i="21" s="1"/>
  <c r="BH108" i="21"/>
  <c r="AW108" i="21" s="1"/>
  <c r="AW15" i="21"/>
  <c r="AT102" i="21"/>
  <c r="BI73" i="21"/>
  <c r="BI85" i="21"/>
  <c r="AU68" i="21"/>
  <c r="BH107" i="21"/>
  <c r="CH107" i="21" s="1"/>
  <c r="CU107" i="21" s="1"/>
  <c r="BH115" i="21"/>
  <c r="AW115" i="21" s="1"/>
  <c r="BJ108" i="21"/>
  <c r="BJ65" i="21"/>
  <c r="BB65" i="21"/>
  <c r="BB49" i="21"/>
  <c r="CJ49" i="21" s="1"/>
  <c r="CW49" i="21" s="1"/>
  <c r="BB50" i="21"/>
  <c r="BE114" i="21"/>
  <c r="AV114" i="21" s="1"/>
  <c r="BE121" i="21"/>
  <c r="AT86" i="21"/>
  <c r="BJ93" i="21"/>
  <c r="BB62" i="21"/>
  <c r="BB72" i="21"/>
  <c r="AW110" i="21"/>
  <c r="BE76" i="21"/>
  <c r="AV76" i="21" s="1"/>
  <c r="BB76" i="21"/>
  <c r="AT76" i="21" s="1"/>
  <c r="AV75" i="21"/>
  <c r="AX112" i="21"/>
  <c r="BB87" i="21"/>
  <c r="AT87" i="21" s="1"/>
  <c r="AU80" i="21"/>
  <c r="AW65" i="21"/>
  <c r="BG65" i="21"/>
  <c r="AT61" i="21"/>
  <c r="BB106" i="21"/>
  <c r="AV57" i="21"/>
  <c r="AW55" i="21"/>
  <c r="BK51" i="21"/>
  <c r="AY51" i="21" s="1"/>
  <c r="BE108" i="21"/>
  <c r="BB107" i="21"/>
  <c r="AT107" i="21" s="1"/>
  <c r="BY64" i="21"/>
  <c r="BJ96" i="21"/>
  <c r="BJ104" i="21"/>
  <c r="AX104" i="21" s="1"/>
  <c r="BF71" i="21"/>
  <c r="BF83" i="21"/>
  <c r="BB103" i="21"/>
  <c r="BE109" i="21"/>
  <c r="BH86" i="21"/>
  <c r="BH60" i="21"/>
  <c r="BD60" i="21"/>
  <c r="BD69" i="21"/>
  <c r="AU91" i="21"/>
  <c r="BE83" i="21"/>
  <c r="BJ26" i="21"/>
  <c r="BG95" i="21"/>
  <c r="BG22" i="21"/>
  <c r="BG24" i="21"/>
  <c r="AW24" i="21" s="1"/>
  <c r="BE119" i="21"/>
  <c r="BG114" i="21"/>
  <c r="AW90" i="21"/>
  <c r="BD110" i="21"/>
  <c r="AU110" i="21" s="1"/>
  <c r="BJ71" i="21"/>
  <c r="BJ83" i="21"/>
  <c r="BH83" i="21"/>
  <c r="AW83" i="21" s="1"/>
  <c r="BB17" i="21"/>
  <c r="BB19" i="21"/>
  <c r="BB118" i="21"/>
  <c r="BB125" i="21"/>
  <c r="AT125" i="21" s="1"/>
  <c r="BI93" i="21"/>
  <c r="BI61" i="21"/>
  <c r="AX61" i="21" s="1"/>
  <c r="BG62" i="21"/>
  <c r="BG72" i="21"/>
  <c r="AW72" i="21" s="1"/>
  <c r="BD108" i="21"/>
  <c r="BI87" i="21"/>
  <c r="AX87" i="21" s="1"/>
  <c r="BJ68" i="21"/>
  <c r="BI54" i="21"/>
  <c r="AX54" i="21" s="1"/>
  <c r="BA54" i="21"/>
  <c r="AV77" i="21"/>
  <c r="BY83" i="21"/>
  <c r="BD107" i="21"/>
  <c r="BD109" i="21"/>
  <c r="AU109" i="21" s="1"/>
  <c r="AU6" i="21"/>
  <c r="BK86" i="21"/>
  <c r="AY86" i="21" s="1"/>
  <c r="AU33" i="21"/>
  <c r="AX7" i="21"/>
  <c r="BG58" i="21"/>
  <c r="AW58" i="21" s="1"/>
  <c r="BG66" i="21"/>
  <c r="AW66" i="21" s="1"/>
  <c r="BB126" i="21"/>
  <c r="BB53" i="21"/>
  <c r="BB129" i="21"/>
  <c r="BB75" i="21"/>
  <c r="BD122" i="21"/>
  <c r="BF46" i="21"/>
  <c r="CN46" i="21" s="1"/>
  <c r="DA46" i="21" s="1"/>
  <c r="BD17" i="21"/>
  <c r="BD19" i="21"/>
  <c r="BI121" i="21"/>
  <c r="BI127" i="21"/>
  <c r="BE120" i="21"/>
  <c r="AU16" i="21"/>
  <c r="BC89" i="21"/>
  <c r="AU89" i="21" s="1"/>
  <c r="BE113" i="21"/>
  <c r="AV113" i="21" s="1"/>
  <c r="BK85" i="21"/>
  <c r="AY85" i="21" s="1"/>
  <c r="AX110" i="21"/>
  <c r="BF85" i="21"/>
  <c r="AV85" i="21" s="1"/>
  <c r="AV65" i="21"/>
  <c r="BF106" i="21"/>
  <c r="AU56" i="21"/>
  <c r="AW75" i="21"/>
  <c r="AU75" i="21"/>
  <c r="BH53" i="21"/>
  <c r="AW53" i="21" s="1"/>
  <c r="BH57" i="21"/>
  <c r="AW57" i="21" s="1"/>
  <c r="AX51" i="21"/>
  <c r="BJ72" i="21"/>
  <c r="BJ84" i="21"/>
  <c r="BF72" i="21"/>
  <c r="AC72" i="21" s="1"/>
  <c r="AX83" i="21"/>
  <c r="BI97" i="21"/>
  <c r="CL97" i="21" s="1"/>
  <c r="CY97" i="21" s="1"/>
  <c r="BI105" i="21"/>
  <c r="BB97" i="21"/>
  <c r="BB105" i="21"/>
  <c r="BB113" i="21"/>
  <c r="AV63" i="21"/>
  <c r="BC88" i="21"/>
  <c r="AU34" i="21"/>
  <c r="BY134" i="21"/>
  <c r="BI27" i="21"/>
  <c r="BI18" i="21"/>
  <c r="BJ20" i="21"/>
  <c r="BJ22" i="21"/>
  <c r="BG44" i="21"/>
  <c r="AU101" i="21"/>
  <c r="AX101" i="21"/>
  <c r="BI100" i="21"/>
  <c r="AW93" i="21"/>
  <c r="BA108" i="21"/>
  <c r="BG99" i="21"/>
  <c r="CP99" i="21" s="1"/>
  <c r="DC99" i="21" s="1"/>
  <c r="BK74" i="21"/>
  <c r="BC74" i="21"/>
  <c r="AU74" i="21" s="1"/>
  <c r="BD105" i="21"/>
  <c r="AU105" i="21" s="1"/>
  <c r="BD65" i="21"/>
  <c r="BC51" i="21"/>
  <c r="BH51" i="21"/>
  <c r="BH54" i="21"/>
  <c r="BJ50" i="21"/>
  <c r="AX50" i="21" s="1"/>
  <c r="BH82" i="21"/>
  <c r="BF107" i="21"/>
  <c r="BF115" i="21"/>
  <c r="AV115" i="21" s="1"/>
  <c r="BF64" i="21"/>
  <c r="BE96" i="21"/>
  <c r="AV96" i="21" s="1"/>
  <c r="BE104" i="21"/>
  <c r="AV104" i="21" s="1"/>
  <c r="BH98" i="21"/>
  <c r="BH97" i="21"/>
  <c r="BA97" i="21"/>
  <c r="BA103" i="21"/>
  <c r="BD80" i="21"/>
  <c r="BE88" i="21"/>
  <c r="BE99" i="21"/>
  <c r="BK61" i="21"/>
  <c r="AY61" i="21" s="1"/>
  <c r="BF61" i="21"/>
  <c r="BI45" i="21"/>
  <c r="AV45" i="21"/>
  <c r="AT32" i="21"/>
  <c r="BG104" i="21"/>
  <c r="BI22" i="21"/>
  <c r="BI67" i="21"/>
  <c r="AX67" i="21" s="1"/>
  <c r="BI79" i="21"/>
  <c r="AX79" i="21" s="1"/>
  <c r="BK56" i="21"/>
  <c r="AW31" i="21"/>
  <c r="BC120" i="21"/>
  <c r="AU120" i="21" s="1"/>
  <c r="BB15" i="21"/>
  <c r="BB16" i="21"/>
  <c r="BI119" i="21"/>
  <c r="AX119" i="21" s="1"/>
  <c r="BK14" i="21"/>
  <c r="BE16" i="21"/>
  <c r="BC14" i="21"/>
  <c r="BC15" i="21"/>
  <c r="AU15" i="21" s="1"/>
  <c r="BF79" i="21"/>
  <c r="AV79" i="21" s="1"/>
  <c r="BF90" i="21"/>
  <c r="AV90" i="21" s="1"/>
  <c r="AU9" i="21"/>
  <c r="BC115" i="21"/>
  <c r="AU115" i="21" s="1"/>
  <c r="BC122" i="21"/>
  <c r="BH114" i="21"/>
  <c r="BC113" i="21"/>
  <c r="AU113" i="21" s="1"/>
  <c r="BC68" i="21"/>
  <c r="BB86" i="21"/>
  <c r="BD63" i="21"/>
  <c r="BD73" i="21"/>
  <c r="BA66" i="21"/>
  <c r="BA78" i="21"/>
  <c r="BD45" i="21"/>
  <c r="AU45" i="21" s="1"/>
  <c r="BF26" i="21"/>
  <c r="BF27" i="21"/>
  <c r="AX20" i="21"/>
  <c r="BJ19" i="21"/>
  <c r="AX19" i="21" s="1"/>
  <c r="BJ21" i="21"/>
  <c r="AX21" i="21" s="1"/>
  <c r="BD23" i="21"/>
  <c r="AT44" i="21"/>
  <c r="BA115" i="21"/>
  <c r="BA122" i="21"/>
  <c r="AT122" i="21" s="1"/>
  <c r="BG89" i="21"/>
  <c r="AW89" i="21" s="1"/>
  <c r="BE110" i="21"/>
  <c r="AU96" i="21"/>
  <c r="BD93" i="21"/>
  <c r="CM93" i="21" s="1"/>
  <c r="CZ93" i="21" s="1"/>
  <c r="BF92" i="21"/>
  <c r="AV92" i="21" s="1"/>
  <c r="AU62" i="21"/>
  <c r="BI108" i="21"/>
  <c r="BJ81" i="21"/>
  <c r="BJ76" i="21"/>
  <c r="AX73" i="21"/>
  <c r="BA43" i="21"/>
  <c r="CO43" i="21" s="1"/>
  <c r="DB43" i="21" s="1"/>
  <c r="AW78" i="21"/>
  <c r="AV29" i="21"/>
  <c r="BC27" i="21"/>
  <c r="AU27" i="21" s="1"/>
  <c r="BC18" i="21"/>
  <c r="BD24" i="21"/>
  <c r="CN24" i="21" s="1"/>
  <c r="DA24" i="21" s="1"/>
  <c r="BG128" i="21"/>
  <c r="BG64" i="21"/>
  <c r="AW64" i="21" s="1"/>
  <c r="BE22" i="21"/>
  <c r="AV22" i="21" s="1"/>
  <c r="BG123" i="21"/>
  <c r="AW123" i="21" s="1"/>
  <c r="BA123" i="21"/>
  <c r="CH123" i="21" s="1"/>
  <c r="CU123" i="21" s="1"/>
  <c r="BJ56" i="21"/>
  <c r="BE18" i="21"/>
  <c r="AV18" i="21" s="1"/>
  <c r="BJ17" i="21"/>
  <c r="AX17" i="21" s="1"/>
  <c r="BE116" i="21"/>
  <c r="BY12" i="21"/>
  <c r="BD117" i="21"/>
  <c r="AU117" i="21" s="1"/>
  <c r="BG85" i="21"/>
  <c r="AW85" i="21" s="1"/>
  <c r="BB85" i="21"/>
  <c r="AV130" i="21"/>
  <c r="BI25" i="21"/>
  <c r="AX25" i="21" s="1"/>
  <c r="BA25" i="21"/>
  <c r="BI58" i="21"/>
  <c r="AX58" i="21" s="1"/>
  <c r="BA26" i="21"/>
  <c r="AT26" i="21" s="1"/>
  <c r="BG126" i="21"/>
  <c r="BI95" i="21"/>
  <c r="AX95" i="21" s="1"/>
  <c r="BE70" i="21"/>
  <c r="BK92" i="21"/>
  <c r="AY92" i="21" s="1"/>
  <c r="BD20" i="21"/>
  <c r="BB48" i="21"/>
  <c r="AU123" i="21"/>
  <c r="BA18" i="21"/>
  <c r="BH21" i="21"/>
  <c r="AW21" i="21" s="1"/>
  <c r="BG118" i="21"/>
  <c r="AW118" i="21" s="1"/>
  <c r="AV40" i="21"/>
  <c r="BH121" i="21"/>
  <c r="AW121" i="21" s="1"/>
  <c r="BF120" i="21"/>
  <c r="CN120" i="21" s="1"/>
  <c r="DA120" i="21" s="1"/>
  <c r="BF119" i="21"/>
  <c r="AX41" i="21"/>
  <c r="BG16" i="21"/>
  <c r="AW16" i="21" s="1"/>
  <c r="BD116" i="21"/>
  <c r="BA79" i="21"/>
  <c r="CF79" i="21" s="1"/>
  <c r="CS79" i="21" s="1"/>
  <c r="AT12" i="21"/>
  <c r="BB117" i="21"/>
  <c r="AX90" i="21"/>
  <c r="BD90" i="21"/>
  <c r="BI113" i="21"/>
  <c r="AX113" i="21" s="1"/>
  <c r="BK110" i="21"/>
  <c r="AY110" i="21" s="1"/>
  <c r="BF110" i="21"/>
  <c r="BK52" i="21"/>
  <c r="AY52" i="21" s="1"/>
  <c r="BG52" i="21"/>
  <c r="AW52" i="21" s="1"/>
  <c r="BC52" i="21"/>
  <c r="AU52" i="21" s="1"/>
  <c r="BF50" i="21"/>
  <c r="CF50" i="21" s="1"/>
  <c r="CS50" i="21" s="1"/>
  <c r="BK108" i="21"/>
  <c r="AY108" i="21" s="1"/>
  <c r="BJ107" i="21"/>
  <c r="AX107" i="21" s="1"/>
  <c r="AW82" i="21"/>
  <c r="BE107" i="21"/>
  <c r="AV107" i="21" s="1"/>
  <c r="BJ64" i="21"/>
  <c r="AX64" i="21" s="1"/>
  <c r="BH96" i="21"/>
  <c r="BK42" i="21"/>
  <c r="AY42" i="21" s="1"/>
  <c r="BG98" i="21"/>
  <c r="AW98" i="21" s="1"/>
  <c r="BC98" i="21"/>
  <c r="AU98" i="21" s="1"/>
  <c r="BH80" i="21"/>
  <c r="BF105" i="21"/>
  <c r="AV105" i="21" s="1"/>
  <c r="BA105" i="21"/>
  <c r="BB109" i="21"/>
  <c r="BG86" i="21"/>
  <c r="BK60" i="21"/>
  <c r="BG60" i="21"/>
  <c r="AW60" i="21" s="1"/>
  <c r="BC60" i="21"/>
  <c r="AU60" i="21" s="1"/>
  <c r="BK91" i="21"/>
  <c r="AY91" i="21" s="1"/>
  <c r="AU32" i="21"/>
  <c r="BK25" i="21"/>
  <c r="BE59" i="21"/>
  <c r="BC25" i="21"/>
  <c r="BK58" i="21"/>
  <c r="AY58" i="21" s="1"/>
  <c r="BF58" i="21"/>
  <c r="AV26" i="21"/>
  <c r="BE126" i="21"/>
  <c r="BK70" i="21"/>
  <c r="BE67" i="21"/>
  <c r="AV67" i="21" s="1"/>
  <c r="BC92" i="21"/>
  <c r="CI92" i="21" s="1"/>
  <c r="CV92" i="21" s="1"/>
  <c r="BA20" i="21"/>
  <c r="BK124" i="21"/>
  <c r="AY124" i="21" s="1"/>
  <c r="BE124" i="21"/>
  <c r="AV124" i="21" s="1"/>
  <c r="BI23" i="21"/>
  <c r="AX23" i="21" s="1"/>
  <c r="BG19" i="21"/>
  <c r="BD48" i="21"/>
  <c r="AU48" i="21" s="1"/>
  <c r="BK18" i="21"/>
  <c r="AY18" i="21" s="1"/>
  <c r="BI122" i="21"/>
  <c r="AX122" i="21" s="1"/>
  <c r="BH17" i="21"/>
  <c r="AW17" i="21" s="1"/>
  <c r="BE46" i="21"/>
  <c r="BC17" i="21"/>
  <c r="BE118" i="21"/>
  <c r="AV118" i="21" s="1"/>
  <c r="BF121" i="21"/>
  <c r="BD13" i="21"/>
  <c r="AU13" i="21" s="1"/>
  <c r="BI16" i="21"/>
  <c r="AX16" i="21" s="1"/>
  <c r="BG14" i="21"/>
  <c r="AW14" i="21" s="1"/>
  <c r="BD16" i="21"/>
  <c r="BK79" i="21"/>
  <c r="AY79" i="21" s="1"/>
  <c r="AX9" i="21"/>
  <c r="AU79" i="21"/>
  <c r="AT9" i="21"/>
  <c r="BI90" i="21"/>
  <c r="BC90" i="21"/>
  <c r="BK115" i="21"/>
  <c r="AY115" i="21" s="1"/>
  <c r="BE115" i="21"/>
  <c r="BI114" i="21"/>
  <c r="AX114" i="21" s="1"/>
  <c r="BD114" i="21"/>
  <c r="BA89" i="21"/>
  <c r="BA113" i="21"/>
  <c r="BJ85" i="21"/>
  <c r="BA110" i="21"/>
  <c r="BC76" i="21"/>
  <c r="CN76" i="21" s="1"/>
  <c r="DA76" i="21" s="1"/>
  <c r="BI65" i="21"/>
  <c r="BA65" i="21"/>
  <c r="BK106" i="21"/>
  <c r="AV106" i="21"/>
  <c r="BK57" i="21"/>
  <c r="BC57" i="21"/>
  <c r="BG55" i="21"/>
  <c r="BI75" i="21"/>
  <c r="AX75" i="21" s="1"/>
  <c r="BA75" i="21"/>
  <c r="BF52" i="21"/>
  <c r="BJ53" i="21"/>
  <c r="AX53" i="21" s="1"/>
  <c r="BF53" i="21"/>
  <c r="AV53" i="21" s="1"/>
  <c r="AV51" i="21"/>
  <c r="BI72" i="21"/>
  <c r="BE72" i="21"/>
  <c r="BA72" i="21"/>
  <c r="CN72" i="21" s="1"/>
  <c r="DA72" i="21" s="1"/>
  <c r="BG49" i="21"/>
  <c r="BF108" i="21"/>
  <c r="BD64" i="21"/>
  <c r="BK96" i="21"/>
  <c r="AY96" i="21" s="1"/>
  <c r="BG71" i="21"/>
  <c r="BC71" i="21"/>
  <c r="AU71" i="21" s="1"/>
  <c r="BJ98" i="21"/>
  <c r="AX98" i="21" s="1"/>
  <c r="BG42" i="21"/>
  <c r="CK42" i="21" s="1"/>
  <c r="CX42" i="21" s="1"/>
  <c r="BC42" i="21"/>
  <c r="BF78" i="21"/>
  <c r="CM78" i="21" s="1"/>
  <c r="CZ78" i="21" s="1"/>
  <c r="BJ80" i="21"/>
  <c r="CO80" i="21" s="1"/>
  <c r="DB80" i="21" s="1"/>
  <c r="BH105" i="21"/>
  <c r="BA109" i="21"/>
  <c r="AW6" i="21"/>
  <c r="BC86" i="21"/>
  <c r="AU86" i="21" s="1"/>
  <c r="AU37" i="21"/>
  <c r="BD61" i="21"/>
  <c r="AV33" i="21"/>
  <c r="BJ59" i="21"/>
  <c r="AX59" i="21" s="1"/>
  <c r="BH25" i="21"/>
  <c r="BK83" i="21"/>
  <c r="AY83" i="21" s="1"/>
  <c r="BA58" i="21"/>
  <c r="AT58" i="21" s="1"/>
  <c r="AW131" i="21"/>
  <c r="AT131" i="21"/>
  <c r="BI26" i="21"/>
  <c r="AU22" i="21"/>
  <c r="BI48" i="21"/>
  <c r="CF48" i="21" s="1"/>
  <c r="CS48" i="21" s="1"/>
  <c r="AV23" i="21"/>
  <c r="BJ46" i="21"/>
  <c r="AX46" i="21" s="1"/>
  <c r="BG21" i="21"/>
  <c r="BG23" i="21"/>
  <c r="BE17" i="21"/>
  <c r="AV17" i="21" s="1"/>
  <c r="BB21" i="21"/>
  <c r="BD118" i="21"/>
  <c r="BK120" i="21"/>
  <c r="AY120" i="21" s="1"/>
  <c r="BF16" i="21"/>
  <c r="BB14" i="21"/>
  <c r="BK104" i="21"/>
  <c r="BH79" i="21"/>
  <c r="BF74" i="21"/>
  <c r="CI74" i="21" s="1"/>
  <c r="CV74" i="21" s="1"/>
  <c r="BK87" i="21"/>
  <c r="AY87" i="21" s="1"/>
  <c r="BD87" i="21"/>
  <c r="CN87" i="21" s="1"/>
  <c r="DA87" i="21" s="1"/>
  <c r="BA112" i="21"/>
  <c r="BE73" i="21"/>
  <c r="AV73" i="21" s="1"/>
  <c r="BH68" i="21"/>
  <c r="BF65" i="21"/>
  <c r="BY106" i="21"/>
  <c r="AX56" i="21"/>
  <c r="BD55" i="21"/>
  <c r="BI52" i="21"/>
  <c r="AX52" i="21" s="1"/>
  <c r="BE52" i="21"/>
  <c r="BH50" i="21"/>
  <c r="AW50" i="21" s="1"/>
  <c r="AV49" i="21"/>
  <c r="BK107" i="21"/>
  <c r="BA64" i="21"/>
  <c r="BI71" i="21"/>
  <c r="BF96" i="21"/>
  <c r="BF104" i="21"/>
  <c r="BB96" i="21"/>
  <c r="BE98" i="21"/>
  <c r="AV98" i="21" s="1"/>
  <c r="BA98" i="21"/>
  <c r="BJ78" i="21"/>
  <c r="AW30" i="21"/>
  <c r="AV78" i="21"/>
  <c r="AT30" i="21"/>
  <c r="BB80" i="21"/>
  <c r="BK109" i="21"/>
  <c r="AY109" i="21" s="1"/>
  <c r="BE86" i="21"/>
  <c r="BB111" i="21"/>
  <c r="BI60" i="21"/>
  <c r="AX60" i="21" s="1"/>
  <c r="BE60" i="21"/>
  <c r="BB66" i="21"/>
  <c r="AC66" i="21" s="1"/>
  <c r="BI59" i="21"/>
  <c r="BG25" i="21"/>
  <c r="BG26" i="21"/>
  <c r="BE58" i="21"/>
  <c r="AX133" i="21"/>
  <c r="BJ43" i="21"/>
  <c r="AX43" i="21" s="1"/>
  <c r="BF43" i="21"/>
  <c r="BB43" i="21"/>
  <c r="BH22" i="21"/>
  <c r="BE94" i="21"/>
  <c r="AV94" i="21" s="1"/>
  <c r="AV125" i="21"/>
  <c r="BK19" i="21"/>
  <c r="AY19" i="21" s="1"/>
  <c r="BH48" i="21"/>
  <c r="BC19" i="21"/>
  <c r="BG18" i="21"/>
  <c r="AW18" i="21" s="1"/>
  <c r="BD56" i="21"/>
  <c r="BC121" i="21"/>
  <c r="BJ13" i="21"/>
  <c r="AT13" i="21"/>
  <c r="BH120" i="21"/>
  <c r="AW120" i="21" s="1"/>
  <c r="AW119" i="21"/>
  <c r="BF14" i="21"/>
  <c r="BF116" i="21"/>
  <c r="BB44" i="21"/>
  <c r="BG79" i="21"/>
  <c r="AW79" i="21" s="1"/>
  <c r="BK105" i="21"/>
  <c r="AY105" i="21" s="1"/>
  <c r="BF80" i="21"/>
  <c r="BA80" i="21"/>
  <c r="BI109" i="21"/>
  <c r="BC109" i="21"/>
  <c r="BK111" i="21"/>
  <c r="AY111" i="21" s="1"/>
  <c r="BY86" i="21"/>
  <c r="BK63" i="21"/>
  <c r="AY63" i="21" s="1"/>
  <c r="BI88" i="21"/>
  <c r="AX88" i="21" s="1"/>
  <c r="BD88" i="21"/>
  <c r="AW34" i="21"/>
  <c r="BC61" i="21"/>
  <c r="AU61" i="21" s="1"/>
  <c r="BG45" i="21"/>
  <c r="AW45" i="21" s="1"/>
  <c r="BK84" i="21"/>
  <c r="AY84" i="21" s="1"/>
  <c r="BH59" i="21"/>
  <c r="BY59" i="21"/>
  <c r="BD58" i="21"/>
  <c r="CJ58" i="21" s="1"/>
  <c r="CW58" i="21" s="1"/>
  <c r="BB83" i="21"/>
  <c r="BH26" i="21"/>
  <c r="BD26" i="21"/>
  <c r="AU26" i="21" s="1"/>
  <c r="BD126" i="21"/>
  <c r="BK95" i="21"/>
  <c r="AY95" i="21" s="1"/>
  <c r="BG70" i="21"/>
  <c r="AW70" i="21" s="1"/>
  <c r="BD95" i="21"/>
  <c r="BF129" i="21"/>
  <c r="BE24" i="21"/>
  <c r="AV24" i="21" s="1"/>
  <c r="BH128" i="21"/>
  <c r="BB127" i="21"/>
  <c r="BA22" i="21"/>
  <c r="AT22" i="21" s="1"/>
  <c r="BE125" i="21"/>
  <c r="BG20" i="21"/>
  <c r="BD67" i="21"/>
  <c r="BH124" i="21"/>
  <c r="AW124" i="21" s="1"/>
  <c r="BK48" i="21"/>
  <c r="AY48" i="21" s="1"/>
  <c r="BH23" i="21"/>
  <c r="BC23" i="21"/>
  <c r="BA19" i="21"/>
  <c r="BB18" i="21"/>
  <c r="AC18" i="21" s="1"/>
  <c r="BB123" i="21"/>
  <c r="BK21" i="21"/>
  <c r="AY21" i="21" s="1"/>
  <c r="BF21" i="21"/>
  <c r="CF21" i="21" s="1"/>
  <c r="CS21" i="21" s="1"/>
  <c r="BD46" i="21"/>
  <c r="BA21" i="21"/>
  <c r="BI118" i="21"/>
  <c r="BA118" i="21"/>
  <c r="AT118" i="21" s="1"/>
  <c r="BJ121" i="21"/>
  <c r="AX121" i="21" s="1"/>
  <c r="BD121" i="21"/>
  <c r="AX15" i="21"/>
  <c r="BJ120" i="21"/>
  <c r="CM120" i="21" s="1"/>
  <c r="CZ120" i="21" s="1"/>
  <c r="BK15" i="21"/>
  <c r="AY15" i="21" s="1"/>
  <c r="BK119" i="21"/>
  <c r="AY119" i="21" s="1"/>
  <c r="BJ14" i="21"/>
  <c r="BC116" i="21"/>
  <c r="AU116" i="21" s="1"/>
  <c r="BK44" i="21"/>
  <c r="AY44" i="21" s="1"/>
  <c r="BI69" i="21"/>
  <c r="AX69" i="21" s="1"/>
  <c r="BJ79" i="21"/>
  <c r="BH104" i="21"/>
  <c r="CL104" i="21" s="1"/>
  <c r="CY104" i="21" s="1"/>
  <c r="BF117" i="21"/>
  <c r="AV117" i="21" s="1"/>
  <c r="BJ115" i="21"/>
  <c r="AX115" i="21" s="1"/>
  <c r="BK89" i="21"/>
  <c r="AU10" i="21"/>
  <c r="BA114" i="21"/>
  <c r="CL114" i="21" s="1"/>
  <c r="CY114" i="21" s="1"/>
  <c r="BJ105" i="21"/>
  <c r="BE80" i="21"/>
  <c r="BG109" i="21"/>
  <c r="AW109" i="21" s="1"/>
  <c r="AV6" i="21"/>
  <c r="AT6" i="21"/>
  <c r="BJ111" i="21"/>
  <c r="BF86" i="21"/>
  <c r="BC111" i="21"/>
  <c r="AU111" i="21" s="1"/>
  <c r="BJ60" i="21"/>
  <c r="BF60" i="21"/>
  <c r="BB60" i="21"/>
  <c r="BJ63" i="21"/>
  <c r="AX63" i="21" s="1"/>
  <c r="BH88" i="21"/>
  <c r="AW88" i="21" s="1"/>
  <c r="BB61" i="21"/>
  <c r="BK66" i="21"/>
  <c r="AY66" i="21" s="1"/>
  <c r="BI91" i="21"/>
  <c r="CL91" i="21" s="1"/>
  <c r="CY91" i="21" s="1"/>
  <c r="AW33" i="21"/>
  <c r="BB45" i="21"/>
  <c r="BG59" i="21"/>
  <c r="AW59" i="21" s="1"/>
  <c r="BC58" i="21"/>
  <c r="BD43" i="21"/>
  <c r="BK26" i="21"/>
  <c r="AY26" i="21" s="1"/>
  <c r="AX126" i="21"/>
  <c r="BA126" i="21"/>
  <c r="BJ95" i="21"/>
  <c r="BJ129" i="21"/>
  <c r="AX129" i="21" s="1"/>
  <c r="BJ24" i="21"/>
  <c r="AX24" i="21" s="1"/>
  <c r="BB24" i="21"/>
  <c r="BE128" i="21"/>
  <c r="BK127" i="21"/>
  <c r="AY127" i="21" s="1"/>
  <c r="BI94" i="21"/>
  <c r="AX94" i="21" s="1"/>
  <c r="BC94" i="21"/>
  <c r="CH94" i="21" s="1"/>
  <c r="CU94" i="21" s="1"/>
  <c r="BJ125" i="21"/>
  <c r="AX125" i="21" s="1"/>
  <c r="BK20" i="21"/>
  <c r="BC67" i="21"/>
  <c r="BA124" i="21"/>
  <c r="BJ48" i="21"/>
  <c r="BE48" i="21"/>
  <c r="BB23" i="21"/>
  <c r="AT23" i="21" s="1"/>
  <c r="BJ18" i="21"/>
  <c r="BG56" i="21"/>
  <c r="AW56" i="21" s="1"/>
  <c r="BG122" i="21"/>
  <c r="AW122" i="21" s="1"/>
  <c r="BH46" i="21"/>
  <c r="BE21" i="21"/>
  <c r="BC46" i="21"/>
  <c r="CF46" i="21" s="1"/>
  <c r="CS46" i="21" s="1"/>
  <c r="BF118" i="21"/>
  <c r="BI13" i="21"/>
  <c r="BE13" i="21"/>
  <c r="CO13" i="21" s="1"/>
  <c r="DB13" i="21" s="1"/>
  <c r="BA13" i="21"/>
  <c r="BE14" i="21"/>
  <c r="BI14" i="21"/>
  <c r="AX14" i="21" s="1"/>
  <c r="BD14" i="21"/>
  <c r="BA16" i="21"/>
  <c r="BH116" i="21"/>
  <c r="BJ44" i="21"/>
  <c r="AX44" i="21" s="1"/>
  <c r="BH69" i="21"/>
  <c r="AW69" i="21" s="1"/>
  <c r="BA69" i="21"/>
  <c r="BB104" i="21"/>
  <c r="AT104" i="21" s="1"/>
  <c r="BJ117" i="21"/>
  <c r="AX117" i="21" s="1"/>
  <c r="BK90" i="21"/>
  <c r="AY90" i="21" s="1"/>
  <c r="BB115" i="21"/>
  <c r="BJ89" i="21"/>
  <c r="AX89" i="21" s="1"/>
  <c r="BE89" i="21"/>
  <c r="AV89" i="21" s="1"/>
  <c r="BK113" i="21"/>
  <c r="AY113" i="21" s="1"/>
  <c r="BD113" i="21"/>
  <c r="BD85" i="21"/>
  <c r="AV59" i="21"/>
  <c r="AT65" i="21"/>
  <c r="BY108" i="21"/>
  <c r="AX82" i="21"/>
  <c r="AV7" i="21"/>
  <c r="AW130" i="21"/>
  <c r="AX22" i="21"/>
  <c r="AX8" i="21"/>
  <c r="AW101" i="21"/>
  <c r="AX100" i="21"/>
  <c r="BY42" i="21"/>
  <c r="AT133" i="21"/>
  <c r="AX26" i="21"/>
  <c r="AX92" i="21"/>
  <c r="AU84" i="21"/>
  <c r="AW61" i="21"/>
  <c r="AV30" i="21"/>
  <c r="BY60" i="21"/>
  <c r="AX134" i="21"/>
  <c r="AX29" i="21"/>
  <c r="AV28" i="21"/>
  <c r="AV131" i="21"/>
  <c r="AF131" i="21" s="1"/>
  <c r="CF55" i="21"/>
  <c r="CS55" i="21" s="1"/>
  <c r="AT90" i="21"/>
  <c r="AX65" i="21"/>
  <c r="AV56" i="21"/>
  <c r="AT100" i="21"/>
  <c r="AW87" i="21"/>
  <c r="BY57" i="21"/>
  <c r="AC7" i="21"/>
  <c r="BY28" i="21"/>
  <c r="AV102" i="21"/>
  <c r="AV111" i="21"/>
  <c r="AU73" i="21"/>
  <c r="BY135" i="21"/>
  <c r="AX39" i="21"/>
  <c r="AX111" i="21"/>
  <c r="AU104" i="21"/>
  <c r="AW95" i="21"/>
  <c r="BY96" i="21"/>
  <c r="AW74" i="21"/>
  <c r="BY73" i="21"/>
  <c r="BY87" i="21"/>
  <c r="CL39" i="21"/>
  <c r="CY39" i="21" s="1"/>
  <c r="AW38" i="21"/>
  <c r="AV12" i="21"/>
  <c r="AW51" i="21"/>
  <c r="AV88" i="21"/>
  <c r="AU72" i="21"/>
  <c r="AT39" i="21"/>
  <c r="AX32" i="21"/>
  <c r="AW126" i="21"/>
  <c r="AV95" i="21"/>
  <c r="AU129" i="21"/>
  <c r="AT31" i="21"/>
  <c r="AU18" i="21"/>
  <c r="CI31" i="21"/>
  <c r="CV31" i="21" s="1"/>
  <c r="AC127" i="21"/>
  <c r="AW10" i="21"/>
  <c r="BY74" i="21"/>
  <c r="AW73" i="21"/>
  <c r="AU57" i="21"/>
  <c r="AT35" i="21"/>
  <c r="AX34" i="21"/>
  <c r="AX33" i="21"/>
  <c r="AU131" i="21"/>
  <c r="CM17" i="21"/>
  <c r="CZ17" i="21" s="1"/>
  <c r="AV15" i="21"/>
  <c r="BY118" i="21"/>
  <c r="BY89" i="21"/>
  <c r="BY84" i="21"/>
  <c r="AX45" i="21"/>
  <c r="AX130" i="21"/>
  <c r="AX48" i="21"/>
  <c r="AV123" i="21"/>
  <c r="BY123" i="21"/>
  <c r="AW111" i="21"/>
  <c r="CG49" i="21"/>
  <c r="CT49" i="21" s="1"/>
  <c r="AX47" i="21"/>
  <c r="CK6" i="21"/>
  <c r="CX6" i="21" s="1"/>
  <c r="AV134" i="21"/>
  <c r="AX27" i="21"/>
  <c r="CN70" i="21"/>
  <c r="DA70" i="21" s="1"/>
  <c r="BY31" i="21"/>
  <c r="AX118" i="21"/>
  <c r="AW102" i="21"/>
  <c r="BY111" i="21"/>
  <c r="BY77" i="21"/>
  <c r="AV70" i="21"/>
  <c r="AX128" i="21"/>
  <c r="AW20" i="21"/>
  <c r="BY119" i="21"/>
  <c r="BY71" i="21"/>
  <c r="AV103" i="21"/>
  <c r="AX105" i="21"/>
  <c r="AW25" i="21"/>
  <c r="AU25" i="21"/>
  <c r="AW48" i="21"/>
  <c r="AU38" i="21"/>
  <c r="CG12" i="21"/>
  <c r="CT12" i="21" s="1"/>
  <c r="AX42" i="21"/>
  <c r="AX30" i="21"/>
  <c r="CM9" i="21"/>
  <c r="CZ9" i="21" s="1"/>
  <c r="AY39" i="21"/>
  <c r="AC101" i="21"/>
  <c r="CO6" i="21"/>
  <c r="DB6" i="21" s="1"/>
  <c r="CN66" i="21"/>
  <c r="DA66" i="21" s="1"/>
  <c r="AY55" i="21"/>
  <c r="AY69" i="21"/>
  <c r="AY70" i="21"/>
  <c r="CH70" i="21"/>
  <c r="CU70" i="21" s="1"/>
  <c r="CO10" i="21"/>
  <c r="DB10" i="21" s="1"/>
  <c r="CM55" i="21"/>
  <c r="CZ55" i="21" s="1"/>
  <c r="CH89" i="21"/>
  <c r="CU89" i="21" s="1"/>
  <c r="AY89" i="21"/>
  <c r="AC81" i="21"/>
  <c r="AC82" i="21"/>
  <c r="CM29" i="21"/>
  <c r="CZ29" i="21" s="1"/>
  <c r="CF29" i="21"/>
  <c r="CS29" i="21" s="1"/>
  <c r="AY93" i="21"/>
  <c r="AC61" i="21"/>
  <c r="CO71" i="21"/>
  <c r="DB71" i="21" s="1"/>
  <c r="CM71" i="21"/>
  <c r="CZ71" i="21" s="1"/>
  <c r="AY77" i="21"/>
  <c r="AY97" i="21"/>
  <c r="AY46" i="21"/>
  <c r="CM37" i="21"/>
  <c r="CZ37" i="21" s="1"/>
  <c r="AY121" i="21"/>
  <c r="AY80" i="21"/>
  <c r="AY17" i="21"/>
  <c r="AY16" i="21"/>
  <c r="CP133" i="21"/>
  <c r="DC133" i="21" s="1"/>
  <c r="CF26" i="21"/>
  <c r="CS26" i="21" s="1"/>
  <c r="AY116" i="21"/>
  <c r="CO12" i="21"/>
  <c r="DB12" i="21" s="1"/>
  <c r="CP29" i="21"/>
  <c r="DC29" i="21" s="1"/>
  <c r="AY31" i="21"/>
  <c r="AC134" i="21"/>
  <c r="CI102" i="21"/>
  <c r="CV102" i="21" s="1"/>
  <c r="CM75" i="21"/>
  <c r="CZ75" i="21" s="1"/>
  <c r="AY60" i="21"/>
  <c r="AY56" i="21"/>
  <c r="AC99" i="21"/>
  <c r="CO88" i="21"/>
  <c r="DB88" i="21" s="1"/>
  <c r="AY88" i="21"/>
  <c r="AY24" i="21"/>
  <c r="AY54" i="21"/>
  <c r="AY64" i="21"/>
  <c r="CO44" i="21"/>
  <c r="DB44" i="21" s="1"/>
  <c r="CL44" i="21"/>
  <c r="CY44" i="21" s="1"/>
  <c r="AY112" i="21"/>
  <c r="CM33" i="21"/>
  <c r="CZ33" i="21" s="1"/>
  <c r="AY33" i="21"/>
  <c r="AY43" i="21"/>
  <c r="CK12" i="21"/>
  <c r="CX12" i="21" s="1"/>
  <c r="AY9" i="21"/>
  <c r="AY12" i="21"/>
  <c r="AC9" i="21"/>
  <c r="CM31" i="21"/>
  <c r="CZ31" i="21" s="1"/>
  <c r="CM69" i="21"/>
  <c r="CZ69" i="21" s="1"/>
  <c r="CF31" i="21"/>
  <c r="CS31" i="21" s="1"/>
  <c r="AY67" i="21"/>
  <c r="AY94" i="21"/>
  <c r="AC31" i="21"/>
  <c r="CM7" i="21"/>
  <c r="CZ7" i="21" s="1"/>
  <c r="CO31" i="21"/>
  <c r="DB31" i="21" s="1"/>
  <c r="AC55" i="21"/>
  <c r="AY104" i="21"/>
  <c r="AY7" i="21"/>
  <c r="AC27" i="21"/>
  <c r="CO7" i="21"/>
  <c r="DB7" i="21" s="1"/>
  <c r="CO55" i="21"/>
  <c r="DB55" i="21" s="1"/>
  <c r="CN131" i="21"/>
  <c r="DA131" i="21" s="1"/>
  <c r="CF40" i="21"/>
  <c r="CS40" i="21" s="1"/>
  <c r="CL12" i="21"/>
  <c r="CY12" i="21" s="1"/>
  <c r="AC29" i="21"/>
  <c r="AC56" i="21"/>
  <c r="CM12" i="21"/>
  <c r="CZ12" i="21" s="1"/>
  <c r="CN40" i="21"/>
  <c r="DA40" i="21" s="1"/>
  <c r="AY114" i="21"/>
  <c r="CN12" i="21"/>
  <c r="DA12" i="21" s="1"/>
  <c r="CO23" i="21"/>
  <c r="DB23" i="21" s="1"/>
  <c r="CO42" i="21"/>
  <c r="DB42" i="21" s="1"/>
  <c r="CK37" i="21"/>
  <c r="CX37" i="21" s="1"/>
  <c r="AY45" i="21"/>
  <c r="AY25" i="21"/>
  <c r="AY62" i="21"/>
  <c r="CH62" i="21"/>
  <c r="CU62" i="21" s="1"/>
  <c r="AY99" i="21"/>
  <c r="AY47" i="21"/>
  <c r="CM47" i="21"/>
  <c r="CZ47" i="21" s="1"/>
  <c r="AY125" i="21"/>
  <c r="AC51" i="21"/>
  <c r="CN89" i="21"/>
  <c r="DA89" i="21" s="1"/>
  <c r="AC100" i="21"/>
  <c r="CN11" i="21"/>
  <c r="DA11" i="21" s="1"/>
  <c r="AC11" i="21"/>
  <c r="CM11" i="21"/>
  <c r="CZ11" i="21" s="1"/>
  <c r="AY11" i="21"/>
  <c r="AF11" i="21" s="1"/>
  <c r="CO11" i="21"/>
  <c r="DB11" i="21" s="1"/>
  <c r="CO120" i="21"/>
  <c r="DB120" i="21" s="1"/>
  <c r="CM35" i="21"/>
  <c r="CZ35" i="21" s="1"/>
  <c r="CJ35" i="21"/>
  <c r="CW35" i="21" s="1"/>
  <c r="CO35" i="21"/>
  <c r="DB35" i="21" s="1"/>
  <c r="AY107" i="21"/>
  <c r="AY49" i="21"/>
  <c r="CN78" i="21"/>
  <c r="DA78" i="21" s="1"/>
  <c r="AY102" i="21"/>
  <c r="CO102" i="21"/>
  <c r="DB102" i="21" s="1"/>
  <c r="CG30" i="21"/>
  <c r="CT30" i="21" s="1"/>
  <c r="CN34" i="21"/>
  <c r="DA34" i="21" s="1"/>
  <c r="AY34" i="21"/>
  <c r="CP79" i="21"/>
  <c r="DC79" i="21" s="1"/>
  <c r="CO79" i="21"/>
  <c r="DB79" i="21" s="1"/>
  <c r="AY74" i="21"/>
  <c r="AY65" i="21"/>
  <c r="AC76" i="21"/>
  <c r="CP123" i="21"/>
  <c r="DC123" i="21" s="1"/>
  <c r="CO123" i="21"/>
  <c r="DB123" i="21" s="1"/>
  <c r="AC15" i="21"/>
  <c r="AY122" i="21"/>
  <c r="AY50" i="21"/>
  <c r="BY23" i="21"/>
  <c r="CM125" i="21"/>
  <c r="CZ125" i="21" s="1"/>
  <c r="AY30" i="21"/>
  <c r="CO30" i="21"/>
  <c r="DB30" i="21" s="1"/>
  <c r="CN30" i="21"/>
  <c r="DA30" i="21" s="1"/>
  <c r="AY14" i="21"/>
  <c r="CM61" i="21"/>
  <c r="CZ61" i="21" s="1"/>
  <c r="CM44" i="21"/>
  <c r="CZ44" i="21" s="1"/>
  <c r="CO45" i="21"/>
  <c r="DB45" i="21" s="1"/>
  <c r="CN44" i="21"/>
  <c r="DA44" i="21" s="1"/>
  <c r="CK30" i="21"/>
  <c r="CX30" i="21" s="1"/>
  <c r="CF37" i="21"/>
  <c r="CS37" i="21" s="1"/>
  <c r="CN31" i="21"/>
  <c r="DA31" i="21" s="1"/>
  <c r="CN122" i="21"/>
  <c r="DA122" i="21" s="1"/>
  <c r="CF114" i="21"/>
  <c r="CS114" i="21" s="1"/>
  <c r="CN81" i="21"/>
  <c r="DA81" i="21" s="1"/>
  <c r="CF101" i="21"/>
  <c r="CS101" i="21" s="1"/>
  <c r="CM65" i="21"/>
  <c r="CZ65" i="21" s="1"/>
  <c r="CP103" i="21"/>
  <c r="DC103" i="21" s="1"/>
  <c r="CK26" i="21"/>
  <c r="CX26" i="21" s="1"/>
  <c r="CP135" i="21"/>
  <c r="DC135" i="21" s="1"/>
  <c r="CJ135" i="21"/>
  <c r="CW135" i="21" s="1"/>
  <c r="CG135" i="21"/>
  <c r="CT135" i="21" s="1"/>
  <c r="AU135" i="21"/>
  <c r="CN135" i="21"/>
  <c r="DA135" i="21" s="1"/>
  <c r="BY49" i="21"/>
  <c r="CN27" i="21"/>
  <c r="DA27" i="21" s="1"/>
  <c r="CL27" i="21"/>
  <c r="CY27" i="21" s="1"/>
  <c r="AV27" i="21"/>
  <c r="CF27" i="21"/>
  <c r="CS27" i="21" s="1"/>
  <c r="CI27" i="21"/>
  <c r="CV27" i="21" s="1"/>
  <c r="CM27" i="21"/>
  <c r="CZ27" i="21" s="1"/>
  <c r="AU126" i="21"/>
  <c r="CI126" i="21"/>
  <c r="CV126" i="21" s="1"/>
  <c r="AC85" i="21"/>
  <c r="CH98" i="21"/>
  <c r="CU98" i="21" s="1"/>
  <c r="CK41" i="21"/>
  <c r="CX41" i="21" s="1"/>
  <c r="CM41" i="21"/>
  <c r="CZ41" i="21" s="1"/>
  <c r="CG41" i="21"/>
  <c r="CT41" i="21" s="1"/>
  <c r="CK13" i="21"/>
  <c r="CX13" i="21" s="1"/>
  <c r="AV13" i="21"/>
  <c r="CH38" i="21"/>
  <c r="CU38" i="21" s="1"/>
  <c r="CL38" i="21"/>
  <c r="CY38" i="21" s="1"/>
  <c r="CI38" i="21"/>
  <c r="CV38" i="21" s="1"/>
  <c r="CF38" i="21"/>
  <c r="CS38" i="21" s="1"/>
  <c r="CK38" i="21"/>
  <c r="CX38" i="21" s="1"/>
  <c r="CG38" i="21"/>
  <c r="CT38" i="21" s="1"/>
  <c r="CP38" i="21"/>
  <c r="DC38" i="21" s="1"/>
  <c r="CJ38" i="21"/>
  <c r="CW38" i="21" s="1"/>
  <c r="AT38" i="21"/>
  <c r="CM38" i="21"/>
  <c r="CZ38" i="21" s="1"/>
  <c r="CO38" i="21"/>
  <c r="DB38" i="21" s="1"/>
  <c r="CN38" i="21"/>
  <c r="DA38" i="21" s="1"/>
  <c r="AU127" i="21"/>
  <c r="AX18" i="21"/>
  <c r="AV81" i="21"/>
  <c r="AC38" i="21"/>
  <c r="CO27" i="21"/>
  <c r="DB27" i="21" s="1"/>
  <c r="AT64" i="21"/>
  <c r="AU97" i="21"/>
  <c r="AW39" i="21"/>
  <c r="CO39" i="21"/>
  <c r="DB39" i="21" s="1"/>
  <c r="CK105" i="21"/>
  <c r="CX105" i="21" s="1"/>
  <c r="AY20" i="21"/>
  <c r="AC22" i="21"/>
  <c r="BY10" i="21"/>
  <c r="AV43" i="21"/>
  <c r="AC39" i="21"/>
  <c r="CO75" i="21"/>
  <c r="DB75" i="21" s="1"/>
  <c r="CH100" i="21"/>
  <c r="CU100" i="21" s="1"/>
  <c r="CL100" i="21"/>
  <c r="CY100" i="21" s="1"/>
  <c r="CO100" i="21"/>
  <c r="DB100" i="21" s="1"/>
  <c r="CK100" i="21"/>
  <c r="CX100" i="21" s="1"/>
  <c r="CM100" i="21"/>
  <c r="CZ100" i="21" s="1"/>
  <c r="CF100" i="21"/>
  <c r="CS100" i="21" s="1"/>
  <c r="CG100" i="21"/>
  <c r="CT100" i="21" s="1"/>
  <c r="CI100" i="21"/>
  <c r="CV100" i="21" s="1"/>
  <c r="CJ100" i="21"/>
  <c r="CW100" i="21" s="1"/>
  <c r="CP100" i="21"/>
  <c r="DC100" i="21" s="1"/>
  <c r="CN100" i="21"/>
  <c r="DA100" i="21" s="1"/>
  <c r="AT68" i="21"/>
  <c r="CG68" i="21"/>
  <c r="CT68" i="21" s="1"/>
  <c r="CH39" i="21"/>
  <c r="CU39" i="21" s="1"/>
  <c r="CG6" i="21"/>
  <c r="CT6" i="21" s="1"/>
  <c r="CN6" i="21"/>
  <c r="DA6" i="21" s="1"/>
  <c r="AC6" i="21"/>
  <c r="AX6" i="21"/>
  <c r="CF132" i="21"/>
  <c r="CS132" i="21" s="1"/>
  <c r="CP132" i="21"/>
  <c r="DC132" i="21" s="1"/>
  <c r="CM132" i="21"/>
  <c r="CZ132" i="21" s="1"/>
  <c r="AT132" i="21"/>
  <c r="AF132" i="21" s="1"/>
  <c r="CO132" i="21"/>
  <c r="DB132" i="21" s="1"/>
  <c r="CG132" i="21"/>
  <c r="CT132" i="21" s="1"/>
  <c r="CN132" i="21"/>
  <c r="DA132" i="21" s="1"/>
  <c r="CK132" i="21"/>
  <c r="CX132" i="21" s="1"/>
  <c r="AC132" i="21"/>
  <c r="BY90" i="21"/>
  <c r="CL101" i="21"/>
  <c r="CY101" i="21" s="1"/>
  <c r="CH101" i="21"/>
  <c r="CU101" i="21" s="1"/>
  <c r="CM101" i="21"/>
  <c r="CZ101" i="21" s="1"/>
  <c r="CI101" i="21"/>
  <c r="CV101" i="21" s="1"/>
  <c r="CP101" i="21"/>
  <c r="DC101" i="21" s="1"/>
  <c r="BY14" i="21"/>
  <c r="AW99" i="21"/>
  <c r="CI76" i="21"/>
  <c r="CV76" i="21" s="1"/>
  <c r="CL65" i="21"/>
  <c r="CY65" i="21" s="1"/>
  <c r="CO86" i="21"/>
  <c r="DB86" i="21" s="1"/>
  <c r="AX86" i="21"/>
  <c r="BY37" i="21"/>
  <c r="CI10" i="21"/>
  <c r="CV10" i="21" s="1"/>
  <c r="CG10" i="21"/>
  <c r="CT10" i="21" s="1"/>
  <c r="CK10" i="21"/>
  <c r="CX10" i="21" s="1"/>
  <c r="CP10" i="21"/>
  <c r="DC10" i="21" s="1"/>
  <c r="AC10" i="21"/>
  <c r="CL10" i="21"/>
  <c r="CY10" i="21" s="1"/>
  <c r="CM10" i="21"/>
  <c r="CZ10" i="21" s="1"/>
  <c r="AT10" i="21"/>
  <c r="CN10" i="21"/>
  <c r="DA10" i="21" s="1"/>
  <c r="CI85" i="21"/>
  <c r="CV85" i="21" s="1"/>
  <c r="CM85" i="21"/>
  <c r="CZ85" i="21" s="1"/>
  <c r="CP85" i="21"/>
  <c r="DC85" i="21" s="1"/>
  <c r="CH85" i="21"/>
  <c r="CU85" i="21" s="1"/>
  <c r="AT85" i="21"/>
  <c r="CM49" i="21"/>
  <c r="CZ49" i="21" s="1"/>
  <c r="AW49" i="21"/>
  <c r="AU108" i="21"/>
  <c r="AU103" i="21"/>
  <c r="AW35" i="21"/>
  <c r="CN35" i="21"/>
  <c r="DA35" i="21" s="1"/>
  <c r="AC35" i="21"/>
  <c r="CG35" i="21"/>
  <c r="CT35" i="21" s="1"/>
  <c r="CI35" i="21"/>
  <c r="CV35" i="21" s="1"/>
  <c r="BY66" i="21"/>
  <c r="AX28" i="21"/>
  <c r="AF28" i="21" s="1"/>
  <c r="CF28" i="21"/>
  <c r="CS28" i="21" s="1"/>
  <c r="CJ28" i="21"/>
  <c r="CW28" i="21" s="1"/>
  <c r="CK28" i="21"/>
  <c r="CX28" i="21" s="1"/>
  <c r="CL28" i="21"/>
  <c r="CY28" i="21" s="1"/>
  <c r="CG28" i="21"/>
  <c r="CT28" i="21" s="1"/>
  <c r="CH28" i="21"/>
  <c r="CU28" i="21" s="1"/>
  <c r="CP28" i="21"/>
  <c r="DC28" i="21" s="1"/>
  <c r="CM28" i="21"/>
  <c r="CZ28" i="21" s="1"/>
  <c r="CI28" i="21"/>
  <c r="CV28" i="21" s="1"/>
  <c r="CO28" i="21"/>
  <c r="DB28" i="21" s="1"/>
  <c r="CN28" i="21"/>
  <c r="DA28" i="21" s="1"/>
  <c r="AC28" i="21"/>
  <c r="CJ128" i="21"/>
  <c r="CW128" i="21" s="1"/>
  <c r="CN128" i="21"/>
  <c r="DA128" i="21" s="1"/>
  <c r="AU128" i="21"/>
  <c r="CH127" i="21"/>
  <c r="CU127" i="21" s="1"/>
  <c r="CH81" i="21"/>
  <c r="CU81" i="21" s="1"/>
  <c r="CL81" i="21"/>
  <c r="CY81" i="21" s="1"/>
  <c r="AV42" i="21"/>
  <c r="CO19" i="21"/>
  <c r="DB19" i="21" s="1"/>
  <c r="CO110" i="21"/>
  <c r="DB110" i="21" s="1"/>
  <c r="CM19" i="21"/>
  <c r="CZ19" i="21" s="1"/>
  <c r="CL87" i="21"/>
  <c r="CY87" i="21" s="1"/>
  <c r="AU87" i="21"/>
  <c r="BY61" i="21"/>
  <c r="AU54" i="21"/>
  <c r="CH75" i="21"/>
  <c r="CU75" i="21" s="1"/>
  <c r="CJ75" i="21"/>
  <c r="CW75" i="21" s="1"/>
  <c r="CN75" i="21"/>
  <c r="DA75" i="21" s="1"/>
  <c r="CO36" i="21"/>
  <c r="DB36" i="21" s="1"/>
  <c r="CN36" i="21"/>
  <c r="DA36" i="21" s="1"/>
  <c r="AW36" i="21"/>
  <c r="AF36" i="21" s="1"/>
  <c r="CH34" i="21"/>
  <c r="CU34" i="21" s="1"/>
  <c r="CL34" i="21"/>
  <c r="CY34" i="21" s="1"/>
  <c r="CJ34" i="21"/>
  <c r="CW34" i="21" s="1"/>
  <c r="CG34" i="21"/>
  <c r="CT34" i="21" s="1"/>
  <c r="CP34" i="21"/>
  <c r="DC34" i="21" s="1"/>
  <c r="CF34" i="21"/>
  <c r="CS34" i="21" s="1"/>
  <c r="CM34" i="21"/>
  <c r="CZ34" i="21" s="1"/>
  <c r="CI34" i="21"/>
  <c r="CV34" i="21" s="1"/>
  <c r="CK34" i="21"/>
  <c r="CX34" i="21" s="1"/>
  <c r="AT34" i="21"/>
  <c r="AC34" i="21"/>
  <c r="CO34" i="21"/>
  <c r="DB34" i="21" s="1"/>
  <c r="CF130" i="21"/>
  <c r="CS130" i="21" s="1"/>
  <c r="CH130" i="21"/>
  <c r="CU130" i="21" s="1"/>
  <c r="CG130" i="21"/>
  <c r="CT130" i="21" s="1"/>
  <c r="CJ130" i="21"/>
  <c r="CW130" i="21" s="1"/>
  <c r="CK130" i="21"/>
  <c r="CX130" i="21" s="1"/>
  <c r="CM130" i="21"/>
  <c r="CZ130" i="21" s="1"/>
  <c r="AT130" i="21"/>
  <c r="CL130" i="21"/>
  <c r="CY130" i="21" s="1"/>
  <c r="CN130" i="21"/>
  <c r="DA130" i="21" s="1"/>
  <c r="CO130" i="21"/>
  <c r="DB130" i="21" s="1"/>
  <c r="CP130" i="21"/>
  <c r="DC130" i="21" s="1"/>
  <c r="AC130" i="21"/>
  <c r="CI130" i="21"/>
  <c r="CV130" i="21" s="1"/>
  <c r="CL8" i="21"/>
  <c r="CY8" i="21" s="1"/>
  <c r="CP8" i="21"/>
  <c r="DC8" i="21" s="1"/>
  <c r="AU8" i="21"/>
  <c r="CF8" i="21"/>
  <c r="CS8" i="21" s="1"/>
  <c r="CM8" i="21"/>
  <c r="CZ8" i="21" s="1"/>
  <c r="CO8" i="21"/>
  <c r="DB8" i="21" s="1"/>
  <c r="AX76" i="21"/>
  <c r="AC8" i="21"/>
  <c r="AW41" i="21"/>
  <c r="CN8" i="21"/>
  <c r="DA8" i="21" s="1"/>
  <c r="CN42" i="21"/>
  <c r="DA42" i="21" s="1"/>
  <c r="CO133" i="21"/>
  <c r="DB133" i="21" s="1"/>
  <c r="AX81" i="21"/>
  <c r="CF73" i="21"/>
  <c r="CS73" i="21" s="1"/>
  <c r="AC84" i="21"/>
  <c r="BY43" i="21"/>
  <c r="CF65" i="21"/>
  <c r="CS65" i="21" s="1"/>
  <c r="CJ65" i="21"/>
  <c r="CW65" i="21" s="1"/>
  <c r="CO65" i="21"/>
  <c r="DB65" i="21" s="1"/>
  <c r="CH51" i="21"/>
  <c r="CU51" i="21" s="1"/>
  <c r="CL51" i="21"/>
  <c r="CY51" i="21" s="1"/>
  <c r="AU51" i="21"/>
  <c r="CK71" i="21"/>
  <c r="CX71" i="21" s="1"/>
  <c r="CF94" i="21"/>
  <c r="CS94" i="21" s="1"/>
  <c r="AT94" i="21"/>
  <c r="CO94" i="21"/>
  <c r="DB94" i="21" s="1"/>
  <c r="CN94" i="21"/>
  <c r="DA94" i="21" s="1"/>
  <c r="CG94" i="21"/>
  <c r="CT94" i="21" s="1"/>
  <c r="CG36" i="21"/>
  <c r="CT36" i="21" s="1"/>
  <c r="CI32" i="21"/>
  <c r="CV32" i="21" s="1"/>
  <c r="CN32" i="21"/>
  <c r="DA32" i="21" s="1"/>
  <c r="AV32" i="21"/>
  <c r="BY15" i="21"/>
  <c r="CG15" i="21"/>
  <c r="CT15" i="21" s="1"/>
  <c r="CP15" i="21"/>
  <c r="DC15" i="21" s="1"/>
  <c r="CO15" i="21"/>
  <c r="DB15" i="21" s="1"/>
  <c r="CL119" i="21"/>
  <c r="CY119" i="21" s="1"/>
  <c r="CO119" i="21"/>
  <c r="DB119" i="21" s="1"/>
  <c r="CK119" i="21"/>
  <c r="CX119" i="21" s="1"/>
  <c r="AT119" i="21"/>
  <c r="CJ93" i="21"/>
  <c r="CW93" i="21" s="1"/>
  <c r="CG93" i="21"/>
  <c r="CT93" i="21" s="1"/>
  <c r="AT93" i="21"/>
  <c r="BY105" i="21"/>
  <c r="BY52" i="21"/>
  <c r="AV82" i="21"/>
  <c r="CO82" i="21"/>
  <c r="DB82" i="21" s="1"/>
  <c r="CH47" i="21"/>
  <c r="CU47" i="21" s="1"/>
  <c r="CP47" i="21"/>
  <c r="DC47" i="21" s="1"/>
  <c r="CN47" i="21"/>
  <c r="DA47" i="21" s="1"/>
  <c r="CI47" i="21"/>
  <c r="CV47" i="21" s="1"/>
  <c r="AT47" i="21"/>
  <c r="CL47" i="21"/>
  <c r="CY47" i="21" s="1"/>
  <c r="BY97" i="21"/>
  <c r="BY94" i="21"/>
  <c r="CM39" i="21"/>
  <c r="CZ39" i="21" s="1"/>
  <c r="CP80" i="21"/>
  <c r="DC80" i="21" s="1"/>
  <c r="CI37" i="21"/>
  <c r="CV37" i="21" s="1"/>
  <c r="CH37" i="21"/>
  <c r="CU37" i="21" s="1"/>
  <c r="CJ37" i="21"/>
  <c r="CW37" i="21" s="1"/>
  <c r="CP37" i="21"/>
  <c r="DC37" i="21" s="1"/>
  <c r="CG37" i="21"/>
  <c r="CT37" i="21" s="1"/>
  <c r="AC37" i="21"/>
  <c r="AT37" i="21"/>
  <c r="CO37" i="21"/>
  <c r="DB37" i="21" s="1"/>
  <c r="CN37" i="21"/>
  <c r="DA37" i="21" s="1"/>
  <c r="CL37" i="21"/>
  <c r="CY37" i="21" s="1"/>
  <c r="CP26" i="21"/>
  <c r="DC26" i="21" s="1"/>
  <c r="CM26" i="21"/>
  <c r="CZ26" i="21" s="1"/>
  <c r="CN26" i="21"/>
  <c r="DA26" i="21" s="1"/>
  <c r="BY104" i="21"/>
  <c r="BY129" i="21"/>
  <c r="BY128" i="21"/>
  <c r="CJ102" i="21"/>
  <c r="CW102" i="21" s="1"/>
  <c r="CN102" i="21"/>
  <c r="DA102" i="21" s="1"/>
  <c r="CH76" i="21"/>
  <c r="CU76" i="21" s="1"/>
  <c r="CL76" i="21"/>
  <c r="CY76" i="21" s="1"/>
  <c r="BY107" i="21"/>
  <c r="CL61" i="21"/>
  <c r="CY61" i="21" s="1"/>
  <c r="CF61" i="21"/>
  <c r="CS61" i="21" s="1"/>
  <c r="CK61" i="21"/>
  <c r="CX61" i="21" s="1"/>
  <c r="CJ61" i="21"/>
  <c r="CW61" i="21" s="1"/>
  <c r="CO61" i="21"/>
  <c r="DB61" i="21" s="1"/>
  <c r="AC70" i="21"/>
  <c r="BY54" i="21"/>
  <c r="CN91" i="21"/>
  <c r="DA91" i="21" s="1"/>
  <c r="AV91" i="21"/>
  <c r="AF102" i="21" s="1"/>
  <c r="CH91" i="21"/>
  <c r="CU91" i="21" s="1"/>
  <c r="CG78" i="21"/>
  <c r="CT78" i="21" s="1"/>
  <c r="CK78" i="21"/>
  <c r="CX78" i="21" s="1"/>
  <c r="BY39" i="21"/>
  <c r="CJ32" i="21"/>
  <c r="CW32" i="21" s="1"/>
  <c r="BY29" i="21"/>
  <c r="CL129" i="21"/>
  <c r="CY129" i="21" s="1"/>
  <c r="AT129" i="21"/>
  <c r="CK24" i="21"/>
  <c r="CX24" i="21" s="1"/>
  <c r="CG24" i="21"/>
  <c r="CT24" i="21" s="1"/>
  <c r="CO24" i="21"/>
  <c r="DB24" i="21" s="1"/>
  <c r="BY124" i="21"/>
  <c r="CL102" i="21"/>
  <c r="CY102" i="21" s="1"/>
  <c r="BY95" i="21"/>
  <c r="CO62" i="21"/>
  <c r="DB62" i="21" s="1"/>
  <c r="CF111" i="21"/>
  <c r="CS111" i="21" s="1"/>
  <c r="CO111" i="21"/>
  <c r="DB111" i="21" s="1"/>
  <c r="CH111" i="21"/>
  <c r="CU111" i="21" s="1"/>
  <c r="CM111" i="21"/>
  <c r="CZ111" i="21" s="1"/>
  <c r="CG111" i="21"/>
  <c r="CT111" i="21" s="1"/>
  <c r="CO56" i="21"/>
  <c r="DB56" i="21" s="1"/>
  <c r="CL56" i="21"/>
  <c r="CY56" i="21" s="1"/>
  <c r="CJ56" i="21"/>
  <c r="CW56" i="21" s="1"/>
  <c r="CN56" i="21"/>
  <c r="DA56" i="21" s="1"/>
  <c r="BY30" i="21"/>
  <c r="AC73" i="21"/>
  <c r="CM63" i="21"/>
  <c r="CZ63" i="21" s="1"/>
  <c r="BY63" i="21"/>
  <c r="CF83" i="21"/>
  <c r="CS83" i="21" s="1"/>
  <c r="BY27" i="21"/>
  <c r="AY22" i="21"/>
  <c r="CG22" i="21"/>
  <c r="CT22" i="21" s="1"/>
  <c r="AV19" i="21"/>
  <c r="CO48" i="21"/>
  <c r="DB48" i="21" s="1"/>
  <c r="CM48" i="21"/>
  <c r="CZ48" i="21" s="1"/>
  <c r="AW117" i="21"/>
  <c r="CM112" i="21"/>
  <c r="CZ112" i="21" s="1"/>
  <c r="BY101" i="21"/>
  <c r="CJ96" i="21"/>
  <c r="CW96" i="21" s="1"/>
  <c r="CO96" i="21"/>
  <c r="DB96" i="21" s="1"/>
  <c r="AV93" i="21"/>
  <c r="CG81" i="21"/>
  <c r="CT81" i="21" s="1"/>
  <c r="CH74" i="21"/>
  <c r="CU74" i="21" s="1"/>
  <c r="AT74" i="21"/>
  <c r="CO74" i="21"/>
  <c r="DB74" i="21" s="1"/>
  <c r="AU107" i="21"/>
  <c r="BY65" i="21"/>
  <c r="CF57" i="21"/>
  <c r="CS57" i="21" s="1"/>
  <c r="CJ57" i="21"/>
  <c r="CW57" i="21" s="1"/>
  <c r="CO57" i="21"/>
  <c r="DB57" i="21" s="1"/>
  <c r="AV50" i="21"/>
  <c r="CM50" i="21"/>
  <c r="CZ50" i="21" s="1"/>
  <c r="CO50" i="21"/>
  <c r="DB50" i="21" s="1"/>
  <c r="AC47" i="21"/>
  <c r="CF71" i="21"/>
  <c r="CS71" i="21" s="1"/>
  <c r="CH71" i="21"/>
  <c r="CU71" i="21" s="1"/>
  <c r="CO135" i="21"/>
  <c r="DB135" i="21" s="1"/>
  <c r="CJ6" i="21"/>
  <c r="CW6" i="21" s="1"/>
  <c r="AV86" i="21"/>
  <c r="CI86" i="21"/>
  <c r="CV86" i="21" s="1"/>
  <c r="AU134" i="21"/>
  <c r="CF134" i="21"/>
  <c r="CS134" i="21" s="1"/>
  <c r="CP43" i="21"/>
  <c r="DC43" i="21" s="1"/>
  <c r="CG43" i="21"/>
  <c r="CT43" i="21" s="1"/>
  <c r="BY125" i="21"/>
  <c r="AC124" i="21"/>
  <c r="CL117" i="21"/>
  <c r="CY117" i="21" s="1"/>
  <c r="BY102" i="21"/>
  <c r="BY93" i="21"/>
  <c r="CK92" i="21"/>
  <c r="CX92" i="21" s="1"/>
  <c r="AC77" i="21"/>
  <c r="AT92" i="21"/>
  <c r="CL92" i="21"/>
  <c r="CY92" i="21" s="1"/>
  <c r="CG92" i="21"/>
  <c r="CT92" i="21" s="1"/>
  <c r="AW81" i="21"/>
  <c r="BY99" i="21"/>
  <c r="CN107" i="21"/>
  <c r="DA107" i="21" s="1"/>
  <c r="CI106" i="21"/>
  <c r="CV106" i="21" s="1"/>
  <c r="AT106" i="21"/>
  <c r="BY56" i="21"/>
  <c r="CP49" i="21"/>
  <c r="DC49" i="21" s="1"/>
  <c r="AT49" i="21"/>
  <c r="CF49" i="21"/>
  <c r="CS49" i="21" s="1"/>
  <c r="CH49" i="21"/>
  <c r="CU49" i="21" s="1"/>
  <c r="BY47" i="21"/>
  <c r="AX78" i="21"/>
  <c r="CM30" i="21"/>
  <c r="CZ30" i="21" s="1"/>
  <c r="AC30" i="21"/>
  <c r="AU30" i="21"/>
  <c r="CH30" i="21"/>
  <c r="CU30" i="21" s="1"/>
  <c r="AW32" i="21"/>
  <c r="CH45" i="21"/>
  <c r="CU45" i="21" s="1"/>
  <c r="CF32" i="21"/>
  <c r="CS32" i="21" s="1"/>
  <c r="CL32" i="21"/>
  <c r="CY32" i="21" s="1"/>
  <c r="CK32" i="21"/>
  <c r="CX32" i="21" s="1"/>
  <c r="CH32" i="21"/>
  <c r="CU32" i="21" s="1"/>
  <c r="CP32" i="21"/>
  <c r="DC32" i="21" s="1"/>
  <c r="AC32" i="21"/>
  <c r="CO32" i="21"/>
  <c r="DB32" i="21" s="1"/>
  <c r="CM32" i="21"/>
  <c r="CZ32" i="21" s="1"/>
  <c r="CG32" i="21"/>
  <c r="CT32" i="21" s="1"/>
  <c r="BY130" i="21"/>
  <c r="CF125" i="21"/>
  <c r="CS125" i="21" s="1"/>
  <c r="CN125" i="21"/>
  <c r="DA125" i="21" s="1"/>
  <c r="AU125" i="21"/>
  <c r="CN67" i="21"/>
  <c r="DA67" i="21" s="1"/>
  <c r="CG17" i="21"/>
  <c r="CT17" i="21" s="1"/>
  <c r="AY118" i="21"/>
  <c r="CJ81" i="21"/>
  <c r="CW81" i="21" s="1"/>
  <c r="CG84" i="21"/>
  <c r="CT84" i="21" s="1"/>
  <c r="CK84" i="21"/>
  <c r="CX84" i="21" s="1"/>
  <c r="CL84" i="21"/>
  <c r="CY84" i="21" s="1"/>
  <c r="CF84" i="21"/>
  <c r="CS84" i="21" s="1"/>
  <c r="BY76" i="21"/>
  <c r="CO76" i="21"/>
  <c r="DB76" i="21" s="1"/>
  <c r="BY72" i="21"/>
  <c r="AW106" i="21"/>
  <c r="BY51" i="21"/>
  <c r="BY50" i="21"/>
  <c r="CL71" i="21"/>
  <c r="CY71" i="21" s="1"/>
  <c r="AV97" i="21"/>
  <c r="AV39" i="21"/>
  <c r="AC33" i="21"/>
  <c r="CF33" i="21"/>
  <c r="CS33" i="21" s="1"/>
  <c r="CJ33" i="21"/>
  <c r="CW33" i="21" s="1"/>
  <c r="CO33" i="21"/>
  <c r="DB33" i="21" s="1"/>
  <c r="CN33" i="21"/>
  <c r="DA33" i="21" s="1"/>
  <c r="CK33" i="21"/>
  <c r="CX33" i="21" s="1"/>
  <c r="CH66" i="21"/>
  <c r="CU66" i="21" s="1"/>
  <c r="CL66" i="21"/>
  <c r="CY66" i="21" s="1"/>
  <c r="CI66" i="21"/>
  <c r="CV66" i="21" s="1"/>
  <c r="CM66" i="21"/>
  <c r="CZ66" i="21" s="1"/>
  <c r="CJ66" i="21"/>
  <c r="CW66" i="21" s="1"/>
  <c r="CG59" i="21"/>
  <c r="CT59" i="21" s="1"/>
  <c r="AT59" i="21"/>
  <c r="CK59" i="21"/>
  <c r="CX59" i="21" s="1"/>
  <c r="CH131" i="21"/>
  <c r="CU131" i="21" s="1"/>
  <c r="CL131" i="21"/>
  <c r="CY131" i="21" s="1"/>
  <c r="CK131" i="21"/>
  <c r="CX131" i="21" s="1"/>
  <c r="CG131" i="21"/>
  <c r="CT131" i="21" s="1"/>
  <c r="CF131" i="21"/>
  <c r="CS131" i="21" s="1"/>
  <c r="CJ131" i="21"/>
  <c r="CW131" i="21" s="1"/>
  <c r="CO131" i="21"/>
  <c r="DB131" i="21" s="1"/>
  <c r="AC131" i="21"/>
  <c r="CM131" i="21"/>
  <c r="CZ131" i="21" s="1"/>
  <c r="CI131" i="21"/>
  <c r="CV131" i="21" s="1"/>
  <c r="CP131" i="21"/>
  <c r="DC131" i="21" s="1"/>
  <c r="BY69" i="21"/>
  <c r="BY20" i="21"/>
  <c r="CG40" i="21"/>
  <c r="CT40" i="21" s="1"/>
  <c r="CH40" i="21"/>
  <c r="CU40" i="21" s="1"/>
  <c r="CO40" i="21"/>
  <c r="DB40" i="21" s="1"/>
  <c r="CJ40" i="21"/>
  <c r="CW40" i="21" s="1"/>
  <c r="CM40" i="21"/>
  <c r="CZ40" i="21" s="1"/>
  <c r="AU40" i="21"/>
  <c r="AF40" i="21" s="1"/>
  <c r="CL40" i="21"/>
  <c r="CY40" i="21" s="1"/>
  <c r="CH41" i="21"/>
  <c r="CU41" i="21" s="1"/>
  <c r="CL41" i="21"/>
  <c r="CY41" i="21" s="1"/>
  <c r="CI41" i="21"/>
  <c r="CV41" i="21" s="1"/>
  <c r="CF41" i="21"/>
  <c r="CS41" i="21" s="1"/>
  <c r="CP41" i="21"/>
  <c r="DC41" i="21" s="1"/>
  <c r="AT41" i="21"/>
  <c r="CJ41" i="21"/>
  <c r="CW41" i="21" s="1"/>
  <c r="CO41" i="21"/>
  <c r="DB41" i="21" s="1"/>
  <c r="CN41" i="21"/>
  <c r="DA41" i="21" s="1"/>
  <c r="AC41" i="21"/>
  <c r="AW96" i="21"/>
  <c r="BY92" i="21"/>
  <c r="BY81" i="21"/>
  <c r="BY88" i="21"/>
  <c r="CL99" i="21"/>
  <c r="CY99" i="21" s="1"/>
  <c r="CM99" i="21"/>
  <c r="CZ99" i="21" s="1"/>
  <c r="AT99" i="21"/>
  <c r="CK99" i="21"/>
  <c r="CX99" i="21" s="1"/>
  <c r="CG99" i="21"/>
  <c r="CT99" i="21" s="1"/>
  <c r="CI55" i="21"/>
  <c r="CV55" i="21" s="1"/>
  <c r="CP55" i="21"/>
  <c r="DC55" i="21" s="1"/>
  <c r="CG55" i="21"/>
  <c r="CT55" i="21" s="1"/>
  <c r="CN55" i="21"/>
  <c r="DA55" i="21" s="1"/>
  <c r="CH55" i="21"/>
  <c r="CU55" i="21" s="1"/>
  <c r="CJ55" i="21"/>
  <c r="CW55" i="21" s="1"/>
  <c r="CK55" i="21"/>
  <c r="CX55" i="21" s="1"/>
  <c r="CL55" i="21"/>
  <c r="CY55" i="21" s="1"/>
  <c r="BY48" i="21"/>
  <c r="CG82" i="21"/>
  <c r="CT82" i="21" s="1"/>
  <c r="CM82" i="21"/>
  <c r="CZ82" i="21" s="1"/>
  <c r="CJ82" i="21"/>
  <c r="CW82" i="21" s="1"/>
  <c r="CP82" i="21"/>
  <c r="DC82" i="21" s="1"/>
  <c r="BY82" i="21"/>
  <c r="CJ42" i="21"/>
  <c r="CW42" i="21" s="1"/>
  <c r="BY109" i="21"/>
  <c r="CK91" i="21"/>
  <c r="CX91" i="21" s="1"/>
  <c r="CH25" i="21"/>
  <c r="CU25" i="21" s="1"/>
  <c r="CK25" i="21"/>
  <c r="CX25" i="21" s="1"/>
  <c r="CN25" i="21"/>
  <c r="DA25" i="21" s="1"/>
  <c r="CK134" i="21"/>
  <c r="CX134" i="21" s="1"/>
  <c r="CG70" i="21"/>
  <c r="CT70" i="21" s="1"/>
  <c r="CO70" i="21"/>
  <c r="DB70" i="21" s="1"/>
  <c r="AC103" i="21"/>
  <c r="CM95" i="21"/>
  <c r="CZ95" i="21" s="1"/>
  <c r="CI23" i="21"/>
  <c r="CV23" i="21" s="1"/>
  <c r="CN23" i="21"/>
  <c r="DA23" i="21" s="1"/>
  <c r="AC13" i="21"/>
  <c r="CM108" i="21"/>
  <c r="CZ108" i="21" s="1"/>
  <c r="CM97" i="21"/>
  <c r="CZ97" i="21" s="1"/>
  <c r="BY78" i="21"/>
  <c r="CJ39" i="21"/>
  <c r="CW39" i="21" s="1"/>
  <c r="CG39" i="21"/>
  <c r="CT39" i="21" s="1"/>
  <c r="CP39" i="21"/>
  <c r="DC39" i="21" s="1"/>
  <c r="CI39" i="21"/>
  <c r="CV39" i="21" s="1"/>
  <c r="BY35" i="21"/>
  <c r="CI36" i="21"/>
  <c r="CV36" i="21" s="1"/>
  <c r="CJ36" i="21"/>
  <c r="CW36" i="21" s="1"/>
  <c r="CH36" i="21"/>
  <c r="CU36" i="21" s="1"/>
  <c r="CK36" i="21"/>
  <c r="CX36" i="21" s="1"/>
  <c r="CL36" i="21"/>
  <c r="CY36" i="21" s="1"/>
  <c r="CP36" i="21"/>
  <c r="DC36" i="21" s="1"/>
  <c r="CF36" i="21"/>
  <c r="CS36" i="21" s="1"/>
  <c r="AC36" i="21"/>
  <c r="BY33" i="21"/>
  <c r="AV133" i="21"/>
  <c r="BY126" i="21"/>
  <c r="CG19" i="21"/>
  <c r="CT19" i="21" s="1"/>
  <c r="CJ19" i="21"/>
  <c r="CW19" i="21" s="1"/>
  <c r="CF18" i="21"/>
  <c r="CS18" i="21" s="1"/>
  <c r="CG18" i="21"/>
  <c r="CT18" i="21" s="1"/>
  <c r="CP18" i="21"/>
  <c r="DC18" i="21" s="1"/>
  <c r="BY21" i="21"/>
  <c r="BY11" i="21"/>
  <c r="CP113" i="21"/>
  <c r="DC113" i="21" s="1"/>
  <c r="CI88" i="21"/>
  <c r="CV88" i="21" s="1"/>
  <c r="AT53" i="21"/>
  <c r="BY100" i="21"/>
  <c r="CK87" i="21"/>
  <c r="CX87" i="21" s="1"/>
  <c r="CO87" i="21"/>
  <c r="DB87" i="21" s="1"/>
  <c r="BY53" i="21"/>
  <c r="AC92" i="21"/>
  <c r="CN9" i="21"/>
  <c r="DA9" i="21" s="1"/>
  <c r="CN29" i="21"/>
  <c r="DA29" i="21" s="1"/>
  <c r="CM36" i="21"/>
  <c r="CZ36" i="21" s="1"/>
  <c r="CN45" i="21"/>
  <c r="DA45" i="21" s="1"/>
  <c r="CM60" i="21"/>
  <c r="CZ60" i="21" s="1"/>
  <c r="CM76" i="21"/>
  <c r="CZ76" i="21" s="1"/>
  <c r="CO81" i="21"/>
  <c r="DB81" i="21" s="1"/>
  <c r="CP134" i="21"/>
  <c r="DC134" i="21" s="1"/>
  <c r="CN133" i="21"/>
  <c r="DA133" i="21" s="1"/>
  <c r="CG102" i="21"/>
  <c r="CT102" i="21" s="1"/>
  <c r="CF110" i="21"/>
  <c r="CS110" i="21" s="1"/>
  <c r="CJ110" i="21"/>
  <c r="CW110" i="21" s="1"/>
  <c r="CK110" i="21"/>
  <c r="CX110" i="21" s="1"/>
  <c r="CP110" i="21"/>
  <c r="DC110" i="21" s="1"/>
  <c r="AT110" i="21"/>
  <c r="CJ76" i="21"/>
  <c r="CW76" i="21" s="1"/>
  <c r="AX74" i="21"/>
  <c r="CH68" i="21"/>
  <c r="CU68" i="21" s="1"/>
  <c r="CL68" i="21"/>
  <c r="CY68" i="21" s="1"/>
  <c r="CI68" i="21"/>
  <c r="CV68" i="21" s="1"/>
  <c r="CP68" i="21"/>
  <c r="DC68" i="21" s="1"/>
  <c r="CG106" i="21"/>
  <c r="CT106" i="21" s="1"/>
  <c r="CI56" i="21"/>
  <c r="CV56" i="21" s="1"/>
  <c r="CF56" i="21"/>
  <c r="CS56" i="21" s="1"/>
  <c r="CK56" i="21"/>
  <c r="CX56" i="21" s="1"/>
  <c r="CP56" i="21"/>
  <c r="DC56" i="21" s="1"/>
  <c r="CH56" i="21"/>
  <c r="CU56" i="21" s="1"/>
  <c r="BY55" i="21"/>
  <c r="CJ51" i="21"/>
  <c r="CW51" i="21" s="1"/>
  <c r="CG77" i="21"/>
  <c r="CT77" i="21" s="1"/>
  <c r="AT77" i="21"/>
  <c r="CP48" i="21"/>
  <c r="DC48" i="21" s="1"/>
  <c r="CL48" i="21"/>
  <c r="CY48" i="21" s="1"/>
  <c r="CK46" i="21"/>
  <c r="CX46" i="21" s="1"/>
  <c r="BY40" i="21"/>
  <c r="CF39" i="21"/>
  <c r="CS39" i="21" s="1"/>
  <c r="CH109" i="21"/>
  <c r="CU109" i="21" s="1"/>
  <c r="CI6" i="21"/>
  <c r="CV6" i="21" s="1"/>
  <c r="CF6" i="21"/>
  <c r="CS6" i="21" s="1"/>
  <c r="CH6" i="21"/>
  <c r="CU6" i="21" s="1"/>
  <c r="CP6" i="21"/>
  <c r="DC6" i="21" s="1"/>
  <c r="CL6" i="21"/>
  <c r="CY6" i="21" s="1"/>
  <c r="CP86" i="21"/>
  <c r="DC86" i="21" s="1"/>
  <c r="CK86" i="21"/>
  <c r="CX86" i="21" s="1"/>
  <c r="AV34" i="21"/>
  <c r="BY45" i="21"/>
  <c r="CP58" i="21"/>
  <c r="DC58" i="21" s="1"/>
  <c r="BY26" i="21"/>
  <c r="CJ104" i="21"/>
  <c r="CW104" i="21" s="1"/>
  <c r="CP70" i="21"/>
  <c r="DC70" i="21" s="1"/>
  <c r="CH95" i="21"/>
  <c r="CU95" i="21" s="1"/>
  <c r="CJ22" i="21"/>
  <c r="CW22" i="21" s="1"/>
  <c r="CF127" i="21"/>
  <c r="CS127" i="21" s="1"/>
  <c r="CJ127" i="21"/>
  <c r="CW127" i="21" s="1"/>
  <c r="CK127" i="21"/>
  <c r="CX127" i="21" s="1"/>
  <c r="CI127" i="21"/>
  <c r="CV127" i="21" s="1"/>
  <c r="CL127" i="21"/>
  <c r="CY127" i="21" s="1"/>
  <c r="CG127" i="21"/>
  <c r="CT127" i="21" s="1"/>
  <c r="CM127" i="21"/>
  <c r="CZ127" i="21" s="1"/>
  <c r="CF20" i="21"/>
  <c r="CS20" i="21" s="1"/>
  <c r="CJ20" i="21"/>
  <c r="CW20" i="21" s="1"/>
  <c r="CP20" i="21"/>
  <c r="DC20" i="21" s="1"/>
  <c r="CH116" i="21"/>
  <c r="CU116" i="21" s="1"/>
  <c r="CL116" i="21"/>
  <c r="CY116" i="21" s="1"/>
  <c r="CF116" i="21"/>
  <c r="CS116" i="21" s="1"/>
  <c r="CK116" i="21"/>
  <c r="CX116" i="21" s="1"/>
  <c r="CM116" i="21"/>
  <c r="CZ116" i="21" s="1"/>
  <c r="BY117" i="21"/>
  <c r="CJ12" i="21"/>
  <c r="CW12" i="21" s="1"/>
  <c r="CP12" i="21"/>
  <c r="DC12" i="21" s="1"/>
  <c r="AU12" i="21"/>
  <c r="AC63" i="21"/>
  <c r="AT46" i="21"/>
  <c r="AU118" i="21"/>
  <c r="AU70" i="21"/>
  <c r="AF70" i="21" s="1"/>
  <c r="AY123" i="21"/>
  <c r="AT88" i="21"/>
  <c r="AT127" i="21"/>
  <c r="AC125" i="21"/>
  <c r="CO9" i="21"/>
  <c r="DB9" i="21" s="1"/>
  <c r="CO29" i="21"/>
  <c r="DB29" i="21" s="1"/>
  <c r="CO73" i="21"/>
  <c r="DB73" i="21" s="1"/>
  <c r="CO77" i="21"/>
  <c r="DB77" i="21" s="1"/>
  <c r="CN83" i="21"/>
  <c r="DA83" i="21" s="1"/>
  <c r="CN86" i="21"/>
  <c r="DA86" i="21" s="1"/>
  <c r="CO104" i="21"/>
  <c r="DB104" i="21" s="1"/>
  <c r="CO134" i="21"/>
  <c r="DB134" i="21" s="1"/>
  <c r="CM133" i="21"/>
  <c r="CZ133" i="21" s="1"/>
  <c r="CG101" i="21"/>
  <c r="CT101" i="21" s="1"/>
  <c r="CN101" i="21"/>
  <c r="DA101" i="21" s="1"/>
  <c r="AT101" i="21"/>
  <c r="AX96" i="21"/>
  <c r="CL95" i="21"/>
  <c r="CY95" i="21" s="1"/>
  <c r="CF62" i="21"/>
  <c r="CS62" i="21" s="1"/>
  <c r="CJ62" i="21"/>
  <c r="CW62" i="21" s="1"/>
  <c r="CI62" i="21"/>
  <c r="CV62" i="21" s="1"/>
  <c r="CH87" i="21"/>
  <c r="CU87" i="21" s="1"/>
  <c r="CG51" i="21"/>
  <c r="CT51" i="21" s="1"/>
  <c r="CK51" i="21"/>
  <c r="CX51" i="21" s="1"/>
  <c r="CP51" i="21"/>
  <c r="DC51" i="21" s="1"/>
  <c r="CK107" i="21"/>
  <c r="CX107" i="21" s="1"/>
  <c r="CJ107" i="21"/>
  <c r="CW107" i="21" s="1"/>
  <c r="AW46" i="21"/>
  <c r="BY46" i="21"/>
  <c r="CI91" i="21"/>
  <c r="CV91" i="21" s="1"/>
  <c r="CG91" i="21"/>
  <c r="CT91" i="21" s="1"/>
  <c r="CP97" i="21"/>
  <c r="DC97" i="21" s="1"/>
  <c r="CH135" i="21"/>
  <c r="CU135" i="21" s="1"/>
  <c r="CL135" i="21"/>
  <c r="CY135" i="21" s="1"/>
  <c r="CF135" i="21"/>
  <c r="CS135" i="21" s="1"/>
  <c r="CI135" i="21"/>
  <c r="CV135" i="21" s="1"/>
  <c r="CM135" i="21"/>
  <c r="CZ135" i="21" s="1"/>
  <c r="CK135" i="21"/>
  <c r="CX135" i="21" s="1"/>
  <c r="AC135" i="21"/>
  <c r="AT135" i="21"/>
  <c r="CG63" i="21"/>
  <c r="CT63" i="21" s="1"/>
  <c r="CL63" i="21"/>
  <c r="CY63" i="21" s="1"/>
  <c r="CK27" i="21"/>
  <c r="CX27" i="21" s="1"/>
  <c r="CH27" i="21"/>
  <c r="CU27" i="21" s="1"/>
  <c r="CJ27" i="21"/>
  <c r="CW27" i="21" s="1"/>
  <c r="CP27" i="21"/>
  <c r="DC27" i="21" s="1"/>
  <c r="CG27" i="21"/>
  <c r="CT27" i="21" s="1"/>
  <c r="CI70" i="21"/>
  <c r="CV70" i="21" s="1"/>
  <c r="BY24" i="21"/>
  <c r="AW128" i="21"/>
  <c r="CH22" i="21"/>
  <c r="CU22" i="21" s="1"/>
  <c r="CP22" i="21"/>
  <c r="DC22" i="21" s="1"/>
  <c r="BY67" i="21"/>
  <c r="CP23" i="21"/>
  <c r="DC23" i="21" s="1"/>
  <c r="AC62" i="21"/>
  <c r="CM121" i="21"/>
  <c r="CZ121" i="21" s="1"/>
  <c r="CP121" i="21"/>
  <c r="DC121" i="21" s="1"/>
  <c r="AC71" i="21"/>
  <c r="BY120" i="21"/>
  <c r="CG116" i="21"/>
  <c r="CT116" i="21" s="1"/>
  <c r="CG11" i="21"/>
  <c r="CT11" i="21" s="1"/>
  <c r="CK11" i="21"/>
  <c r="CX11" i="21" s="1"/>
  <c r="CL11" i="21"/>
  <c r="CY11" i="21" s="1"/>
  <c r="CI11" i="21"/>
  <c r="CV11" i="21" s="1"/>
  <c r="CP11" i="21"/>
  <c r="DC11" i="21" s="1"/>
  <c r="CG9" i="21"/>
  <c r="CT9" i="21" s="1"/>
  <c r="CK9" i="21"/>
  <c r="CX9" i="21" s="1"/>
  <c r="CF9" i="21"/>
  <c r="CS9" i="21" s="1"/>
  <c r="CH9" i="21"/>
  <c r="CU9" i="21" s="1"/>
  <c r="CJ9" i="21"/>
  <c r="CW9" i="21" s="1"/>
  <c r="CL9" i="21"/>
  <c r="CY9" i="21" s="1"/>
  <c r="CI9" i="21"/>
  <c r="CV9" i="21" s="1"/>
  <c r="CP9" i="21"/>
  <c r="DC9" i="21" s="1"/>
  <c r="CF102" i="21"/>
  <c r="CS102" i="21" s="1"/>
  <c r="CK102" i="21"/>
  <c r="CX102" i="21" s="1"/>
  <c r="CP102" i="21"/>
  <c r="DC102" i="21" s="1"/>
  <c r="CH102" i="21"/>
  <c r="CU102" i="21" s="1"/>
  <c r="CI81" i="21"/>
  <c r="CV81" i="21" s="1"/>
  <c r="CK81" i="21"/>
  <c r="CX81" i="21" s="1"/>
  <c r="CM81" i="21"/>
  <c r="CZ81" i="21" s="1"/>
  <c r="CP81" i="21"/>
  <c r="DC81" i="21" s="1"/>
  <c r="CG76" i="21"/>
  <c r="CT76" i="21" s="1"/>
  <c r="CP76" i="21"/>
  <c r="DC76" i="21" s="1"/>
  <c r="CF76" i="21"/>
  <c r="CS76" i="21" s="1"/>
  <c r="AV52" i="21"/>
  <c r="CI42" i="21"/>
  <c r="CV42" i="21" s="1"/>
  <c r="CH103" i="21"/>
  <c r="CU103" i="21" s="1"/>
  <c r="CL103" i="21"/>
  <c r="CY103" i="21" s="1"/>
  <c r="CI103" i="21"/>
  <c r="CV103" i="21" s="1"/>
  <c r="CF103" i="21"/>
  <c r="CS103" i="21" s="1"/>
  <c r="CK39" i="21"/>
  <c r="CX39" i="21" s="1"/>
  <c r="AX38" i="21"/>
  <c r="BY6" i="21"/>
  <c r="CJ60" i="21"/>
  <c r="CW60" i="21" s="1"/>
  <c r="CK60" i="21"/>
  <c r="CX60" i="21" s="1"/>
  <c r="CG7" i="21"/>
  <c r="CT7" i="21" s="1"/>
  <c r="CJ7" i="21"/>
  <c r="CW7" i="21" s="1"/>
  <c r="CF7" i="21"/>
  <c r="CS7" i="21" s="1"/>
  <c r="CP7" i="21"/>
  <c r="DC7" i="21" s="1"/>
  <c r="CI7" i="21"/>
  <c r="CV7" i="21" s="1"/>
  <c r="AU7" i="21"/>
  <c r="CF45" i="21"/>
  <c r="CS45" i="21" s="1"/>
  <c r="CJ45" i="21"/>
  <c r="CW45" i="21" s="1"/>
  <c r="CK45" i="21"/>
  <c r="CX45" i="21" s="1"/>
  <c r="CP45" i="21"/>
  <c r="DC45" i="21" s="1"/>
  <c r="CJ134" i="21"/>
  <c r="CW134" i="21" s="1"/>
  <c r="CG134" i="21"/>
  <c r="CT134" i="21" s="1"/>
  <c r="CH134" i="21"/>
  <c r="CU134" i="21" s="1"/>
  <c r="CI134" i="21"/>
  <c r="CV134" i="21" s="1"/>
  <c r="CL134" i="21"/>
  <c r="CY134" i="21" s="1"/>
  <c r="CN134" i="21"/>
  <c r="DA134" i="21" s="1"/>
  <c r="AT134" i="21"/>
  <c r="CK133" i="21"/>
  <c r="CX133" i="21" s="1"/>
  <c r="CP21" i="21"/>
  <c r="DC21" i="21" s="1"/>
  <c r="CL46" i="21"/>
  <c r="CY46" i="21" s="1"/>
  <c r="CI46" i="21"/>
  <c r="CV46" i="21" s="1"/>
  <c r="CP118" i="21"/>
  <c r="DC118" i="21" s="1"/>
  <c r="AV14" i="21"/>
  <c r="CP16" i="21"/>
  <c r="DC16" i="21" s="1"/>
  <c r="CI16" i="21"/>
  <c r="CV16" i="21" s="1"/>
  <c r="AU29" i="21"/>
  <c r="AF29" i="21" s="1"/>
  <c r="AC102" i="21"/>
  <c r="AC117" i="21"/>
  <c r="AC112" i="21"/>
  <c r="AC12" i="21"/>
  <c r="AC46" i="21"/>
  <c r="CM6" i="21"/>
  <c r="CZ6" i="21" s="1"/>
  <c r="CN7" i="21"/>
  <c r="DA7" i="21" s="1"/>
  <c r="CM18" i="21"/>
  <c r="CZ18" i="21" s="1"/>
  <c r="CN19" i="21"/>
  <c r="DA19" i="21" s="1"/>
  <c r="CN39" i="21"/>
  <c r="DA39" i="21" s="1"/>
  <c r="CM42" i="21"/>
  <c r="CZ42" i="21" s="1"/>
  <c r="CM70" i="21"/>
  <c r="CZ70" i="21" s="1"/>
  <c r="CO91" i="21"/>
  <c r="DB91" i="21" s="1"/>
  <c r="CM102" i="21"/>
  <c r="CZ102" i="21" s="1"/>
  <c r="CN108" i="21"/>
  <c r="DA108" i="21" s="1"/>
  <c r="CM134" i="21"/>
  <c r="CZ134" i="21" s="1"/>
  <c r="CJ112" i="21"/>
  <c r="CW112" i="21" s="1"/>
  <c r="BY62" i="21"/>
  <c r="CF81" i="21"/>
  <c r="CS81" i="21" s="1"/>
  <c r="CI110" i="21"/>
  <c r="CV110" i="21" s="1"/>
  <c r="BY110" i="21"/>
  <c r="BY75" i="21"/>
  <c r="CK74" i="21"/>
  <c r="CX74" i="21" s="1"/>
  <c r="CP74" i="21"/>
  <c r="DC74" i="21" s="1"/>
  <c r="CF74" i="21"/>
  <c r="CS74" i="21" s="1"/>
  <c r="CF87" i="21"/>
  <c r="CS87" i="21" s="1"/>
  <c r="CG73" i="21"/>
  <c r="CT73" i="21" s="1"/>
  <c r="CP73" i="21"/>
  <c r="DC73" i="21" s="1"/>
  <c r="AU55" i="21"/>
  <c r="CI54" i="21"/>
  <c r="CV54" i="21" s="1"/>
  <c r="CP54" i="21"/>
  <c r="DC54" i="21" s="1"/>
  <c r="CL53" i="21"/>
  <c r="CY53" i="21" s="1"/>
  <c r="AV47" i="21"/>
  <c r="CH82" i="21"/>
  <c r="CU82" i="21" s="1"/>
  <c r="CL82" i="21"/>
  <c r="CY82" i="21" s="1"/>
  <c r="CI82" i="21"/>
  <c r="CV82" i="21" s="1"/>
  <c r="CN82" i="21"/>
  <c r="DA82" i="21" s="1"/>
  <c r="CF82" i="21"/>
  <c r="CS82" i="21" s="1"/>
  <c r="CK82" i="21"/>
  <c r="CX82" i="21" s="1"/>
  <c r="BY91" i="21"/>
  <c r="CI30" i="21"/>
  <c r="CV30" i="21" s="1"/>
  <c r="CF30" i="21"/>
  <c r="CS30" i="21" s="1"/>
  <c r="CJ30" i="21"/>
  <c r="CW30" i="21" s="1"/>
  <c r="CP30" i="21"/>
  <c r="DC30" i="21" s="1"/>
  <c r="CL30" i="21"/>
  <c r="CY30" i="21" s="1"/>
  <c r="CJ80" i="21"/>
  <c r="CW80" i="21" s="1"/>
  <c r="CF80" i="21"/>
  <c r="CS80" i="21" s="1"/>
  <c r="CP35" i="21"/>
  <c r="DC35" i="21" s="1"/>
  <c r="AU35" i="21"/>
  <c r="AF35" i="21" s="1"/>
  <c r="CP33" i="21"/>
  <c r="DC33" i="21" s="1"/>
  <c r="CK29" i="21"/>
  <c r="CX29" i="21" s="1"/>
  <c r="CJ133" i="21"/>
  <c r="CW133" i="21" s="1"/>
  <c r="CF133" i="21"/>
  <c r="CS133" i="21" s="1"/>
  <c r="CL133" i="21"/>
  <c r="CY133" i="21" s="1"/>
  <c r="CH133" i="21"/>
  <c r="CU133" i="21" s="1"/>
  <c r="CI133" i="21"/>
  <c r="CV133" i="21" s="1"/>
  <c r="CG133" i="21"/>
  <c r="CT133" i="21" s="1"/>
  <c r="AC133" i="21"/>
  <c r="CJ126" i="21"/>
  <c r="CW126" i="21" s="1"/>
  <c r="CL126" i="21"/>
  <c r="CY126" i="21" s="1"/>
  <c r="CN126" i="21"/>
  <c r="DA126" i="21" s="1"/>
  <c r="CL19" i="21"/>
  <c r="CY19" i="21" s="1"/>
  <c r="BY18" i="21"/>
  <c r="CJ31" i="21"/>
  <c r="CW31" i="21" s="1"/>
  <c r="CG31" i="21"/>
  <c r="CT31" i="21" s="1"/>
  <c r="CK31" i="21"/>
  <c r="CX31" i="21" s="1"/>
  <c r="CH31" i="21"/>
  <c r="CU31" i="21" s="1"/>
  <c r="CL31" i="21"/>
  <c r="CY31" i="21" s="1"/>
  <c r="CP31" i="21"/>
  <c r="DC31" i="21" s="1"/>
  <c r="CP40" i="21"/>
  <c r="DC40" i="21" s="1"/>
  <c r="AC40" i="21"/>
  <c r="CG69" i="21"/>
  <c r="CT69" i="21" s="1"/>
  <c r="CK69" i="21"/>
  <c r="CX69" i="21" s="1"/>
  <c r="CJ69" i="21"/>
  <c r="CW69" i="21" s="1"/>
  <c r="CP69" i="21"/>
  <c r="DC69" i="21" s="1"/>
  <c r="AT69" i="21"/>
  <c r="CK89" i="21"/>
  <c r="CX89" i="21" s="1"/>
  <c r="CM89" i="21"/>
  <c r="CZ89" i="21" s="1"/>
  <c r="CF47" i="21"/>
  <c r="CS47" i="21" s="1"/>
  <c r="BY98" i="21"/>
  <c r="BY41" i="21"/>
  <c r="CI63" i="21"/>
  <c r="CV63" i="21" s="1"/>
  <c r="CF63" i="21"/>
  <c r="CS63" i="21" s="1"/>
  <c r="CJ63" i="21"/>
  <c r="CW63" i="21" s="1"/>
  <c r="BY34" i="21"/>
  <c r="BY127" i="21"/>
  <c r="BY19" i="21"/>
  <c r="CF122" i="21"/>
  <c r="CS122" i="21" s="1"/>
  <c r="CJ122" i="21"/>
  <c r="CW122" i="21" s="1"/>
  <c r="CL122" i="21"/>
  <c r="CY122" i="21" s="1"/>
  <c r="CI118" i="21"/>
  <c r="CV118" i="21" s="1"/>
  <c r="CG118" i="21"/>
  <c r="CT118" i="21" s="1"/>
  <c r="CJ121" i="21"/>
  <c r="CW121" i="21" s="1"/>
  <c r="CG121" i="21"/>
  <c r="CT121" i="21" s="1"/>
  <c r="CJ16" i="21"/>
  <c r="CW16" i="21" s="1"/>
  <c r="CJ117" i="21"/>
  <c r="CW117" i="21" s="1"/>
  <c r="CH117" i="21"/>
  <c r="CU117" i="21" s="1"/>
  <c r="CI115" i="21"/>
  <c r="CV115" i="21" s="1"/>
  <c r="BY8" i="21"/>
  <c r="CL113" i="21"/>
  <c r="CY113" i="21" s="1"/>
  <c r="CF113" i="21"/>
  <c r="CS113" i="21" s="1"/>
  <c r="CF92" i="21"/>
  <c r="CS92" i="21" s="1"/>
  <c r="BY68" i="21"/>
  <c r="BY103" i="21"/>
  <c r="CI40" i="21"/>
  <c r="CV40" i="21" s="1"/>
  <c r="CK40" i="21"/>
  <c r="CX40" i="21" s="1"/>
  <c r="CI78" i="21"/>
  <c r="CV78" i="21" s="1"/>
  <c r="CF78" i="21"/>
  <c r="CS78" i="21" s="1"/>
  <c r="CL78" i="21"/>
  <c r="CY78" i="21" s="1"/>
  <c r="CH35" i="21"/>
  <c r="CU35" i="21" s="1"/>
  <c r="CL35" i="21"/>
  <c r="CY35" i="21" s="1"/>
  <c r="CF35" i="21"/>
  <c r="CS35" i="21" s="1"/>
  <c r="CK35" i="21"/>
  <c r="CX35" i="21" s="1"/>
  <c r="CH33" i="21"/>
  <c r="CU33" i="21" s="1"/>
  <c r="CL33" i="21"/>
  <c r="CY33" i="21" s="1"/>
  <c r="CI33" i="21"/>
  <c r="CV33" i="21" s="1"/>
  <c r="CG33" i="21"/>
  <c r="CT33" i="21" s="1"/>
  <c r="CI29" i="21"/>
  <c r="CV29" i="21" s="1"/>
  <c r="CH29" i="21"/>
  <c r="CU29" i="21" s="1"/>
  <c r="CJ29" i="21"/>
  <c r="CW29" i="21" s="1"/>
  <c r="CL29" i="21"/>
  <c r="CY29" i="21" s="1"/>
  <c r="CG29" i="21"/>
  <c r="CT29" i="21" s="1"/>
  <c r="BY133" i="21"/>
  <c r="CH132" i="21"/>
  <c r="CU132" i="21" s="1"/>
  <c r="CL132" i="21"/>
  <c r="CY132" i="21" s="1"/>
  <c r="CJ132" i="21"/>
  <c r="CW132" i="21" s="1"/>
  <c r="CI132" i="21"/>
  <c r="CV132" i="21" s="1"/>
  <c r="CG26" i="21"/>
  <c r="CT26" i="21" s="1"/>
  <c r="CJ70" i="21"/>
  <c r="CW70" i="21" s="1"/>
  <c r="CK70" i="21"/>
  <c r="CX70" i="21" s="1"/>
  <c r="CF70" i="21"/>
  <c r="CS70" i="21" s="1"/>
  <c r="CL70" i="21"/>
  <c r="CY70" i="21" s="1"/>
  <c r="CF123" i="21"/>
  <c r="CS123" i="21" s="1"/>
  <c r="CL123" i="21"/>
  <c r="CY123" i="21" s="1"/>
  <c r="CK123" i="21"/>
  <c r="CX123" i="21" s="1"/>
  <c r="CG123" i="21"/>
  <c r="CT123" i="21" s="1"/>
  <c r="CI123" i="21"/>
  <c r="CV123" i="21" s="1"/>
  <c r="BY17" i="21"/>
  <c r="CK90" i="21"/>
  <c r="CX90" i="21" s="1"/>
  <c r="CF90" i="21"/>
  <c r="CS90" i="21" s="1"/>
  <c r="CJ90" i="21"/>
  <c r="CW90" i="21" s="1"/>
  <c r="CH90" i="21"/>
  <c r="CU90" i="21" s="1"/>
  <c r="CL90" i="21"/>
  <c r="CY90" i="21" s="1"/>
  <c r="CJ47" i="21"/>
  <c r="CW47" i="21" s="1"/>
  <c r="CH7" i="21"/>
  <c r="CU7" i="21" s="1"/>
  <c r="CL7" i="21"/>
  <c r="CY7" i="21" s="1"/>
  <c r="CK7" i="21"/>
  <c r="CX7" i="21" s="1"/>
  <c r="BY58" i="21"/>
  <c r="BY22" i="21"/>
  <c r="CH125" i="21"/>
  <c r="CU125" i="21" s="1"/>
  <c r="CI125" i="21"/>
  <c r="CV125" i="21" s="1"/>
  <c r="BY122" i="21"/>
  <c r="CL15" i="21"/>
  <c r="CY15" i="21" s="1"/>
  <c r="CI15" i="21"/>
  <c r="CV15" i="21" s="1"/>
  <c r="CH15" i="21"/>
  <c r="CU15" i="21" s="1"/>
  <c r="BY44" i="21"/>
  <c r="BY80" i="21"/>
  <c r="BY38" i="21"/>
  <c r="CF86" i="21"/>
  <c r="CS86" i="21" s="1"/>
  <c r="BY32" i="21"/>
  <c r="BY132" i="21"/>
  <c r="CJ129" i="21"/>
  <c r="CW129" i="21" s="1"/>
  <c r="CK129" i="21"/>
  <c r="CX129" i="21" s="1"/>
  <c r="CI128" i="21"/>
  <c r="CV128" i="21" s="1"/>
  <c r="CI17" i="21"/>
  <c r="CV17" i="21" s="1"/>
  <c r="CF13" i="21"/>
  <c r="CS13" i="21" s="1"/>
  <c r="CF44" i="21"/>
  <c r="CS44" i="21" s="1"/>
  <c r="BY36" i="21"/>
  <c r="BY25" i="21"/>
  <c r="CI22" i="21"/>
  <c r="CV22" i="21" s="1"/>
  <c r="CF22" i="21"/>
  <c r="CS22" i="21" s="1"/>
  <c r="CF23" i="21"/>
  <c r="CS23" i="21" s="1"/>
  <c r="CJ23" i="21"/>
  <c r="CW23" i="21" s="1"/>
  <c r="CJ118" i="21"/>
  <c r="CW118" i="21" s="1"/>
  <c r="BY9" i="21"/>
  <c r="CG79" i="21"/>
  <c r="CT79" i="21" s="1"/>
  <c r="CI79" i="21"/>
  <c r="CV79" i="21" s="1"/>
  <c r="CL79" i="21"/>
  <c r="CY79" i="21" s="1"/>
  <c r="BY79" i="21"/>
  <c r="CH114" i="21"/>
  <c r="CU114" i="21" s="1"/>
  <c r="CG8" i="21"/>
  <c r="CT8" i="21" s="1"/>
  <c r="CK8" i="21"/>
  <c r="CX8" i="21" s="1"/>
  <c r="CH8" i="21"/>
  <c r="CU8" i="21" s="1"/>
  <c r="CJ8" i="21"/>
  <c r="CW8" i="21" s="1"/>
  <c r="CI8" i="21"/>
  <c r="CV8" i="21" s="1"/>
  <c r="BY131" i="21"/>
  <c r="CH104" i="21"/>
  <c r="CU104" i="21" s="1"/>
  <c r="BY70" i="21"/>
  <c r="CF67" i="21"/>
  <c r="CS67" i="21" s="1"/>
  <c r="CH18" i="21"/>
  <c r="CU18" i="21" s="1"/>
  <c r="CL18" i="21"/>
  <c r="CY18" i="21" s="1"/>
  <c r="CI18" i="21"/>
  <c r="CV18" i="21" s="1"/>
  <c r="CK18" i="21"/>
  <c r="CX18" i="21" s="1"/>
  <c r="CF120" i="21"/>
  <c r="CS120" i="21" s="1"/>
  <c r="CK120" i="21"/>
  <c r="CX120" i="21" s="1"/>
  <c r="BY114" i="21"/>
  <c r="CI113" i="21"/>
  <c r="CV113" i="21" s="1"/>
  <c r="CG113" i="21"/>
  <c r="CT113" i="21" s="1"/>
  <c r="CJ115" i="21"/>
  <c r="CW115" i="21" s="1"/>
  <c r="CI121" i="21"/>
  <c r="CV121" i="21" s="1"/>
  <c r="CI14" i="21"/>
  <c r="CV14" i="21" s="1"/>
  <c r="CJ14" i="21"/>
  <c r="CW14" i="21" s="1"/>
  <c r="BY16" i="21"/>
  <c r="BY116" i="21"/>
  <c r="BY115" i="21"/>
  <c r="CK121" i="21"/>
  <c r="CX121" i="21" s="1"/>
  <c r="CH119" i="21"/>
  <c r="CU119" i="21" s="1"/>
  <c r="CG16" i="21"/>
  <c r="CT16" i="21" s="1"/>
  <c r="BY113" i="21"/>
  <c r="BY121" i="21"/>
  <c r="CL13" i="21"/>
  <c r="CY13" i="21" s="1"/>
  <c r="CI44" i="21"/>
  <c r="CV44" i="21" s="1"/>
  <c r="CH44" i="21"/>
  <c r="CU44" i="21" s="1"/>
  <c r="CJ79" i="21"/>
  <c r="CW79" i="21" s="1"/>
  <c r="CI12" i="21"/>
  <c r="CV12" i="21" s="1"/>
  <c r="CF12" i="21"/>
  <c r="CS12" i="21" s="1"/>
  <c r="CH12" i="21"/>
  <c r="CU12" i="21" s="1"/>
  <c r="CI89" i="21"/>
  <c r="CV89" i="21" s="1"/>
  <c r="CL89" i="21"/>
  <c r="CY89" i="21" s="1"/>
  <c r="BY13" i="21"/>
  <c r="CI119" i="21"/>
  <c r="CV119" i="21" s="1"/>
  <c r="CF119" i="21"/>
  <c r="CS119" i="21" s="1"/>
  <c r="CF11" i="21"/>
  <c r="CS11" i="21" s="1"/>
  <c r="CJ11" i="21"/>
  <c r="CW11" i="21" s="1"/>
  <c r="CH11" i="21"/>
  <c r="CU11" i="21" s="1"/>
  <c r="CF10" i="21"/>
  <c r="CS10" i="21" s="1"/>
  <c r="CJ10" i="21"/>
  <c r="CW10" i="21" s="1"/>
  <c r="CH10" i="21"/>
  <c r="CU10" i="21" s="1"/>
  <c r="BY85" i="21"/>
  <c r="AU40" i="17"/>
  <c r="BE24" i="17"/>
  <c r="AV69" i="17"/>
  <c r="BC28" i="17"/>
  <c r="BK28" i="17"/>
  <c r="BG28" i="17"/>
  <c r="AW28" i="17" s="1"/>
  <c r="AV27" i="17"/>
  <c r="BH64" i="17"/>
  <c r="BI56" i="17"/>
  <c r="BA56" i="17"/>
  <c r="BA65" i="17"/>
  <c r="BF74" i="17"/>
  <c r="AV74" i="17" s="1"/>
  <c r="BB51" i="17"/>
  <c r="BB60" i="17"/>
  <c r="CO60" i="17" s="1"/>
  <c r="DB60" i="17" s="1"/>
  <c r="BI50" i="17"/>
  <c r="AX50" i="17" s="1"/>
  <c r="BE50" i="17"/>
  <c r="BA50" i="17"/>
  <c r="BH48" i="17"/>
  <c r="BD48" i="17"/>
  <c r="BD72" i="17"/>
  <c r="BD23" i="17"/>
  <c r="BF34" i="17"/>
  <c r="AU54" i="17"/>
  <c r="BD55" i="17"/>
  <c r="BD64" i="17"/>
  <c r="BI70" i="17"/>
  <c r="BA70" i="17"/>
  <c r="BI54" i="17"/>
  <c r="BE39" i="17"/>
  <c r="AV39" i="17" s="1"/>
  <c r="BD27" i="17"/>
  <c r="BH66" i="17"/>
  <c r="AU8" i="17"/>
  <c r="BG56" i="17"/>
  <c r="AW56" i="17" s="1"/>
  <c r="BE51" i="17"/>
  <c r="AV51" i="17" s="1"/>
  <c r="BE71" i="17"/>
  <c r="BH20" i="17"/>
  <c r="BK57" i="17"/>
  <c r="BC57" i="17"/>
  <c r="AT24" i="17"/>
  <c r="BG21" i="17"/>
  <c r="BC36" i="17"/>
  <c r="BE70" i="17"/>
  <c r="BH69" i="17"/>
  <c r="AX69" i="17" s="1"/>
  <c r="BK20" i="17"/>
  <c r="BE77" i="17"/>
  <c r="BI65" i="17"/>
  <c r="BD63" i="17"/>
  <c r="BG69" i="17"/>
  <c r="AW69" i="17" s="1"/>
  <c r="BH32" i="17"/>
  <c r="BK31" i="17"/>
  <c r="BC31" i="17"/>
  <c r="AU31" i="17" s="1"/>
  <c r="BF30" i="17"/>
  <c r="BJ29" i="17"/>
  <c r="BJ20" i="17"/>
  <c r="CL20" i="17" s="1"/>
  <c r="CY20" i="17" s="1"/>
  <c r="BG22" i="17"/>
  <c r="AW22" i="17" s="1"/>
  <c r="BC22" i="17"/>
  <c r="BK23" i="17"/>
  <c r="AU18" i="17"/>
  <c r="BG57" i="17"/>
  <c r="AW57" i="17" s="1"/>
  <c r="AV9" i="17"/>
  <c r="AX8" i="17"/>
  <c r="BI64" i="17"/>
  <c r="BE64" i="17"/>
  <c r="BA64" i="17"/>
  <c r="AU123" i="17"/>
  <c r="AU118" i="17"/>
  <c r="AY108" i="17"/>
  <c r="AV107" i="17"/>
  <c r="AT103" i="17"/>
  <c r="BK85" i="17"/>
  <c r="AY85" i="17" s="1"/>
  <c r="BC85" i="17"/>
  <c r="AU85" i="17" s="1"/>
  <c r="BI78" i="17"/>
  <c r="BA78" i="17"/>
  <c r="BD77" i="17"/>
  <c r="BI76" i="17"/>
  <c r="BE76" i="17"/>
  <c r="BA76" i="17"/>
  <c r="BD62" i="17"/>
  <c r="BG75" i="17"/>
  <c r="AW75" i="17" s="1"/>
  <c r="BD59" i="17"/>
  <c r="AU59" i="17" s="1"/>
  <c r="BI73" i="17"/>
  <c r="BE73" i="17"/>
  <c r="AV73" i="17" s="1"/>
  <c r="BA73" i="17"/>
  <c r="BH49" i="17"/>
  <c r="BD49" i="17"/>
  <c r="BK58" i="17"/>
  <c r="CM58" i="17" s="1"/>
  <c r="CZ58" i="17" s="1"/>
  <c r="BG58" i="17"/>
  <c r="AW58" i="17" s="1"/>
  <c r="BC58" i="17"/>
  <c r="BJ38" i="17"/>
  <c r="BB38" i="17"/>
  <c r="BK36" i="17"/>
  <c r="BD36" i="17"/>
  <c r="BE34" i="17"/>
  <c r="BH33" i="17"/>
  <c r="BD33" i="17"/>
  <c r="BK32" i="17"/>
  <c r="BC32" i="17"/>
  <c r="BF31" i="17"/>
  <c r="AV31" i="17" s="1"/>
  <c r="BI30" i="17"/>
  <c r="AX30" i="17" s="1"/>
  <c r="BA30" i="17"/>
  <c r="BH61" i="17"/>
  <c r="BD61" i="17"/>
  <c r="CL61" i="17" s="1"/>
  <c r="CY61" i="17" s="1"/>
  <c r="BC54" i="17"/>
  <c r="BF60" i="17"/>
  <c r="BJ26" i="17"/>
  <c r="BF26" i="17"/>
  <c r="BB26" i="17"/>
  <c r="BI25" i="17"/>
  <c r="BE25" i="17"/>
  <c r="BA25" i="17"/>
  <c r="BD24" i="17"/>
  <c r="BK68" i="17"/>
  <c r="BC68" i="17"/>
  <c r="BI46" i="17"/>
  <c r="BE46" i="17"/>
  <c r="AV46" i="17" s="1"/>
  <c r="BA46" i="17"/>
  <c r="BG23" i="17"/>
  <c r="AW23" i="17" s="1"/>
  <c r="BD21" i="17"/>
  <c r="CI21" i="17" s="1"/>
  <c r="CV21" i="17" s="1"/>
  <c r="BI35" i="17"/>
  <c r="BE35" i="17"/>
  <c r="BA35" i="17"/>
  <c r="BK53" i="17"/>
  <c r="BG53" i="17"/>
  <c r="AW53" i="17" s="1"/>
  <c r="BJ52" i="17"/>
  <c r="BF52" i="17"/>
  <c r="BB52" i="17"/>
  <c r="BG45" i="17"/>
  <c r="AW45" i="17" s="1"/>
  <c r="BK40" i="17"/>
  <c r="BC40" i="17"/>
  <c r="BF66" i="17"/>
  <c r="BB66" i="17"/>
  <c r="AU102" i="17"/>
  <c r="BI85" i="17"/>
  <c r="BA85" i="17"/>
  <c r="CP85" i="17" s="1"/>
  <c r="DC85" i="17" s="1"/>
  <c r="BG78" i="17"/>
  <c r="AW78" i="17" s="1"/>
  <c r="BJ77" i="17"/>
  <c r="BB77" i="17"/>
  <c r="BH73" i="17"/>
  <c r="BD73" i="17"/>
  <c r="BI72" i="17"/>
  <c r="BA72" i="17"/>
  <c r="BI42" i="17"/>
  <c r="CM42" i="17" s="1"/>
  <c r="CZ42" i="17" s="1"/>
  <c r="BA42" i="17"/>
  <c r="BC64" i="17"/>
  <c r="AU64" i="17" s="1"/>
  <c r="BJ84" i="17"/>
  <c r="BB84" i="17"/>
  <c r="BE83" i="17"/>
  <c r="AV83" i="17" s="1"/>
  <c r="BH82" i="17"/>
  <c r="BK81" i="17"/>
  <c r="BC81" i="17"/>
  <c r="BJ79" i="17"/>
  <c r="BE78" i="17"/>
  <c r="BH77" i="17"/>
  <c r="AX77" i="17" s="1"/>
  <c r="BC76" i="17"/>
  <c r="AU76" i="17" s="1"/>
  <c r="BC41" i="17"/>
  <c r="AU41" i="17" s="1"/>
  <c r="BH62" i="17"/>
  <c r="BC75" i="17"/>
  <c r="BH59" i="17"/>
  <c r="BA74" i="17"/>
  <c r="BK73" i="17"/>
  <c r="AY73" i="17" s="1"/>
  <c r="BG73" i="17"/>
  <c r="AW73" i="17" s="1"/>
  <c r="BC73" i="17"/>
  <c r="BB45" i="17"/>
  <c r="BD47" i="17"/>
  <c r="BJ43" i="17"/>
  <c r="BB43" i="17"/>
  <c r="BF38" i="17"/>
  <c r="BJ37" i="17"/>
  <c r="AY37" i="17" s="1"/>
  <c r="BF37" i="17"/>
  <c r="BB37" i="17"/>
  <c r="BH36" i="17"/>
  <c r="CN36" i="17" s="1"/>
  <c r="DA36" i="17" s="1"/>
  <c r="BK34" i="17"/>
  <c r="BC34" i="17"/>
  <c r="BJ33" i="17"/>
  <c r="AY33" i="17" s="1"/>
  <c r="BB33" i="17"/>
  <c r="BG32" i="17"/>
  <c r="AW32" i="17" s="1"/>
  <c r="BJ31" i="17"/>
  <c r="BB31" i="17"/>
  <c r="BE30" i="17"/>
  <c r="BF54" i="17"/>
  <c r="BJ60" i="17"/>
  <c r="BJ24" i="17"/>
  <c r="BF24" i="17"/>
  <c r="BB24" i="17"/>
  <c r="BH21" i="17"/>
  <c r="BC23" i="17"/>
  <c r="BJ67" i="17"/>
  <c r="AY67" i="17" s="1"/>
  <c r="BF67" i="17"/>
  <c r="BB67" i="17"/>
  <c r="BI53" i="17"/>
  <c r="CI53" i="17" s="1"/>
  <c r="CV53" i="17" s="1"/>
  <c r="BA53" i="17"/>
  <c r="BE40" i="17"/>
  <c r="BA40" i="17"/>
  <c r="BK66" i="17"/>
  <c r="BK65" i="17"/>
  <c r="BG65" i="17"/>
  <c r="AW65" i="17" s="1"/>
  <c r="AX110" i="17"/>
  <c r="BF85" i="17"/>
  <c r="BI84" i="17"/>
  <c r="BA84" i="17"/>
  <c r="BD83" i="17"/>
  <c r="BG82" i="17"/>
  <c r="AW82" i="17" s="1"/>
  <c r="BE80" i="17"/>
  <c r="AV80" i="17" s="1"/>
  <c r="BD78" i="17"/>
  <c r="BG77" i="17"/>
  <c r="AW77" i="17" s="1"/>
  <c r="BJ63" i="17"/>
  <c r="AY63" i="17" s="1"/>
  <c r="BF63" i="17"/>
  <c r="AV63" i="17" s="1"/>
  <c r="BB63" i="17"/>
  <c r="BJ75" i="17"/>
  <c r="BG51" i="17"/>
  <c r="AW51" i="17" s="1"/>
  <c r="BC51" i="17"/>
  <c r="BJ50" i="17"/>
  <c r="BF50" i="17"/>
  <c r="BB50" i="17"/>
  <c r="BI48" i="17"/>
  <c r="BE48" i="17"/>
  <c r="BA48" i="17"/>
  <c r="BF72" i="17"/>
  <c r="BB71" i="17"/>
  <c r="CH71" i="17" s="1"/>
  <c r="CU71" i="17" s="1"/>
  <c r="BD44" i="17"/>
  <c r="BK47" i="17"/>
  <c r="BC47" i="17"/>
  <c r="BF42" i="17"/>
  <c r="BI43" i="17"/>
  <c r="AX123" i="17"/>
  <c r="AT113" i="17"/>
  <c r="AU112" i="17"/>
  <c r="AT110" i="17"/>
  <c r="AX90" i="17"/>
  <c r="AT87" i="17"/>
  <c r="BH85" i="17"/>
  <c r="AX85" i="17" s="1"/>
  <c r="BA82" i="17"/>
  <c r="BD81" i="17"/>
  <c r="BG80" i="17"/>
  <c r="AW80" i="17" s="1"/>
  <c r="BK63" i="17"/>
  <c r="BG63" i="17"/>
  <c r="AW63" i="17" s="1"/>
  <c r="BC63" i="17"/>
  <c r="BI62" i="17"/>
  <c r="AX62" i="17" s="1"/>
  <c r="BA62" i="17"/>
  <c r="BD75" i="17"/>
  <c r="BI59" i="17"/>
  <c r="BA59" i="17"/>
  <c r="BJ74" i="17"/>
  <c r="BB74" i="17"/>
  <c r="BD51" i="17"/>
  <c r="BH72" i="17"/>
  <c r="AX72" i="17" s="1"/>
  <c r="BK71" i="17"/>
  <c r="BC71" i="17"/>
  <c r="BI44" i="17"/>
  <c r="BA44" i="17"/>
  <c r="BH42" i="17"/>
  <c r="BK43" i="17"/>
  <c r="BK37" i="17"/>
  <c r="BG37" i="17"/>
  <c r="BC37" i="17"/>
  <c r="BB36" i="17"/>
  <c r="BH34" i="17"/>
  <c r="BD34" i="17"/>
  <c r="BK33" i="17"/>
  <c r="BG33" i="17"/>
  <c r="AW33" i="17" s="1"/>
  <c r="BC33" i="17"/>
  <c r="BG30" i="17"/>
  <c r="BK61" i="17"/>
  <c r="AY61" i="17" s="1"/>
  <c r="BG61" i="17"/>
  <c r="BC61" i="17"/>
  <c r="BH54" i="17"/>
  <c r="AX54" i="17" s="1"/>
  <c r="BA54" i="17"/>
  <c r="CL54" i="17" s="1"/>
  <c r="CY54" i="17" s="1"/>
  <c r="BD60" i="17"/>
  <c r="BI26" i="17"/>
  <c r="AX26" i="17" s="1"/>
  <c r="BE26" i="17"/>
  <c r="AV26" i="17" s="1"/>
  <c r="BA26" i="17"/>
  <c r="BH25" i="17"/>
  <c r="AX25" i="17" s="1"/>
  <c r="BD25" i="17"/>
  <c r="BK24" i="17"/>
  <c r="BG24" i="17"/>
  <c r="AW24" i="17" s="1"/>
  <c r="BC24" i="17"/>
  <c r="BI68" i="17"/>
  <c r="AX68" i="17" s="1"/>
  <c r="BA68" i="17"/>
  <c r="BH46" i="17"/>
  <c r="BD46" i="17"/>
  <c r="BK21" i="17"/>
  <c r="BI23" i="17"/>
  <c r="BF21" i="17"/>
  <c r="BC20" i="17"/>
  <c r="BA23" i="17"/>
  <c r="AT23" i="17" s="1"/>
  <c r="BH35" i="17"/>
  <c r="CH35" i="17" s="1"/>
  <c r="CU35" i="17" s="1"/>
  <c r="BD35" i="17"/>
  <c r="BK67" i="17"/>
  <c r="BG67" i="17"/>
  <c r="AW67" i="17" s="1"/>
  <c r="BC67" i="17"/>
  <c r="BJ53" i="17"/>
  <c r="BF53" i="17"/>
  <c r="BB53" i="17"/>
  <c r="BI52" i="17"/>
  <c r="AX52" i="17" s="1"/>
  <c r="BE52" i="17"/>
  <c r="BA52" i="17"/>
  <c r="BE45" i="17"/>
  <c r="BJ40" i="17"/>
  <c r="BF40" i="17"/>
  <c r="CK40" i="17" s="1"/>
  <c r="CX40" i="17" s="1"/>
  <c r="BB40" i="17"/>
  <c r="BD57" i="17"/>
  <c r="BA41" i="17"/>
  <c r="CJ41" i="17" s="1"/>
  <c r="CW41" i="17" s="1"/>
  <c r="BE66" i="17"/>
  <c r="BH65" i="17"/>
  <c r="AX65" i="17" s="1"/>
  <c r="BD65" i="17"/>
  <c r="AT109" i="17"/>
  <c r="BE85" i="17"/>
  <c r="BH84" i="17"/>
  <c r="BK83" i="17"/>
  <c r="BC83" i="17"/>
  <c r="AU83" i="17" s="1"/>
  <c r="BF82" i="17"/>
  <c r="BI81" i="17"/>
  <c r="AX81" i="17" s="1"/>
  <c r="BA81" i="17"/>
  <c r="BD80" i="17"/>
  <c r="BK78" i="17"/>
  <c r="CN78" i="17" s="1"/>
  <c r="DA78" i="17" s="1"/>
  <c r="BC78" i="17"/>
  <c r="BJ76" i="17"/>
  <c r="BB76" i="17"/>
  <c r="AV62" i="17"/>
  <c r="BI75" i="17"/>
  <c r="BB75" i="17"/>
  <c r="BF59" i="17"/>
  <c r="AV59" i="17" s="1"/>
  <c r="BG74" i="17"/>
  <c r="AW74" i="17" s="1"/>
  <c r="BI49" i="17"/>
  <c r="BE49" i="17"/>
  <c r="BE72" i="17"/>
  <c r="AC72" i="17" s="1"/>
  <c r="BH71" i="17"/>
  <c r="BA71" i="17"/>
  <c r="BH58" i="17"/>
  <c r="BD58" i="17"/>
  <c r="BJ47" i="17"/>
  <c r="AY47" i="17" s="1"/>
  <c r="BB47" i="17"/>
  <c r="BE42" i="17"/>
  <c r="BH43" i="17"/>
  <c r="AX43" i="17" s="1"/>
  <c r="BA43" i="17"/>
  <c r="BE38" i="17"/>
  <c r="BJ55" i="17"/>
  <c r="BF55" i="17"/>
  <c r="AV55" i="17" s="1"/>
  <c r="BB55" i="17"/>
  <c r="BG36" i="17"/>
  <c r="AW36" i="17" s="1"/>
  <c r="BK70" i="17"/>
  <c r="BG70" i="17"/>
  <c r="AW70" i="17" s="1"/>
  <c r="BC70" i="17"/>
  <c r="AU70" i="17" s="1"/>
  <c r="BJ69" i="17"/>
  <c r="BF69" i="17"/>
  <c r="BB69" i="17"/>
  <c r="BF32" i="17"/>
  <c r="BI31" i="17"/>
  <c r="BA31" i="17"/>
  <c r="BI29" i="17"/>
  <c r="CI29" i="17" s="1"/>
  <c r="CV29" i="17" s="1"/>
  <c r="BE29" i="17"/>
  <c r="BA29" i="17"/>
  <c r="BI60" i="17"/>
  <c r="BH28" i="17"/>
  <c r="AX28" i="17" s="1"/>
  <c r="BD28" i="17"/>
  <c r="BK39" i="17"/>
  <c r="BG39" i="17"/>
  <c r="AW39" i="17" s="1"/>
  <c r="BC39" i="17"/>
  <c r="CP39" i="17" s="1"/>
  <c r="DC39" i="17" s="1"/>
  <c r="BJ27" i="17"/>
  <c r="BF27" i="17"/>
  <c r="BB27" i="17"/>
  <c r="BF68" i="17"/>
  <c r="AV68" i="17" s="1"/>
  <c r="BJ22" i="17"/>
  <c r="CO22" i="17" s="1"/>
  <c r="DB22" i="17" s="1"/>
  <c r="BF22" i="17"/>
  <c r="BB22" i="17"/>
  <c r="BH23" i="17"/>
  <c r="CG23" i="17" s="1"/>
  <c r="CT23" i="17" s="1"/>
  <c r="BE21" i="17"/>
  <c r="BB20" i="17"/>
  <c r="CH20" i="17" s="1"/>
  <c r="CU20" i="17" s="1"/>
  <c r="BJ45" i="17"/>
  <c r="BI57" i="17"/>
  <c r="AX57" i="17" s="1"/>
  <c r="BA57" i="17"/>
  <c r="BK41" i="17"/>
  <c r="BG41" i="17"/>
  <c r="AW41" i="17" s="1"/>
  <c r="BC65" i="17"/>
  <c r="AU65" i="17" s="1"/>
  <c r="BF64" i="17"/>
  <c r="BB64" i="17"/>
  <c r="AX96" i="17"/>
  <c r="AU95" i="17"/>
  <c r="AV93" i="17"/>
  <c r="AX74" i="17"/>
  <c r="AX46" i="17"/>
  <c r="AT46" i="17"/>
  <c r="AT35" i="17"/>
  <c r="AT118" i="17"/>
  <c r="AV99" i="17"/>
  <c r="AT98" i="17"/>
  <c r="AV94" i="17"/>
  <c r="AU91" i="17"/>
  <c r="AX89" i="17"/>
  <c r="AV60" i="17"/>
  <c r="AX39" i="17"/>
  <c r="AV17" i="17"/>
  <c r="AT71" i="17"/>
  <c r="AV23" i="17"/>
  <c r="AT97" i="17"/>
  <c r="AU82" i="17"/>
  <c r="AU44" i="17"/>
  <c r="AT69" i="17"/>
  <c r="AV67" i="17"/>
  <c r="AV53" i="17"/>
  <c r="AU116" i="17"/>
  <c r="AT107" i="17"/>
  <c r="AU92" i="17"/>
  <c r="AT72" i="17"/>
  <c r="AV125" i="17"/>
  <c r="AT54" i="17"/>
  <c r="AV86" i="17"/>
  <c r="AV10" i="17"/>
  <c r="AX121" i="17"/>
  <c r="AU108" i="17"/>
  <c r="AU78" i="17"/>
  <c r="AX71" i="17"/>
  <c r="AV44" i="17"/>
  <c r="AT44" i="17"/>
  <c r="AV36" i="17"/>
  <c r="AV33" i="17"/>
  <c r="AX31" i="17"/>
  <c r="AV29" i="17"/>
  <c r="AV45" i="17"/>
  <c r="AT14" i="17"/>
  <c r="AV57" i="17"/>
  <c r="AY101" i="17"/>
  <c r="AU84" i="17"/>
  <c r="AT77" i="17"/>
  <c r="AU42" i="17"/>
  <c r="AT61" i="17"/>
  <c r="AT120" i="17"/>
  <c r="AX113" i="17"/>
  <c r="AT89" i="17"/>
  <c r="AY86" i="17"/>
  <c r="AX80" i="17"/>
  <c r="AX63" i="17"/>
  <c r="AU50" i="17"/>
  <c r="AU71" i="17"/>
  <c r="AV58" i="17"/>
  <c r="AX37" i="17"/>
  <c r="AU37" i="17"/>
  <c r="AX61" i="17"/>
  <c r="AV61" i="17"/>
  <c r="AU19" i="17"/>
  <c r="AT17" i="17"/>
  <c r="AX16" i="17"/>
  <c r="AU16" i="17"/>
  <c r="AY45" i="17"/>
  <c r="AV40" i="17"/>
  <c r="AT40" i="17"/>
  <c r="AX15" i="17"/>
  <c r="AV15" i="17"/>
  <c r="AX120" i="17"/>
  <c r="AV101" i="17"/>
  <c r="AU99" i="17"/>
  <c r="AX98" i="17"/>
  <c r="AU88" i="17"/>
  <c r="AT86" i="17"/>
  <c r="AY10" i="17"/>
  <c r="AX21" i="17"/>
  <c r="AT122" i="17"/>
  <c r="AU121" i="17"/>
  <c r="AV106" i="17"/>
  <c r="AX105" i="17"/>
  <c r="AY99" i="17"/>
  <c r="AY88" i="17"/>
  <c r="AV84" i="17"/>
  <c r="AX83" i="17"/>
  <c r="AV49" i="17"/>
  <c r="AT49" i="17"/>
  <c r="AX36" i="17"/>
  <c r="AT36" i="17"/>
  <c r="AX114" i="17"/>
  <c r="AV71" i="17"/>
  <c r="AV118" i="17"/>
  <c r="AU114" i="17"/>
  <c r="AT51" i="17"/>
  <c r="AX48" i="17"/>
  <c r="AX22" i="17"/>
  <c r="AT67" i="17"/>
  <c r="AX53" i="17"/>
  <c r="AY16" i="17"/>
  <c r="AV12" i="17"/>
  <c r="AX41" i="17"/>
  <c r="BY9" i="17"/>
  <c r="AX119" i="17"/>
  <c r="AV111" i="17"/>
  <c r="AV109" i="17"/>
  <c r="AX73" i="17"/>
  <c r="AX58" i="17"/>
  <c r="AY70" i="17"/>
  <c r="AY21" i="17"/>
  <c r="AC17" i="17"/>
  <c r="AV116" i="17"/>
  <c r="AX99" i="17"/>
  <c r="AU90" i="17"/>
  <c r="AV87" i="17"/>
  <c r="AX75" i="17"/>
  <c r="AU56" i="17"/>
  <c r="AY120" i="17"/>
  <c r="AU104" i="17"/>
  <c r="AY93" i="17"/>
  <c r="AY89" i="17"/>
  <c r="AY84" i="17"/>
  <c r="AY76" i="17"/>
  <c r="AY72" i="17"/>
  <c r="AY43" i="17"/>
  <c r="AX55" i="17"/>
  <c r="AY26" i="17"/>
  <c r="AT123" i="17"/>
  <c r="AU55" i="17"/>
  <c r="AU124" i="17"/>
  <c r="AU122" i="17"/>
  <c r="AX107" i="17"/>
  <c r="AU101" i="17"/>
  <c r="AT48" i="17"/>
  <c r="AX27" i="17"/>
  <c r="AV18" i="17"/>
  <c r="AV121" i="17"/>
  <c r="AT115" i="17"/>
  <c r="AV110" i="17"/>
  <c r="AX95" i="17"/>
  <c r="AT91" i="17"/>
  <c r="AX84" i="17"/>
  <c r="AY83" i="17"/>
  <c r="AT74" i="17"/>
  <c r="AU58" i="17"/>
  <c r="AX47" i="17"/>
  <c r="AT47" i="17"/>
  <c r="AV70" i="17"/>
  <c r="AT28" i="17"/>
  <c r="AV35" i="17"/>
  <c r="AX18" i="17"/>
  <c r="AU20" i="17"/>
  <c r="AV124" i="17"/>
  <c r="AX116" i="17"/>
  <c r="AT114" i="17"/>
  <c r="AU110" i="17"/>
  <c r="AX102" i="17"/>
  <c r="AT102" i="17"/>
  <c r="AC100" i="17"/>
  <c r="AU98" i="17"/>
  <c r="AV97" i="17"/>
  <c r="AU94" i="17"/>
  <c r="AX93" i="17"/>
  <c r="AT90" i="17"/>
  <c r="AV89" i="17"/>
  <c r="AX88" i="17"/>
  <c r="AT75" i="17"/>
  <c r="AX49" i="17"/>
  <c r="AU49" i="17"/>
  <c r="AV47" i="17"/>
  <c r="AX45" i="17"/>
  <c r="AT42" i="17"/>
  <c r="AX32" i="17"/>
  <c r="AV28" i="17"/>
  <c r="AU12" i="17"/>
  <c r="AX11" i="17"/>
  <c r="AV11" i="17"/>
  <c r="AT11" i="17"/>
  <c r="AX10" i="17"/>
  <c r="AC123" i="17"/>
  <c r="AU35" i="17"/>
  <c r="AX101" i="17"/>
  <c r="AX92" i="17"/>
  <c r="AX86" i="17"/>
  <c r="AC10" i="17"/>
  <c r="AV120" i="17"/>
  <c r="AY117" i="17"/>
  <c r="AV105" i="17"/>
  <c r="AV103" i="17"/>
  <c r="AT100" i="17"/>
  <c r="AY94" i="17"/>
  <c r="AY87" i="17"/>
  <c r="AU80" i="17"/>
  <c r="AT62" i="17"/>
  <c r="AY59" i="17"/>
  <c r="AV56" i="17"/>
  <c r="AU73" i="17"/>
  <c r="AY48" i="17"/>
  <c r="AU25" i="17"/>
  <c r="AV19" i="17"/>
  <c r="AT92" i="17"/>
  <c r="AC27" i="17"/>
  <c r="AU105" i="17"/>
  <c r="AT96" i="17"/>
  <c r="AT93" i="17"/>
  <c r="AV76" i="17"/>
  <c r="AV22" i="17"/>
  <c r="AT39" i="17"/>
  <c r="AV96" i="17"/>
  <c r="AV91" i="17"/>
  <c r="AU52" i="17"/>
  <c r="AX66" i="17"/>
  <c r="AY64" i="17"/>
  <c r="AT30" i="17"/>
  <c r="AU97" i="17"/>
  <c r="AV90" i="17"/>
  <c r="AV88" i="17"/>
  <c r="AU86" i="17"/>
  <c r="AX78" i="17"/>
  <c r="AV24" i="17"/>
  <c r="AT16" i="17"/>
  <c r="AX9" i="17"/>
  <c r="AU120" i="17"/>
  <c r="AV123" i="17"/>
  <c r="AV119" i="17"/>
  <c r="AY116" i="17"/>
  <c r="AV108" i="17"/>
  <c r="AV104" i="17"/>
  <c r="AX103" i="17"/>
  <c r="AV100" i="17"/>
  <c r="AV98" i="17"/>
  <c r="AX97" i="17"/>
  <c r="AU33" i="17"/>
  <c r="AV14" i="17"/>
  <c r="AV13" i="17"/>
  <c r="AT13" i="17"/>
  <c r="AY12" i="17"/>
  <c r="AY123" i="17"/>
  <c r="AY17" i="17"/>
  <c r="AY39" i="17"/>
  <c r="AY54" i="17"/>
  <c r="CH10" i="17"/>
  <c r="CU10" i="17" s="1"/>
  <c r="AY50" i="17"/>
  <c r="AY106" i="17"/>
  <c r="AC86" i="17"/>
  <c r="AY100" i="17"/>
  <c r="CJ119" i="17"/>
  <c r="CW119" i="17" s="1"/>
  <c r="AY91" i="17"/>
  <c r="AY31" i="17"/>
  <c r="AY23" i="17"/>
  <c r="AY6" i="17"/>
  <c r="AY111" i="17"/>
  <c r="AY95" i="17"/>
  <c r="AY92" i="17"/>
  <c r="AY114" i="17"/>
  <c r="AC88" i="17"/>
  <c r="BY56" i="17"/>
  <c r="AY60" i="17"/>
  <c r="AT117" i="17"/>
  <c r="CH117" i="17"/>
  <c r="CU117" i="17" s="1"/>
  <c r="CK117" i="17"/>
  <c r="CX117" i="17" s="1"/>
  <c r="AX112" i="17"/>
  <c r="AT6" i="17"/>
  <c r="AV21" i="17"/>
  <c r="CL18" i="17"/>
  <c r="CY18" i="17" s="1"/>
  <c r="CK57" i="17"/>
  <c r="CX57" i="17" s="1"/>
  <c r="CH88" i="17"/>
  <c r="CU88" i="17" s="1"/>
  <c r="AX104" i="17"/>
  <c r="AV92" i="17"/>
  <c r="AC77" i="17"/>
  <c r="AX70" i="17"/>
  <c r="AT22" i="17"/>
  <c r="AC95" i="17"/>
  <c r="CJ95" i="17"/>
  <c r="CW95" i="17" s="1"/>
  <c r="AT95" i="17"/>
  <c r="AC9" i="17"/>
  <c r="AU53" i="17"/>
  <c r="AX122" i="17"/>
  <c r="AY96" i="17"/>
  <c r="CH123" i="17"/>
  <c r="CU123" i="17" s="1"/>
  <c r="AC42" i="17"/>
  <c r="AT37" i="17"/>
  <c r="AT88" i="17"/>
  <c r="BY118" i="17"/>
  <c r="BY89" i="17"/>
  <c r="BY15" i="17"/>
  <c r="AX125" i="17"/>
  <c r="AX118" i="17"/>
  <c r="AV114" i="17"/>
  <c r="AU96" i="17"/>
  <c r="AT63" i="17"/>
  <c r="AV43" i="17"/>
  <c r="AU36" i="17"/>
  <c r="AY28" i="17"/>
  <c r="CJ14" i="17"/>
  <c r="CW14" i="17" s="1"/>
  <c r="AY15" i="17"/>
  <c r="AC66" i="17"/>
  <c r="BY59" i="17"/>
  <c r="CJ123" i="17"/>
  <c r="CW123" i="17" s="1"/>
  <c r="BY16" i="17"/>
  <c r="AU119" i="17"/>
  <c r="AV117" i="17"/>
  <c r="AX91" i="17"/>
  <c r="AV79" i="17"/>
  <c r="AY44" i="17"/>
  <c r="BY20" i="17"/>
  <c r="AT112" i="17"/>
  <c r="AX100" i="17"/>
  <c r="CH93" i="17"/>
  <c r="CU93" i="17" s="1"/>
  <c r="AV82" i="17"/>
  <c r="AU79" i="17"/>
  <c r="AU38" i="17"/>
  <c r="AU29" i="17"/>
  <c r="AC93" i="17"/>
  <c r="BY39" i="17"/>
  <c r="AU117" i="17"/>
  <c r="AV115" i="17"/>
  <c r="AU111" i="17"/>
  <c r="AT101" i="17"/>
  <c r="AX59" i="17"/>
  <c r="AY18" i="17"/>
  <c r="AV66" i="17"/>
  <c r="AT80" i="17"/>
  <c r="AT79" i="17"/>
  <c r="BY69" i="17"/>
  <c r="AU103" i="17"/>
  <c r="AX82" i="17"/>
  <c r="AY51" i="17"/>
  <c r="AU60" i="17"/>
  <c r="AU125" i="17"/>
  <c r="AY122" i="17"/>
  <c r="AY118" i="17"/>
  <c r="AX79" i="17"/>
  <c r="AU66" i="17"/>
  <c r="AX34" i="17"/>
  <c r="AU34" i="17"/>
  <c r="AU24" i="17"/>
  <c r="AU45" i="17"/>
  <c r="AX124" i="17"/>
  <c r="AT121" i="17"/>
  <c r="AU106" i="17"/>
  <c r="AT105" i="17"/>
  <c r="AY98" i="17"/>
  <c r="AY81" i="17"/>
  <c r="AX76" i="17"/>
  <c r="AY62" i="17"/>
  <c r="AX56" i="17"/>
  <c r="AU74" i="17"/>
  <c r="AX44" i="17"/>
  <c r="AY42" i="17"/>
  <c r="AY34" i="17"/>
  <c r="AV25" i="17"/>
  <c r="AX87" i="17"/>
  <c r="AV50" i="17"/>
  <c r="AV48" i="17"/>
  <c r="AU32" i="17"/>
  <c r="AY30" i="17"/>
  <c r="AX60" i="17"/>
  <c r="AV16" i="17"/>
  <c r="AX14" i="17"/>
  <c r="AY13" i="17"/>
  <c r="AU57" i="17"/>
  <c r="AY105" i="17"/>
  <c r="CH105" i="17"/>
  <c r="CU105" i="17" s="1"/>
  <c r="CG102" i="17"/>
  <c r="CT102" i="17" s="1"/>
  <c r="AY102" i="17"/>
  <c r="AC19" i="17"/>
  <c r="AY19" i="17"/>
  <c r="AY35" i="17"/>
  <c r="AY69" i="17"/>
  <c r="AY53" i="17"/>
  <c r="AY121" i="17"/>
  <c r="AC102" i="17"/>
  <c r="CL51" i="17"/>
  <c r="CY51" i="17" s="1"/>
  <c r="AC18" i="17"/>
  <c r="AC94" i="17"/>
  <c r="AY14" i="17"/>
  <c r="CL98" i="17"/>
  <c r="CY98" i="17" s="1"/>
  <c r="CF94" i="17"/>
  <c r="CS94" i="17" s="1"/>
  <c r="AY110" i="17"/>
  <c r="AY82" i="17"/>
  <c r="CI94" i="17"/>
  <c r="CV94" i="17" s="1"/>
  <c r="CM47" i="17"/>
  <c r="CZ47" i="17" s="1"/>
  <c r="AC35" i="17"/>
  <c r="AY75" i="17"/>
  <c r="AC89" i="17"/>
  <c r="CL87" i="17"/>
  <c r="CY87" i="17" s="1"/>
  <c r="AY66" i="17"/>
  <c r="AY125" i="17"/>
  <c r="AC120" i="17"/>
  <c r="CL92" i="17"/>
  <c r="CY92" i="17" s="1"/>
  <c r="CK86" i="17"/>
  <c r="CX86" i="17" s="1"/>
  <c r="AY32" i="17"/>
  <c r="AY29" i="17"/>
  <c r="AY11" i="17"/>
  <c r="AY56" i="17"/>
  <c r="CG104" i="17"/>
  <c r="CT104" i="17" s="1"/>
  <c r="CM17" i="17"/>
  <c r="CZ17" i="17" s="1"/>
  <c r="AW61" i="17"/>
  <c r="AV42" i="17"/>
  <c r="CO7" i="17"/>
  <c r="DB7" i="17" s="1"/>
  <c r="CK73" i="17"/>
  <c r="CX73" i="17" s="1"/>
  <c r="CK32" i="17"/>
  <c r="CX32" i="17" s="1"/>
  <c r="CF122" i="17"/>
  <c r="CS122" i="17" s="1"/>
  <c r="AC122" i="17"/>
  <c r="CO116" i="17"/>
  <c r="DB116" i="17" s="1"/>
  <c r="CK116" i="17"/>
  <c r="CX116" i="17" s="1"/>
  <c r="AC99" i="17"/>
  <c r="CH99" i="17"/>
  <c r="CU99" i="17" s="1"/>
  <c r="AX12" i="17"/>
  <c r="CL12" i="17"/>
  <c r="CY12" i="17" s="1"/>
  <c r="AU43" i="17"/>
  <c r="AC115" i="17"/>
  <c r="AC111" i="17"/>
  <c r="AC124" i="17"/>
  <c r="CJ6" i="17"/>
  <c r="CW6" i="17" s="1"/>
  <c r="CI6" i="17"/>
  <c r="CV6" i="17" s="1"/>
  <c r="CM6" i="17"/>
  <c r="CZ6" i="17" s="1"/>
  <c r="CI122" i="17"/>
  <c r="CV122" i="17" s="1"/>
  <c r="CN119" i="17"/>
  <c r="DA119" i="17" s="1"/>
  <c r="CF119" i="17"/>
  <c r="CS119" i="17" s="1"/>
  <c r="CG119" i="17"/>
  <c r="CT119" i="17" s="1"/>
  <c r="CI119" i="17"/>
  <c r="CV119" i="17" s="1"/>
  <c r="AT119" i="17"/>
  <c r="CM119" i="17"/>
  <c r="CZ119" i="17" s="1"/>
  <c r="AY90" i="17"/>
  <c r="CF75" i="17"/>
  <c r="CS75" i="17" s="1"/>
  <c r="CI79" i="17"/>
  <c r="CV79" i="17" s="1"/>
  <c r="CL79" i="17"/>
  <c r="CY79" i="17" s="1"/>
  <c r="AC31" i="17"/>
  <c r="CH29" i="17"/>
  <c r="CU29" i="17" s="1"/>
  <c r="AT29" i="17"/>
  <c r="AT15" i="17"/>
  <c r="CM15" i="17"/>
  <c r="CZ15" i="17" s="1"/>
  <c r="AX17" i="17"/>
  <c r="AC15" i="17"/>
  <c r="AC119" i="17"/>
  <c r="AC28" i="17"/>
  <c r="AC121" i="17"/>
  <c r="AC105" i="17"/>
  <c r="AV20" i="17"/>
  <c r="AW21" i="17"/>
  <c r="CL104" i="17"/>
  <c r="CY104" i="17" s="1"/>
  <c r="CM44" i="17"/>
  <c r="CZ44" i="17" s="1"/>
  <c r="CG33" i="17"/>
  <c r="CT33" i="17" s="1"/>
  <c r="CM123" i="17"/>
  <c r="CZ123" i="17" s="1"/>
  <c r="CF123" i="17"/>
  <c r="CS123" i="17" s="1"/>
  <c r="AT59" i="17"/>
  <c r="AV6" i="17"/>
  <c r="CK44" i="17"/>
  <c r="CX44" i="17" s="1"/>
  <c r="CO114" i="17"/>
  <c r="DB114" i="17" s="1"/>
  <c r="AT108" i="17"/>
  <c r="CM108" i="17"/>
  <c r="CZ108" i="17" s="1"/>
  <c r="AT81" i="17"/>
  <c r="AC80" i="17"/>
  <c r="CG45" i="17"/>
  <c r="CT45" i="17" s="1"/>
  <c r="AC54" i="17"/>
  <c r="AC51" i="17"/>
  <c r="AU26" i="17"/>
  <c r="AC87" i="17"/>
  <c r="AX51" i="17"/>
  <c r="BY24" i="17"/>
  <c r="CJ101" i="17"/>
  <c r="CW101" i="17" s="1"/>
  <c r="CF89" i="17"/>
  <c r="CS89" i="17" s="1"/>
  <c r="CK125" i="17"/>
  <c r="CX125" i="17" s="1"/>
  <c r="CH120" i="17"/>
  <c r="CU120" i="17" s="1"/>
  <c r="CG95" i="17"/>
  <c r="CT95" i="17" s="1"/>
  <c r="CI95" i="17"/>
  <c r="CV95" i="17" s="1"/>
  <c r="AV95" i="17"/>
  <c r="AU89" i="17"/>
  <c r="AT104" i="17"/>
  <c r="AT125" i="17"/>
  <c r="CI121" i="17"/>
  <c r="CV121" i="17" s="1"/>
  <c r="CF73" i="17"/>
  <c r="CS73" i="17" s="1"/>
  <c r="CH114" i="17"/>
  <c r="CU114" i="17" s="1"/>
  <c r="CJ114" i="17"/>
  <c r="CW114" i="17" s="1"/>
  <c r="CK114" i="17"/>
  <c r="CX114" i="17" s="1"/>
  <c r="AC114" i="17"/>
  <c r="CF114" i="17"/>
  <c r="CS114" i="17" s="1"/>
  <c r="CI114" i="17"/>
  <c r="CV114" i="17" s="1"/>
  <c r="AT53" i="17"/>
  <c r="CJ17" i="17"/>
  <c r="CW17" i="17" s="1"/>
  <c r="CK17" i="17"/>
  <c r="CX17" i="17" s="1"/>
  <c r="CI10" i="17"/>
  <c r="CV10" i="17" s="1"/>
  <c r="CK10" i="17"/>
  <c r="CX10" i="17" s="1"/>
  <c r="CJ10" i="17"/>
  <c r="CW10" i="17" s="1"/>
  <c r="AU10" i="17"/>
  <c r="AC116" i="17"/>
  <c r="AU72" i="17"/>
  <c r="AY25" i="17"/>
  <c r="CG124" i="17"/>
  <c r="CT124" i="17" s="1"/>
  <c r="BY121" i="17"/>
  <c r="CI116" i="17"/>
  <c r="CV116" i="17" s="1"/>
  <c r="BY109" i="17"/>
  <c r="CM99" i="17"/>
  <c r="CZ99" i="17" s="1"/>
  <c r="CK91" i="17"/>
  <c r="CX91" i="17" s="1"/>
  <c r="BY79" i="17"/>
  <c r="CK115" i="17"/>
  <c r="CX115" i="17" s="1"/>
  <c r="CK104" i="17"/>
  <c r="CX104" i="17" s="1"/>
  <c r="CH100" i="17"/>
  <c r="CU100" i="17" s="1"/>
  <c r="CJ98" i="17"/>
  <c r="CW98" i="17" s="1"/>
  <c r="CG98" i="17"/>
  <c r="CT98" i="17" s="1"/>
  <c r="CH98" i="17"/>
  <c r="CU98" i="17" s="1"/>
  <c r="AC98" i="17"/>
  <c r="CL77" i="17"/>
  <c r="CY77" i="17" s="1"/>
  <c r="AV77" i="17"/>
  <c r="CH31" i="17"/>
  <c r="CU31" i="17" s="1"/>
  <c r="AC32" i="17"/>
  <c r="CM27" i="17"/>
  <c r="CZ27" i="17" s="1"/>
  <c r="AT27" i="17"/>
  <c r="AT21" i="17"/>
  <c r="CM19" i="17"/>
  <c r="CZ19" i="17" s="1"/>
  <c r="CF18" i="17"/>
  <c r="CS18" i="17" s="1"/>
  <c r="CG18" i="17"/>
  <c r="CT18" i="17" s="1"/>
  <c r="AC104" i="17"/>
  <c r="AC36" i="17"/>
  <c r="AT7" i="17"/>
  <c r="AT57" i="17"/>
  <c r="AV37" i="17"/>
  <c r="BY106" i="17"/>
  <c r="CI99" i="17"/>
  <c r="CV99" i="17" s="1"/>
  <c r="CJ87" i="17"/>
  <c r="CW87" i="17" s="1"/>
  <c r="CF42" i="17"/>
  <c r="CS42" i="17" s="1"/>
  <c r="BY18" i="17"/>
  <c r="CK124" i="17"/>
  <c r="CX124" i="17" s="1"/>
  <c r="AC117" i="17"/>
  <c r="CL117" i="17"/>
  <c r="CY117" i="17" s="1"/>
  <c r="AX109" i="17"/>
  <c r="AX94" i="17"/>
  <c r="CG93" i="17"/>
  <c r="CT93" i="17" s="1"/>
  <c r="CL93" i="17"/>
  <c r="CY93" i="17" s="1"/>
  <c r="CH90" i="17"/>
  <c r="CU90" i="17" s="1"/>
  <c r="CJ90" i="17"/>
  <c r="CW90" i="17" s="1"/>
  <c r="AC90" i="17"/>
  <c r="CM88" i="17"/>
  <c r="CZ88" i="17" s="1"/>
  <c r="AY77" i="17"/>
  <c r="AT32" i="17"/>
  <c r="AT34" i="17"/>
  <c r="AT99" i="17"/>
  <c r="AU87" i="17"/>
  <c r="BY6" i="17"/>
  <c r="BY10" i="17"/>
  <c r="BY12" i="17"/>
  <c r="BY21" i="17"/>
  <c r="BY26" i="17"/>
  <c r="BY29" i="17"/>
  <c r="BY30" i="17"/>
  <c r="BY32" i="17"/>
  <c r="CG99" i="17"/>
  <c r="CT99" i="17" s="1"/>
  <c r="BY64" i="17"/>
  <c r="AW107" i="17"/>
  <c r="CM107" i="17"/>
  <c r="CZ107" i="17" s="1"/>
  <c r="CM101" i="17"/>
  <c r="CZ101" i="17" s="1"/>
  <c r="CF101" i="17"/>
  <c r="CS101" i="17" s="1"/>
  <c r="CH101" i="17"/>
  <c r="CU101" i="17" s="1"/>
  <c r="AC101" i="17"/>
  <c r="CF96" i="17"/>
  <c r="CS96" i="17" s="1"/>
  <c r="AC96" i="17"/>
  <c r="CG96" i="17"/>
  <c r="CT96" i="17" s="1"/>
  <c r="CI14" i="17"/>
  <c r="CV14" i="17" s="1"/>
  <c r="AC14" i="17"/>
  <c r="BY43" i="17"/>
  <c r="BY44" i="17"/>
  <c r="BY46" i="17"/>
  <c r="BY48" i="17"/>
  <c r="BY49" i="17"/>
  <c r="BY53" i="17"/>
  <c r="BY61" i="17"/>
  <c r="BY62" i="17"/>
  <c r="BY70" i="17"/>
  <c r="BY77" i="17"/>
  <c r="BY78" i="17"/>
  <c r="BY80" i="17"/>
  <c r="BY86" i="17"/>
  <c r="BY88" i="17"/>
  <c r="BY95" i="17"/>
  <c r="BY98" i="17"/>
  <c r="BY100" i="17"/>
  <c r="BY101" i="17"/>
  <c r="BY102" i="17"/>
  <c r="BY104" i="17"/>
  <c r="BY105" i="17"/>
  <c r="BY112" i="17"/>
  <c r="BY117" i="17"/>
  <c r="BY120" i="17"/>
  <c r="BY122" i="17"/>
  <c r="BY124" i="17"/>
  <c r="BY51" i="17"/>
  <c r="CJ120" i="17"/>
  <c r="CW120" i="17" s="1"/>
  <c r="CI117" i="17"/>
  <c r="CV117" i="17" s="1"/>
  <c r="CF117" i="17"/>
  <c r="CS117" i="17" s="1"/>
  <c r="CJ108" i="17"/>
  <c r="CW108" i="17" s="1"/>
  <c r="CJ89" i="17"/>
  <c r="CW89" i="17" s="1"/>
  <c r="CJ51" i="17"/>
  <c r="CW51" i="17" s="1"/>
  <c r="CM73" i="17"/>
  <c r="CZ73" i="17" s="1"/>
  <c r="CF11" i="17"/>
  <c r="CS11" i="17" s="1"/>
  <c r="CI11" i="17"/>
  <c r="CV11" i="17" s="1"/>
  <c r="CF6" i="17"/>
  <c r="CS6" i="17" s="1"/>
  <c r="CJ117" i="17"/>
  <c r="CW117" i="17" s="1"/>
  <c r="BY23" i="17"/>
  <c r="BY13" i="17"/>
  <c r="CH118" i="17"/>
  <c r="CU118" i="17" s="1"/>
  <c r="CF118" i="17"/>
  <c r="CS118" i="17" s="1"/>
  <c r="CM115" i="17"/>
  <c r="CZ115" i="17" s="1"/>
  <c r="AX108" i="17"/>
  <c r="CH102" i="17"/>
  <c r="CU102" i="17" s="1"/>
  <c r="CK94" i="17"/>
  <c r="CX94" i="17" s="1"/>
  <c r="CN91" i="17"/>
  <c r="DA91" i="17" s="1"/>
  <c r="CG87" i="17"/>
  <c r="CT87" i="17" s="1"/>
  <c r="CH87" i="17"/>
  <c r="CU87" i="17" s="1"/>
  <c r="CL86" i="17"/>
  <c r="CY86" i="17" s="1"/>
  <c r="CI86" i="17"/>
  <c r="CV86" i="17" s="1"/>
  <c r="CL67" i="17"/>
  <c r="CY67" i="17" s="1"/>
  <c r="CM89" i="17"/>
  <c r="CZ89" i="17" s="1"/>
  <c r="BY68" i="17"/>
  <c r="CJ122" i="17"/>
  <c r="CW122" i="17" s="1"/>
  <c r="CH122" i="17"/>
  <c r="CU122" i="17" s="1"/>
  <c r="CK122" i="17"/>
  <c r="CX122" i="17" s="1"/>
  <c r="CM122" i="17"/>
  <c r="CZ122" i="17" s="1"/>
  <c r="CF121" i="17"/>
  <c r="CS121" i="17" s="1"/>
  <c r="CF111" i="17"/>
  <c r="CS111" i="17" s="1"/>
  <c r="AU109" i="17"/>
  <c r="CI104" i="17"/>
  <c r="CV104" i="17" s="1"/>
  <c r="CL96" i="17"/>
  <c r="CY96" i="17" s="1"/>
  <c r="CL88" i="17"/>
  <c r="CY88" i="17" s="1"/>
  <c r="CJ88" i="17"/>
  <c r="CW88" i="17" s="1"/>
  <c r="BY14" i="17"/>
  <c r="BY42" i="17"/>
  <c r="BY85" i="17"/>
  <c r="CO6" i="17"/>
  <c r="DB6" i="17" s="1"/>
  <c r="CI89" i="17"/>
  <c r="CV89" i="17" s="1"/>
  <c r="CG123" i="17"/>
  <c r="CT123" i="17" s="1"/>
  <c r="CK123" i="17"/>
  <c r="CX123" i="17" s="1"/>
  <c r="CP123" i="17"/>
  <c r="DC123" i="17" s="1"/>
  <c r="CL123" i="17"/>
  <c r="CY123" i="17" s="1"/>
  <c r="CM113" i="17"/>
  <c r="CZ113" i="17" s="1"/>
  <c r="CH111" i="17"/>
  <c r="CU111" i="17" s="1"/>
  <c r="CM111" i="17"/>
  <c r="CZ111" i="17" s="1"/>
  <c r="CG103" i="17"/>
  <c r="CT103" i="17" s="1"/>
  <c r="CL91" i="17"/>
  <c r="CY91" i="17" s="1"/>
  <c r="CM14" i="17"/>
  <c r="CZ14" i="17" s="1"/>
  <c r="AV41" i="17"/>
  <c r="AV8" i="17"/>
  <c r="BY65" i="17"/>
  <c r="BY71" i="17"/>
  <c r="BY72" i="17"/>
  <c r="BY83" i="17"/>
  <c r="BY99" i="17"/>
  <c r="BY115" i="17"/>
  <c r="BY119" i="17"/>
  <c r="BY123" i="17"/>
  <c r="BY107" i="17"/>
  <c r="CM125" i="17"/>
  <c r="CZ125" i="17" s="1"/>
  <c r="AX115" i="17"/>
  <c r="CL72" i="17"/>
  <c r="CY72" i="17" s="1"/>
  <c r="CF92" i="17"/>
  <c r="CS92" i="17" s="1"/>
  <c r="CF44" i="17"/>
  <c r="CS44" i="17" s="1"/>
  <c r="BY17" i="17"/>
  <c r="BY33" i="17"/>
  <c r="BY34" i="17"/>
  <c r="BY66" i="17"/>
  <c r="BY67" i="17"/>
  <c r="BY52" i="17"/>
  <c r="AY113" i="17"/>
  <c r="AY112" i="17"/>
  <c r="CJ104" i="17"/>
  <c r="CW104" i="17" s="1"/>
  <c r="CP75" i="17"/>
  <c r="DC75" i="17" s="1"/>
  <c r="AX67" i="17"/>
  <c r="AX13" i="17"/>
  <c r="AV78" i="17"/>
  <c r="CJ68" i="17"/>
  <c r="CW68" i="17" s="1"/>
  <c r="CI69" i="17"/>
  <c r="CV69" i="17" s="1"/>
  <c r="CJ12" i="17"/>
  <c r="CW12" i="17" s="1"/>
  <c r="AU113" i="17"/>
  <c r="CM95" i="17"/>
  <c r="CZ95" i="17" s="1"/>
  <c r="CG88" i="17"/>
  <c r="CT88" i="17" s="1"/>
  <c r="AY107" i="17"/>
  <c r="AX106" i="17"/>
  <c r="CI98" i="17"/>
  <c r="CV98" i="17" s="1"/>
  <c r="CK96" i="17"/>
  <c r="CX96" i="17" s="1"/>
  <c r="CI78" i="17"/>
  <c r="CV78" i="17" s="1"/>
  <c r="AC69" i="17"/>
  <c r="AU13" i="17"/>
  <c r="CM10" i="17"/>
  <c r="CZ10" i="17" s="1"/>
  <c r="AY41" i="17"/>
  <c r="CL112" i="17"/>
  <c r="CY112" i="17" s="1"/>
  <c r="AC112" i="17"/>
  <c r="CI112" i="17"/>
  <c r="CV112" i="17" s="1"/>
  <c r="AV112" i="17"/>
  <c r="CK112" i="17"/>
  <c r="CX112" i="17" s="1"/>
  <c r="BY50" i="17"/>
  <c r="CK106" i="17"/>
  <c r="CX106" i="17" s="1"/>
  <c r="CL106" i="17"/>
  <c r="CY106" i="17" s="1"/>
  <c r="CN106" i="17"/>
  <c r="DA106" i="17" s="1"/>
  <c r="CM106" i="17"/>
  <c r="CZ106" i="17" s="1"/>
  <c r="CO106" i="17"/>
  <c r="DB106" i="17" s="1"/>
  <c r="CI106" i="17"/>
  <c r="CV106" i="17" s="1"/>
  <c r="CJ106" i="17"/>
  <c r="CW106" i="17" s="1"/>
  <c r="CF106" i="17"/>
  <c r="CS106" i="17" s="1"/>
  <c r="BY55" i="17"/>
  <c r="BY91" i="17"/>
  <c r="BY111" i="17"/>
  <c r="CJ125" i="17"/>
  <c r="CW125" i="17" s="1"/>
  <c r="CI113" i="17"/>
  <c r="CV113" i="17" s="1"/>
  <c r="CL107" i="17"/>
  <c r="CY107" i="17" s="1"/>
  <c r="BY41" i="17"/>
  <c r="CJ62" i="17"/>
  <c r="CW62" i="17" s="1"/>
  <c r="CK62" i="17"/>
  <c r="CX62" i="17" s="1"/>
  <c r="CL62" i="17"/>
  <c r="CY62" i="17" s="1"/>
  <c r="AC49" i="17"/>
  <c r="AC110" i="17"/>
  <c r="AU23" i="17"/>
  <c r="AU115" i="17"/>
  <c r="CH6" i="17"/>
  <c r="CU6" i="17" s="1"/>
  <c r="CI115" i="17"/>
  <c r="CV115" i="17" s="1"/>
  <c r="CH113" i="17"/>
  <c r="CU113" i="17" s="1"/>
  <c r="CH106" i="17"/>
  <c r="CU106" i="17" s="1"/>
  <c r="CK78" i="17"/>
  <c r="CX78" i="17" s="1"/>
  <c r="BY40" i="17"/>
  <c r="CI23" i="17"/>
  <c r="CV23" i="17" s="1"/>
  <c r="CP91" i="17"/>
  <c r="DC91" i="17" s="1"/>
  <c r="AU6" i="17"/>
  <c r="AU46" i="17"/>
  <c r="AC12" i="17"/>
  <c r="AT111" i="17"/>
  <c r="AT116" i="17"/>
  <c r="AC6" i="17"/>
  <c r="AC125" i="17"/>
  <c r="AV113" i="17"/>
  <c r="AW81" i="17"/>
  <c r="AW125" i="17"/>
  <c r="CH125" i="17"/>
  <c r="CU125" i="17" s="1"/>
  <c r="CG120" i="17"/>
  <c r="CT120" i="17" s="1"/>
  <c r="CG116" i="17"/>
  <c r="CT116" i="17" s="1"/>
  <c r="CH115" i="17"/>
  <c r="CU115" i="17" s="1"/>
  <c r="CG113" i="17"/>
  <c r="CT113" i="17" s="1"/>
  <c r="CI108" i="17"/>
  <c r="CV108" i="17" s="1"/>
  <c r="CI107" i="17"/>
  <c r="CV107" i="17" s="1"/>
  <c r="CG106" i="17"/>
  <c r="CT106" i="17" s="1"/>
  <c r="BY11" i="17"/>
  <c r="CP107" i="17"/>
  <c r="DC107" i="17" s="1"/>
  <c r="CF107" i="17"/>
  <c r="CS107" i="17" s="1"/>
  <c r="CK107" i="17"/>
  <c r="CX107" i="17" s="1"/>
  <c r="CG107" i="17"/>
  <c r="CT107" i="17" s="1"/>
  <c r="CJ107" i="17"/>
  <c r="CW107" i="17" s="1"/>
  <c r="CI101" i="17"/>
  <c r="CV101" i="17" s="1"/>
  <c r="CG101" i="17"/>
  <c r="CT101" i="17" s="1"/>
  <c r="CK101" i="17"/>
  <c r="CX101" i="17" s="1"/>
  <c r="CL101" i="17"/>
  <c r="CY101" i="17" s="1"/>
  <c r="CI125" i="17"/>
  <c r="CV125" i="17" s="1"/>
  <c r="AT106" i="17"/>
  <c r="BY103" i="17"/>
  <c r="BY82" i="17"/>
  <c r="AV52" i="17"/>
  <c r="CN11" i="17"/>
  <c r="DA11" i="17" s="1"/>
  <c r="CF12" i="17"/>
  <c r="CS12" i="17" s="1"/>
  <c r="CI12" i="17"/>
  <c r="CV12" i="17" s="1"/>
  <c r="CK12" i="17"/>
  <c r="CX12" i="17" s="1"/>
  <c r="CN9" i="17"/>
  <c r="DA9" i="17" s="1"/>
  <c r="CO9" i="17"/>
  <c r="DB9" i="17" s="1"/>
  <c r="CF9" i="17"/>
  <c r="CS9" i="17" s="1"/>
  <c r="CH9" i="17"/>
  <c r="CU9" i="17" s="1"/>
  <c r="CI9" i="17"/>
  <c r="CV9" i="17" s="1"/>
  <c r="CK9" i="17"/>
  <c r="CX9" i="17" s="1"/>
  <c r="AC108" i="17"/>
  <c r="AU69" i="17"/>
  <c r="CL108" i="17"/>
  <c r="CY108" i="17" s="1"/>
  <c r="BY54" i="17"/>
  <c r="BY7" i="17"/>
  <c r="CF116" i="17"/>
  <c r="CS116" i="17" s="1"/>
  <c r="CH116" i="17"/>
  <c r="CU116" i="17" s="1"/>
  <c r="CM116" i="17"/>
  <c r="CZ116" i="17" s="1"/>
  <c r="CJ116" i="17"/>
  <c r="CW116" i="17" s="1"/>
  <c r="CL116" i="17"/>
  <c r="CY116" i="17" s="1"/>
  <c r="CK108" i="17"/>
  <c r="CX108" i="17" s="1"/>
  <c r="CF78" i="17"/>
  <c r="CS78" i="17" s="1"/>
  <c r="CK77" i="17"/>
  <c r="CX77" i="17" s="1"/>
  <c r="CJ77" i="17"/>
  <c r="CW77" i="17" s="1"/>
  <c r="CF77" i="17"/>
  <c r="CS77" i="17" s="1"/>
  <c r="CK67" i="17"/>
  <c r="CX67" i="17" s="1"/>
  <c r="AW47" i="17"/>
  <c r="CP46" i="17"/>
  <c r="DC46" i="17" s="1"/>
  <c r="CJ46" i="17"/>
  <c r="CW46" i="17" s="1"/>
  <c r="CF46" i="17"/>
  <c r="CS46" i="17" s="1"/>
  <c r="AX6" i="17"/>
  <c r="AT12" i="17"/>
  <c r="AC107" i="17"/>
  <c r="AC92" i="17"/>
  <c r="AX24" i="17"/>
  <c r="AT78" i="17"/>
  <c r="AV54" i="17"/>
  <c r="BY73" i="17"/>
  <c r="BY36" i="17"/>
  <c r="BY84" i="17"/>
  <c r="BY108" i="17"/>
  <c r="CH121" i="17"/>
  <c r="CU121" i="17" s="1"/>
  <c r="CG115" i="17"/>
  <c r="CT115" i="17" s="1"/>
  <c r="BY113" i="17"/>
  <c r="CH108" i="17"/>
  <c r="CU108" i="17" s="1"/>
  <c r="CH107" i="17"/>
  <c r="CU107" i="17" s="1"/>
  <c r="BY96" i="17"/>
  <c r="CG91" i="17"/>
  <c r="CT91" i="17" s="1"/>
  <c r="BY90" i="17"/>
  <c r="BY76" i="17"/>
  <c r="CL69" i="17"/>
  <c r="CY69" i="17" s="1"/>
  <c r="BY57" i="17"/>
  <c r="CF54" i="17"/>
  <c r="CS54" i="17" s="1"/>
  <c r="CH46" i="17"/>
  <c r="CU46" i="17" s="1"/>
  <c r="BY45" i="17"/>
  <c r="BY38" i="17"/>
  <c r="BY35" i="17"/>
  <c r="BY28" i="17"/>
  <c r="CG12" i="17"/>
  <c r="CT12" i="17" s="1"/>
  <c r="CL11" i="17"/>
  <c r="CY11" i="17" s="1"/>
  <c r="CF113" i="17"/>
  <c r="CS113" i="17" s="1"/>
  <c r="CK113" i="17"/>
  <c r="CX113" i="17" s="1"/>
  <c r="CJ113" i="17"/>
  <c r="CW113" i="17" s="1"/>
  <c r="CO113" i="17"/>
  <c r="DB113" i="17" s="1"/>
  <c r="CL113" i="17"/>
  <c r="CY113" i="17" s="1"/>
  <c r="CK105" i="17"/>
  <c r="CX105" i="17" s="1"/>
  <c r="CP34" i="17"/>
  <c r="DC34" i="17" s="1"/>
  <c r="CF34" i="17"/>
  <c r="CS34" i="17" s="1"/>
  <c r="CG54" i="17"/>
  <c r="CT54" i="17" s="1"/>
  <c r="CM54" i="17"/>
  <c r="CZ54" i="17" s="1"/>
  <c r="CI54" i="17"/>
  <c r="CV54" i="17" s="1"/>
  <c r="CJ54" i="17"/>
  <c r="CW54" i="17" s="1"/>
  <c r="CJ26" i="17"/>
  <c r="CW26" i="17" s="1"/>
  <c r="AY27" i="17"/>
  <c r="CO112" i="17"/>
  <c r="DB112" i="17" s="1"/>
  <c r="AC113" i="17"/>
  <c r="AT9" i="17"/>
  <c r="BY19" i="17"/>
  <c r="BY58" i="17"/>
  <c r="BY81" i="17"/>
  <c r="CK6" i="17"/>
  <c r="CX6" i="17" s="1"/>
  <c r="BY125" i="17"/>
  <c r="BY114" i="17"/>
  <c r="CL110" i="17"/>
  <c r="CY110" i="17" s="1"/>
  <c r="CG108" i="17"/>
  <c r="CT108" i="17" s="1"/>
  <c r="BY94" i="17"/>
  <c r="BY63" i="17"/>
  <c r="BY60" i="17"/>
  <c r="BY37" i="17"/>
  <c r="BY8" i="17"/>
  <c r="CO115" i="17"/>
  <c r="DB115" i="17" s="1"/>
  <c r="CN111" i="17"/>
  <c r="DA111" i="17" s="1"/>
  <c r="CJ111" i="17"/>
  <c r="CW111" i="17" s="1"/>
  <c r="CL111" i="17"/>
  <c r="CY111" i="17" s="1"/>
  <c r="CO108" i="17"/>
  <c r="DB108" i="17" s="1"/>
  <c r="CN107" i="17"/>
  <c r="DA107" i="17" s="1"/>
  <c r="CG66" i="17"/>
  <c r="CT66" i="17" s="1"/>
  <c r="CK63" i="17"/>
  <c r="CX63" i="17" s="1"/>
  <c r="CI63" i="17"/>
  <c r="CV63" i="17" s="1"/>
  <c r="CO48" i="17"/>
  <c r="DB48" i="17" s="1"/>
  <c r="CF25" i="17"/>
  <c r="CS25" i="17" s="1"/>
  <c r="CN12" i="17"/>
  <c r="DA12" i="17" s="1"/>
  <c r="AC11" i="17"/>
  <c r="AC75" i="17"/>
  <c r="AU11" i="17"/>
  <c r="CG6" i="17"/>
  <c r="CT6" i="17" s="1"/>
  <c r="CK111" i="17"/>
  <c r="CX111" i="17" s="1"/>
  <c r="BY110" i="17"/>
  <c r="CM105" i="17"/>
  <c r="CZ105" i="17" s="1"/>
  <c r="CL100" i="17"/>
  <c r="CY100" i="17" s="1"/>
  <c r="BY92" i="17"/>
  <c r="CM66" i="17"/>
  <c r="CZ66" i="17" s="1"/>
  <c r="BY47" i="17"/>
  <c r="CJ121" i="17"/>
  <c r="CW121" i="17" s="1"/>
  <c r="CK121" i="17"/>
  <c r="CX121" i="17" s="1"/>
  <c r="CG121" i="17"/>
  <c r="CT121" i="17" s="1"/>
  <c r="CM121" i="17"/>
  <c r="CZ121" i="17" s="1"/>
  <c r="CL120" i="17"/>
  <c r="CY120" i="17" s="1"/>
  <c r="CM120" i="17"/>
  <c r="CZ120" i="17" s="1"/>
  <c r="CI111" i="17"/>
  <c r="CV111" i="17" s="1"/>
  <c r="CO110" i="17"/>
  <c r="DB110" i="17" s="1"/>
  <c r="CG110" i="17"/>
  <c r="CT110" i="17" s="1"/>
  <c r="CM110" i="17"/>
  <c r="CZ110" i="17" s="1"/>
  <c r="CI110" i="17"/>
  <c r="CV110" i="17" s="1"/>
  <c r="CJ110" i="17"/>
  <c r="CW110" i="17" s="1"/>
  <c r="CO100" i="17"/>
  <c r="DB100" i="17" s="1"/>
  <c r="CK100" i="17"/>
  <c r="CX100" i="17" s="1"/>
  <c r="CJ91" i="17"/>
  <c r="CW91" i="17" s="1"/>
  <c r="CI84" i="17"/>
  <c r="CV84" i="17" s="1"/>
  <c r="CK84" i="17"/>
  <c r="CX84" i="17" s="1"/>
  <c r="CF69" i="17"/>
  <c r="CS69" i="17" s="1"/>
  <c r="CJ69" i="17"/>
  <c r="CW69" i="17" s="1"/>
  <c r="CN69" i="17"/>
  <c r="DA69" i="17" s="1"/>
  <c r="CM69" i="17"/>
  <c r="CZ69" i="17" s="1"/>
  <c r="CK69" i="17"/>
  <c r="CX69" i="17" s="1"/>
  <c r="CH75" i="17"/>
  <c r="CU75" i="17" s="1"/>
  <c r="CK75" i="17"/>
  <c r="CX75" i="17" s="1"/>
  <c r="CM75" i="17"/>
  <c r="CZ75" i="17" s="1"/>
  <c r="CL56" i="17"/>
  <c r="CY56" i="17" s="1"/>
  <c r="CG56" i="17"/>
  <c r="CT56" i="17" s="1"/>
  <c r="CH40" i="17"/>
  <c r="CU40" i="17" s="1"/>
  <c r="CH37" i="17"/>
  <c r="CU37" i="17" s="1"/>
  <c r="BY31" i="17"/>
  <c r="AC106" i="17"/>
  <c r="AC91" i="17"/>
  <c r="AC56" i="17"/>
  <c r="AU77" i="17"/>
  <c r="AC84" i="17"/>
  <c r="AU68" i="17"/>
  <c r="AY115" i="17"/>
  <c r="CL6" i="17"/>
  <c r="CY6" i="17" s="1"/>
  <c r="CP6" i="17"/>
  <c r="DC6" i="17" s="1"/>
  <c r="CF110" i="17"/>
  <c r="CS110" i="17" s="1"/>
  <c r="CF108" i="17"/>
  <c r="CS108" i="17" s="1"/>
  <c r="CI105" i="17"/>
  <c r="CV105" i="17" s="1"/>
  <c r="CI100" i="17"/>
  <c r="CV100" i="17" s="1"/>
  <c r="CF91" i="17"/>
  <c r="CS91" i="17" s="1"/>
  <c r="BY87" i="17"/>
  <c r="BY74" i="17"/>
  <c r="CK11" i="17"/>
  <c r="CX11" i="17" s="1"/>
  <c r="CN125" i="17"/>
  <c r="DA125" i="17" s="1"/>
  <c r="CF125" i="17"/>
  <c r="CS125" i="17" s="1"/>
  <c r="CL125" i="17"/>
  <c r="CY125" i="17" s="1"/>
  <c r="CO124" i="17"/>
  <c r="DB124" i="17" s="1"/>
  <c r="CF124" i="17"/>
  <c r="CS124" i="17" s="1"/>
  <c r="CL124" i="17"/>
  <c r="CY124" i="17" s="1"/>
  <c r="CH124" i="17"/>
  <c r="CU124" i="17" s="1"/>
  <c r="CN122" i="17"/>
  <c r="DA122" i="17" s="1"/>
  <c r="CH119" i="17"/>
  <c r="CU119" i="17" s="1"/>
  <c r="CK119" i="17"/>
  <c r="CX119" i="17" s="1"/>
  <c r="CG117" i="17"/>
  <c r="CT117" i="17" s="1"/>
  <c r="CM117" i="17"/>
  <c r="CZ117" i="17" s="1"/>
  <c r="CP112" i="17"/>
  <c r="DC112" i="17" s="1"/>
  <c r="CN112" i="17"/>
  <c r="DA112" i="17" s="1"/>
  <c r="CH112" i="17"/>
  <c r="CU112" i="17" s="1"/>
  <c r="CM112" i="17"/>
  <c r="CZ112" i="17" s="1"/>
  <c r="CF112" i="17"/>
  <c r="CS112" i="17" s="1"/>
  <c r="CG112" i="17"/>
  <c r="CT112" i="17" s="1"/>
  <c r="CJ112" i="17"/>
  <c r="CW112" i="17" s="1"/>
  <c r="CJ94" i="17"/>
  <c r="CW94" i="17" s="1"/>
  <c r="AW93" i="17"/>
  <c r="CI93" i="17"/>
  <c r="CV93" i="17" s="1"/>
  <c r="CF93" i="17"/>
  <c r="CS93" i="17" s="1"/>
  <c r="CM93" i="17"/>
  <c r="CZ93" i="17" s="1"/>
  <c r="CH92" i="17"/>
  <c r="CU92" i="17" s="1"/>
  <c r="CM92" i="17"/>
  <c r="CZ92" i="17" s="1"/>
  <c r="CI92" i="17"/>
  <c r="CV92" i="17" s="1"/>
  <c r="CG92" i="17"/>
  <c r="CT92" i="17" s="1"/>
  <c r="CK92" i="17"/>
  <c r="CX92" i="17" s="1"/>
  <c r="CI91" i="17"/>
  <c r="CV91" i="17" s="1"/>
  <c r="CN82" i="17"/>
  <c r="DA82" i="17" s="1"/>
  <c r="CJ82" i="17"/>
  <c r="CW82" i="17" s="1"/>
  <c r="CH82" i="17"/>
  <c r="CU82" i="17" s="1"/>
  <c r="CK82" i="17"/>
  <c r="CX82" i="17" s="1"/>
  <c r="CL82" i="17"/>
  <c r="CY82" i="17" s="1"/>
  <c r="CK48" i="17"/>
  <c r="CX48" i="17" s="1"/>
  <c r="CN123" i="17"/>
  <c r="DA123" i="17" s="1"/>
  <c r="CN114" i="17"/>
  <c r="DA114" i="17" s="1"/>
  <c r="CG114" i="17"/>
  <c r="CT114" i="17" s="1"/>
  <c r="CM114" i="17"/>
  <c r="CZ114" i="17" s="1"/>
  <c r="CF102" i="17"/>
  <c r="CS102" i="17" s="1"/>
  <c r="CK102" i="17"/>
  <c r="CX102" i="17" s="1"/>
  <c r="CL102" i="17"/>
  <c r="CY102" i="17" s="1"/>
  <c r="CI102" i="17"/>
  <c r="CV102" i="17" s="1"/>
  <c r="CM102" i="17"/>
  <c r="CZ102" i="17" s="1"/>
  <c r="CN99" i="17"/>
  <c r="DA99" i="17" s="1"/>
  <c r="CP99" i="17"/>
  <c r="DC99" i="17" s="1"/>
  <c r="CF99" i="17"/>
  <c r="CS99" i="17" s="1"/>
  <c r="CK99" i="17"/>
  <c r="CX99" i="17" s="1"/>
  <c r="CL99" i="17"/>
  <c r="CY99" i="17" s="1"/>
  <c r="CO90" i="17"/>
  <c r="DB90" i="17" s="1"/>
  <c r="CM90" i="17"/>
  <c r="CZ90" i="17" s="1"/>
  <c r="CI90" i="17"/>
  <c r="CV90" i="17" s="1"/>
  <c r="CN90" i="17"/>
  <c r="DA90" i="17" s="1"/>
  <c r="CF90" i="17"/>
  <c r="CS90" i="17" s="1"/>
  <c r="CL90" i="17"/>
  <c r="CY90" i="17" s="1"/>
  <c r="CO79" i="17"/>
  <c r="DB79" i="17" s="1"/>
  <c r="CJ79" i="17"/>
  <c r="CW79" i="17" s="1"/>
  <c r="CK79" i="17"/>
  <c r="CX79" i="17" s="1"/>
  <c r="CH73" i="17"/>
  <c r="CU73" i="17" s="1"/>
  <c r="BY116" i="17"/>
  <c r="CL114" i="17"/>
  <c r="CY114" i="17" s="1"/>
  <c r="CG105" i="17"/>
  <c r="CT105" i="17" s="1"/>
  <c r="CG90" i="17"/>
  <c r="CT90" i="17" s="1"/>
  <c r="CM79" i="17"/>
  <c r="CZ79" i="17" s="1"/>
  <c r="BY75" i="17"/>
  <c r="CP115" i="17"/>
  <c r="DC115" i="17" s="1"/>
  <c r="CF115" i="17"/>
  <c r="CS115" i="17" s="1"/>
  <c r="CJ115" i="17"/>
  <c r="CW115" i="17" s="1"/>
  <c r="CN115" i="17"/>
  <c r="DA115" i="17" s="1"/>
  <c r="CL115" i="17"/>
  <c r="CY115" i="17" s="1"/>
  <c r="CO89" i="17"/>
  <c r="DB89" i="17" s="1"/>
  <c r="CG89" i="17"/>
  <c r="CT89" i="17" s="1"/>
  <c r="CL89" i="17"/>
  <c r="CY89" i="17" s="1"/>
  <c r="CH89" i="17"/>
  <c r="CU89" i="17" s="1"/>
  <c r="CK89" i="17"/>
  <c r="CX89" i="17" s="1"/>
  <c r="CF86" i="17"/>
  <c r="CS86" i="17" s="1"/>
  <c r="CG78" i="17"/>
  <c r="CT78" i="17" s="1"/>
  <c r="CJ78" i="17"/>
  <c r="CW78" i="17" s="1"/>
  <c r="CH51" i="17"/>
  <c r="CU51" i="17" s="1"/>
  <c r="CF51" i="17"/>
  <c r="CS51" i="17" s="1"/>
  <c r="CK19" i="17"/>
  <c r="CX19" i="17" s="1"/>
  <c r="CI15" i="17"/>
  <c r="CV15" i="17" s="1"/>
  <c r="CL15" i="17"/>
  <c r="CY15" i="17" s="1"/>
  <c r="CF15" i="17"/>
  <c r="CS15" i="17" s="1"/>
  <c r="CF45" i="17"/>
  <c r="CS45" i="17" s="1"/>
  <c r="BY93" i="17"/>
  <c r="BY25" i="17"/>
  <c r="BY22" i="17"/>
  <c r="CO122" i="17"/>
  <c r="DB122" i="17" s="1"/>
  <c r="CG122" i="17"/>
  <c r="CT122" i="17" s="1"/>
  <c r="CL122" i="17"/>
  <c r="CY122" i="17" s="1"/>
  <c r="CL121" i="17"/>
  <c r="CY121" i="17" s="1"/>
  <c r="CK118" i="17"/>
  <c r="CX118" i="17" s="1"/>
  <c r="CN96" i="17"/>
  <c r="DA96" i="17" s="1"/>
  <c r="CI96" i="17"/>
  <c r="CV96" i="17" s="1"/>
  <c r="CH96" i="17"/>
  <c r="CU96" i="17" s="1"/>
  <c r="CM96" i="17"/>
  <c r="CZ96" i="17" s="1"/>
  <c r="CN88" i="17"/>
  <c r="DA88" i="17" s="1"/>
  <c r="CF88" i="17"/>
  <c r="CS88" i="17" s="1"/>
  <c r="CK88" i="17"/>
  <c r="CX88" i="17" s="1"/>
  <c r="CI88" i="17"/>
  <c r="CV88" i="17" s="1"/>
  <c r="CM87" i="17"/>
  <c r="CZ87" i="17" s="1"/>
  <c r="CI87" i="17"/>
  <c r="CV87" i="17" s="1"/>
  <c r="CF87" i="17"/>
  <c r="CS87" i="17" s="1"/>
  <c r="CK87" i="17"/>
  <c r="CX87" i="17" s="1"/>
  <c r="CI83" i="17"/>
  <c r="CV83" i="17" s="1"/>
  <c r="CH70" i="17"/>
  <c r="CU70" i="17" s="1"/>
  <c r="CM57" i="17"/>
  <c r="CZ57" i="17" s="1"/>
  <c r="CN48" i="17"/>
  <c r="DA48" i="17" s="1"/>
  <c r="CM48" i="17"/>
  <c r="CZ48" i="17" s="1"/>
  <c r="CI48" i="17"/>
  <c r="CV48" i="17" s="1"/>
  <c r="CK22" i="17"/>
  <c r="CX22" i="17" s="1"/>
  <c r="CM22" i="17"/>
  <c r="CZ22" i="17" s="1"/>
  <c r="CF35" i="17"/>
  <c r="CS35" i="17" s="1"/>
  <c r="CG35" i="17"/>
  <c r="CT35" i="17" s="1"/>
  <c r="CN14" i="17"/>
  <c r="DA14" i="17" s="1"/>
  <c r="CF14" i="17"/>
  <c r="CS14" i="17" s="1"/>
  <c r="CL14" i="17"/>
  <c r="CY14" i="17" s="1"/>
  <c r="CP14" i="17"/>
  <c r="DC14" i="17" s="1"/>
  <c r="CK14" i="17"/>
  <c r="CX14" i="17" s="1"/>
  <c r="CJ102" i="17"/>
  <c r="CW102" i="17" s="1"/>
  <c r="CJ99" i="17"/>
  <c r="CW99" i="17" s="1"/>
  <c r="BY97" i="17"/>
  <c r="CK90" i="17"/>
  <c r="CX90" i="17" s="1"/>
  <c r="CH79" i="17"/>
  <c r="CU79" i="17" s="1"/>
  <c r="BY27" i="17"/>
  <c r="CF120" i="17"/>
  <c r="CS120" i="17" s="1"/>
  <c r="CK120" i="17"/>
  <c r="CX120" i="17" s="1"/>
  <c r="CI120" i="17"/>
  <c r="CV120" i="17" s="1"/>
  <c r="CL119" i="17"/>
  <c r="CY119" i="17" s="1"/>
  <c r="CN113" i="17"/>
  <c r="DA113" i="17" s="1"/>
  <c r="CO105" i="17"/>
  <c r="DB105" i="17" s="1"/>
  <c r="CF105" i="17"/>
  <c r="CS105" i="17" s="1"/>
  <c r="CJ105" i="17"/>
  <c r="CW105" i="17" s="1"/>
  <c r="CL105" i="17"/>
  <c r="CY105" i="17" s="1"/>
  <c r="CN103" i="17"/>
  <c r="DA103" i="17" s="1"/>
  <c r="CJ84" i="17"/>
  <c r="CW84" i="17" s="1"/>
  <c r="CO84" i="17"/>
  <c r="DB84" i="17" s="1"/>
  <c r="CG84" i="17"/>
  <c r="CT84" i="17" s="1"/>
  <c r="CM80" i="17"/>
  <c r="CZ80" i="17" s="1"/>
  <c r="CN31" i="17"/>
  <c r="DA31" i="17" s="1"/>
  <c r="CL31" i="17"/>
  <c r="CY31" i="17" s="1"/>
  <c r="CJ31" i="17"/>
  <c r="CW31" i="17" s="1"/>
  <c r="CI18" i="17"/>
  <c r="CV18" i="17" s="1"/>
  <c r="CG17" i="17"/>
  <c r="CT17" i="17" s="1"/>
  <c r="CI17" i="17"/>
  <c r="CV17" i="17" s="1"/>
  <c r="CO107" i="17"/>
  <c r="DB107" i="17" s="1"/>
  <c r="CG100" i="17"/>
  <c r="CT100" i="17" s="1"/>
  <c r="CM100" i="17"/>
  <c r="CZ100" i="17" s="1"/>
  <c r="CF98" i="17"/>
  <c r="CS98" i="17" s="1"/>
  <c r="CO98" i="17"/>
  <c r="DB98" i="17" s="1"/>
  <c r="CK98" i="17"/>
  <c r="CX98" i="17" s="1"/>
  <c r="CG94" i="17"/>
  <c r="CT94" i="17" s="1"/>
  <c r="CH94" i="17"/>
  <c r="CU94" i="17" s="1"/>
  <c r="CM94" i="17"/>
  <c r="CZ94" i="17" s="1"/>
  <c r="CK93" i="17"/>
  <c r="CX93" i="17" s="1"/>
  <c r="CG86" i="17"/>
  <c r="CT86" i="17" s="1"/>
  <c r="CM86" i="17"/>
  <c r="CZ86" i="17" s="1"/>
  <c r="CH86" i="17"/>
  <c r="CU86" i="17" s="1"/>
  <c r="CL75" i="17"/>
  <c r="CY75" i="17" s="1"/>
  <c r="CH56" i="17"/>
  <c r="CU56" i="17" s="1"/>
  <c r="CI56" i="17"/>
  <c r="CV56" i="17" s="1"/>
  <c r="CG125" i="17"/>
  <c r="CT125" i="17" s="1"/>
  <c r="CI123" i="17"/>
  <c r="CV123" i="17" s="1"/>
  <c r="CJ100" i="17"/>
  <c r="CW100" i="17" s="1"/>
  <c r="CL94" i="17"/>
  <c r="CY94" i="17" s="1"/>
  <c r="CJ44" i="17"/>
  <c r="CW44" i="17" s="1"/>
  <c r="CO121" i="17"/>
  <c r="DB121" i="17" s="1"/>
  <c r="CP113" i="17"/>
  <c r="DC113" i="17" s="1"/>
  <c r="CO99" i="17"/>
  <c r="DB99" i="17" s="1"/>
  <c r="CN93" i="17"/>
  <c r="DA93" i="17" s="1"/>
  <c r="CH91" i="17"/>
  <c r="CU91" i="17" s="1"/>
  <c r="CM91" i="17"/>
  <c r="CZ91" i="17" s="1"/>
  <c r="CO44" i="17"/>
  <c r="DB44" i="17" s="1"/>
  <c r="CI60" i="17"/>
  <c r="CV60" i="17" s="1"/>
  <c r="CJ27" i="17"/>
  <c r="CW27" i="17" s="1"/>
  <c r="CP67" i="17"/>
  <c r="DC67" i="17" s="1"/>
  <c r="CF67" i="17"/>
  <c r="CS67" i="17" s="1"/>
  <c r="CO111" i="17"/>
  <c r="DB111" i="17" s="1"/>
  <c r="CN104" i="17"/>
  <c r="DA104" i="17" s="1"/>
  <c r="CF104" i="17"/>
  <c r="CS104" i="17" s="1"/>
  <c r="CO47" i="17"/>
  <c r="DB47" i="17" s="1"/>
  <c r="CP47" i="17"/>
  <c r="DC47" i="17" s="1"/>
  <c r="CJ47" i="17"/>
  <c r="CW47" i="17" s="1"/>
  <c r="CG11" i="17"/>
  <c r="CT11" i="17" s="1"/>
  <c r="CM11" i="17"/>
  <c r="CZ11" i="17" s="1"/>
  <c r="CH11" i="17"/>
  <c r="CU11" i="17" s="1"/>
  <c r="CN8" i="17"/>
  <c r="DA8" i="17" s="1"/>
  <c r="CG111" i="17"/>
  <c r="CT111" i="17" s="1"/>
  <c r="CH103" i="17"/>
  <c r="CU103" i="17" s="1"/>
  <c r="CF100" i="17"/>
  <c r="CS100" i="17" s="1"/>
  <c r="CM98" i="17"/>
  <c r="CZ98" i="17" s="1"/>
  <c r="CJ93" i="17"/>
  <c r="CW93" i="17" s="1"/>
  <c r="CL24" i="17"/>
  <c r="CY24" i="17" s="1"/>
  <c r="CK20" i="17"/>
  <c r="CX20" i="17" s="1"/>
  <c r="CO123" i="17"/>
  <c r="DB123" i="17" s="1"/>
  <c r="CP111" i="17"/>
  <c r="DC111" i="17" s="1"/>
  <c r="CL103" i="17"/>
  <c r="CY103" i="17" s="1"/>
  <c r="CN95" i="17"/>
  <c r="DA95" i="17" s="1"/>
  <c r="CK95" i="17"/>
  <c r="CX95" i="17" s="1"/>
  <c r="CP59" i="17"/>
  <c r="DC59" i="17" s="1"/>
  <c r="CP50" i="17"/>
  <c r="DC50" i="17" s="1"/>
  <c r="CI50" i="17"/>
  <c r="CV50" i="17" s="1"/>
  <c r="CH19" i="17"/>
  <c r="CU19" i="17" s="1"/>
  <c r="CJ19" i="17"/>
  <c r="CW19" i="17" s="1"/>
  <c r="CL13" i="17"/>
  <c r="CY13" i="17" s="1"/>
  <c r="CP114" i="17"/>
  <c r="DC114" i="17" s="1"/>
  <c r="CP106" i="17"/>
  <c r="DC106" i="17" s="1"/>
  <c r="CO91" i="17"/>
  <c r="DB91" i="17" s="1"/>
  <c r="CO67" i="17"/>
  <c r="DB67" i="17" s="1"/>
  <c r="CN67" i="17"/>
  <c r="DA67" i="17" s="1"/>
  <c r="CP15" i="17"/>
  <c r="DC15" i="17" s="1"/>
  <c r="CJ15" i="17"/>
  <c r="CW15" i="17" s="1"/>
  <c r="CO51" i="17"/>
  <c r="DB51" i="17" s="1"/>
  <c r="CJ18" i="17"/>
  <c r="CW18" i="17" s="1"/>
  <c r="CP66" i="17"/>
  <c r="DC66" i="17" s="1"/>
  <c r="CN75" i="17"/>
  <c r="DA75" i="17" s="1"/>
  <c r="CO75" i="17"/>
  <c r="DB75" i="17" s="1"/>
  <c r="CN44" i="17"/>
  <c r="DA44" i="17" s="1"/>
  <c r="CP17" i="17"/>
  <c r="DC17" i="17" s="1"/>
  <c r="CO17" i="17"/>
  <c r="DB17" i="17" s="1"/>
  <c r="CP122" i="17"/>
  <c r="DC122" i="17" s="1"/>
  <c r="CN98" i="17"/>
  <c r="DA98" i="17" s="1"/>
  <c r="CP69" i="17"/>
  <c r="DC69" i="17" s="1"/>
  <c r="CO69" i="17"/>
  <c r="DB69" i="17" s="1"/>
  <c r="CO11" i="17"/>
  <c r="DB11" i="17" s="1"/>
  <c r="CP77" i="17"/>
  <c r="DC77" i="17" s="1"/>
  <c r="CO26" i="17"/>
  <c r="DB26" i="17" s="1"/>
  <c r="CO15" i="17"/>
  <c r="DB15" i="17" s="1"/>
  <c r="CO83" i="17"/>
  <c r="DB83" i="17" s="1"/>
  <c r="CP82" i="17"/>
  <c r="DC82" i="17" s="1"/>
  <c r="CP98" i="17"/>
  <c r="DC98" i="17" s="1"/>
  <c r="CP90" i="17"/>
  <c r="DC90" i="17" s="1"/>
  <c r="CO76" i="17"/>
  <c r="DB76" i="17" s="1"/>
  <c r="CP44" i="17"/>
  <c r="DC44" i="17" s="1"/>
  <c r="CP28" i="17"/>
  <c r="DC28" i="17" s="1"/>
  <c r="CN71" i="17"/>
  <c r="DA71" i="17" s="1"/>
  <c r="CO71" i="17"/>
  <c r="DB71" i="17" s="1"/>
  <c r="CP71" i="17"/>
  <c r="DC71" i="17" s="1"/>
  <c r="CF71" i="17"/>
  <c r="CS71" i="17" s="1"/>
  <c r="CM71" i="17"/>
  <c r="CZ71" i="17" s="1"/>
  <c r="CG71" i="17"/>
  <c r="CT71" i="17" s="1"/>
  <c r="CJ71" i="17"/>
  <c r="CW71" i="17" s="1"/>
  <c r="CK71" i="17"/>
  <c r="CX71" i="17" s="1"/>
  <c r="AY71" i="17"/>
  <c r="CN49" i="17"/>
  <c r="DA49" i="17" s="1"/>
  <c r="CP49" i="17"/>
  <c r="DC49" i="17" s="1"/>
  <c r="CI49" i="17"/>
  <c r="CV49" i="17" s="1"/>
  <c r="CM49" i="17"/>
  <c r="CZ49" i="17" s="1"/>
  <c r="CO49" i="17"/>
  <c r="DB49" i="17" s="1"/>
  <c r="CF49" i="17"/>
  <c r="CS49" i="17" s="1"/>
  <c r="CJ49" i="17"/>
  <c r="CW49" i="17" s="1"/>
  <c r="CK49" i="17"/>
  <c r="CX49" i="17" s="1"/>
  <c r="CL49" i="17"/>
  <c r="CY49" i="17" s="1"/>
  <c r="AY49" i="17"/>
  <c r="CG49" i="17"/>
  <c r="CT49" i="17" s="1"/>
  <c r="CH49" i="17"/>
  <c r="CU49" i="17" s="1"/>
  <c r="AC58" i="17"/>
  <c r="CO109" i="17"/>
  <c r="DB109" i="17" s="1"/>
  <c r="CP109" i="17"/>
  <c r="DC109" i="17" s="1"/>
  <c r="CN109" i="17"/>
  <c r="DA109" i="17" s="1"/>
  <c r="CF109" i="17"/>
  <c r="CS109" i="17" s="1"/>
  <c r="CG109" i="17"/>
  <c r="CT109" i="17" s="1"/>
  <c r="CL109" i="17"/>
  <c r="CY109" i="17" s="1"/>
  <c r="CM109" i="17"/>
  <c r="CZ109" i="17" s="1"/>
  <c r="CJ109" i="17"/>
  <c r="CW109" i="17" s="1"/>
  <c r="AY109" i="17"/>
  <c r="AC109" i="17"/>
  <c r="CH109" i="17"/>
  <c r="CU109" i="17" s="1"/>
  <c r="CK109" i="17"/>
  <c r="CX109" i="17" s="1"/>
  <c r="CN74" i="17"/>
  <c r="DA74" i="17" s="1"/>
  <c r="CP74" i="17"/>
  <c r="DC74" i="17" s="1"/>
  <c r="CF74" i="17"/>
  <c r="CS74" i="17" s="1"/>
  <c r="CI74" i="17"/>
  <c r="CV74" i="17" s="1"/>
  <c r="CM74" i="17"/>
  <c r="CZ74" i="17" s="1"/>
  <c r="AC81" i="17"/>
  <c r="CH74" i="17"/>
  <c r="CU74" i="17" s="1"/>
  <c r="AY74" i="17"/>
  <c r="CK74" i="17"/>
  <c r="CX74" i="17" s="1"/>
  <c r="CP36" i="17"/>
  <c r="DC36" i="17" s="1"/>
  <c r="CM36" i="17"/>
  <c r="CZ36" i="17" s="1"/>
  <c r="CH36" i="17"/>
  <c r="CU36" i="17" s="1"/>
  <c r="CJ36" i="17"/>
  <c r="CW36" i="17" s="1"/>
  <c r="CL36" i="17"/>
  <c r="CY36" i="17" s="1"/>
  <c r="AY36" i="17"/>
  <c r="CK36" i="17"/>
  <c r="CX36" i="17" s="1"/>
  <c r="CO8" i="17"/>
  <c r="DB8" i="17" s="1"/>
  <c r="CG8" i="17"/>
  <c r="CT8" i="17" s="1"/>
  <c r="CH8" i="17"/>
  <c r="CU8" i="17" s="1"/>
  <c r="CP8" i="17"/>
  <c r="DC8" i="17" s="1"/>
  <c r="CJ8" i="17"/>
  <c r="CW8" i="17" s="1"/>
  <c r="CM8" i="17"/>
  <c r="CZ8" i="17" s="1"/>
  <c r="CK8" i="17"/>
  <c r="CX8" i="17" s="1"/>
  <c r="CL8" i="17"/>
  <c r="CY8" i="17" s="1"/>
  <c r="CI8" i="17"/>
  <c r="CV8" i="17" s="1"/>
  <c r="AC8" i="17"/>
  <c r="AY8" i="17"/>
  <c r="CF8" i="17"/>
  <c r="CS8" i="17" s="1"/>
  <c r="AC79" i="17"/>
  <c r="CN97" i="17"/>
  <c r="DA97" i="17" s="1"/>
  <c r="CP97" i="17"/>
  <c r="DC97" i="17" s="1"/>
  <c r="CH97" i="17"/>
  <c r="CU97" i="17" s="1"/>
  <c r="CL97" i="17"/>
  <c r="CY97" i="17" s="1"/>
  <c r="CF97" i="17"/>
  <c r="CS97" i="17" s="1"/>
  <c r="CO97" i="17"/>
  <c r="DB97" i="17" s="1"/>
  <c r="AC97" i="17"/>
  <c r="CI97" i="17"/>
  <c r="CV97" i="17" s="1"/>
  <c r="AY97" i="17"/>
  <c r="CJ97" i="17"/>
  <c r="CW97" i="17" s="1"/>
  <c r="CG97" i="17"/>
  <c r="CT97" i="17" s="1"/>
  <c r="CK97" i="17"/>
  <c r="CX97" i="17" s="1"/>
  <c r="CI109" i="17"/>
  <c r="CV109" i="17" s="1"/>
  <c r="CM97" i="17"/>
  <c r="CZ97" i="17" s="1"/>
  <c r="CN118" i="17"/>
  <c r="DA118" i="17" s="1"/>
  <c r="CO118" i="17"/>
  <c r="DB118" i="17" s="1"/>
  <c r="CP118" i="17"/>
  <c r="DC118" i="17" s="1"/>
  <c r="CI118" i="17"/>
  <c r="CV118" i="17" s="1"/>
  <c r="CM118" i="17"/>
  <c r="CZ118" i="17" s="1"/>
  <c r="CJ118" i="17"/>
  <c r="CW118" i="17" s="1"/>
  <c r="CG118" i="17"/>
  <c r="CT118" i="17" s="1"/>
  <c r="CP103" i="17"/>
  <c r="DC103" i="17" s="1"/>
  <c r="CO103" i="17"/>
  <c r="DB103" i="17" s="1"/>
  <c r="CF103" i="17"/>
  <c r="CS103" i="17" s="1"/>
  <c r="CM103" i="17"/>
  <c r="CZ103" i="17" s="1"/>
  <c r="CI103" i="17"/>
  <c r="CV103" i="17" s="1"/>
  <c r="AY103" i="17"/>
  <c r="AC103" i="17"/>
  <c r="CJ103" i="17"/>
  <c r="CW103" i="17" s="1"/>
  <c r="CK103" i="17"/>
  <c r="CX103" i="17" s="1"/>
  <c r="CN38" i="17"/>
  <c r="DA38" i="17" s="1"/>
  <c r="CP38" i="17"/>
  <c r="DC38" i="17" s="1"/>
  <c r="CO38" i="17"/>
  <c r="DB38" i="17" s="1"/>
  <c r="CL38" i="17"/>
  <c r="CY38" i="17" s="1"/>
  <c r="CI38" i="17"/>
  <c r="CV38" i="17" s="1"/>
  <c r="CM38" i="17"/>
  <c r="CZ38" i="17" s="1"/>
  <c r="CG38" i="17"/>
  <c r="CT38" i="17" s="1"/>
  <c r="AY38" i="17"/>
  <c r="CJ38" i="17"/>
  <c r="CW38" i="17" s="1"/>
  <c r="CK38" i="17"/>
  <c r="CX38" i="17" s="1"/>
  <c r="AC44" i="17"/>
  <c r="CF38" i="17"/>
  <c r="CS38" i="17" s="1"/>
  <c r="CP55" i="17"/>
  <c r="DC55" i="17" s="1"/>
  <c r="CO55" i="17"/>
  <c r="DB55" i="17" s="1"/>
  <c r="CH55" i="17"/>
  <c r="CU55" i="17" s="1"/>
  <c r="CL55" i="17"/>
  <c r="CY55" i="17" s="1"/>
  <c r="CG55" i="17"/>
  <c r="CT55" i="17" s="1"/>
  <c r="AY55" i="17"/>
  <c r="CI55" i="17"/>
  <c r="CV55" i="17" s="1"/>
  <c r="CM55" i="17"/>
  <c r="CZ55" i="17" s="1"/>
  <c r="CI16" i="17"/>
  <c r="CV16" i="17" s="1"/>
  <c r="CL16" i="17"/>
  <c r="CY16" i="17" s="1"/>
  <c r="CM16" i="17"/>
  <c r="CZ16" i="17" s="1"/>
  <c r="CO16" i="17"/>
  <c r="DB16" i="17" s="1"/>
  <c r="CK16" i="17"/>
  <c r="CX16" i="17" s="1"/>
  <c r="CN16" i="17"/>
  <c r="DA16" i="17" s="1"/>
  <c r="CG16" i="17"/>
  <c r="CT16" i="17" s="1"/>
  <c r="CP16" i="17"/>
  <c r="DC16" i="17" s="1"/>
  <c r="CJ16" i="17"/>
  <c r="CW16" i="17" s="1"/>
  <c r="CF16" i="17"/>
  <c r="CS16" i="17" s="1"/>
  <c r="AC16" i="17"/>
  <c r="CJ65" i="17"/>
  <c r="CW65" i="17" s="1"/>
  <c r="CH65" i="17"/>
  <c r="CU65" i="17" s="1"/>
  <c r="AY65" i="17"/>
  <c r="AC74" i="17"/>
  <c r="CP7" i="17"/>
  <c r="DC7" i="17" s="1"/>
  <c r="CG7" i="17"/>
  <c r="CT7" i="17" s="1"/>
  <c r="CK7" i="17"/>
  <c r="CX7" i="17" s="1"/>
  <c r="CH7" i="17"/>
  <c r="CU7" i="17" s="1"/>
  <c r="CN7" i="17"/>
  <c r="DA7" i="17" s="1"/>
  <c r="CJ7" i="17"/>
  <c r="CW7" i="17" s="1"/>
  <c r="CL7" i="17"/>
  <c r="CY7" i="17" s="1"/>
  <c r="CI7" i="17"/>
  <c r="CV7" i="17" s="1"/>
  <c r="CM7" i="17"/>
  <c r="CZ7" i="17" s="1"/>
  <c r="AC7" i="17"/>
  <c r="CF7" i="17"/>
  <c r="CS7" i="17" s="1"/>
  <c r="AY7" i="17"/>
  <c r="AC118" i="17"/>
  <c r="CK65" i="17"/>
  <c r="CX65" i="17" s="1"/>
  <c r="CH16" i="17"/>
  <c r="CU16" i="17" s="1"/>
  <c r="CL118" i="17"/>
  <c r="CY118" i="17" s="1"/>
  <c r="CN80" i="17"/>
  <c r="DA80" i="17" s="1"/>
  <c r="CP80" i="17"/>
  <c r="DC80" i="17" s="1"/>
  <c r="CG80" i="17"/>
  <c r="CT80" i="17" s="1"/>
  <c r="CK80" i="17"/>
  <c r="CX80" i="17" s="1"/>
  <c r="CF80" i="17"/>
  <c r="CS80" i="17" s="1"/>
  <c r="CO40" i="17"/>
  <c r="DB40" i="17" s="1"/>
  <c r="CN40" i="17"/>
  <c r="DA40" i="17" s="1"/>
  <c r="CP40" i="17"/>
  <c r="DC40" i="17" s="1"/>
  <c r="CJ40" i="17"/>
  <c r="CW40" i="17" s="1"/>
  <c r="CF40" i="17"/>
  <c r="CS40" i="17" s="1"/>
  <c r="AY40" i="17"/>
  <c r="CL40" i="17"/>
  <c r="CY40" i="17" s="1"/>
  <c r="AC48" i="17"/>
  <c r="CG40" i="17"/>
  <c r="CT40" i="17" s="1"/>
  <c r="CG13" i="17"/>
  <c r="CT13" i="17" s="1"/>
  <c r="CN13" i="17"/>
  <c r="DA13" i="17" s="1"/>
  <c r="CP13" i="17"/>
  <c r="DC13" i="17" s="1"/>
  <c r="CJ13" i="17"/>
  <c r="CW13" i="17" s="1"/>
  <c r="CF13" i="17"/>
  <c r="CS13" i="17" s="1"/>
  <c r="CK13" i="17"/>
  <c r="CX13" i="17" s="1"/>
  <c r="CM13" i="17"/>
  <c r="CZ13" i="17" s="1"/>
  <c r="CH13" i="17"/>
  <c r="CU13" i="17" s="1"/>
  <c r="CO13" i="17"/>
  <c r="DB13" i="17" s="1"/>
  <c r="AC13" i="17"/>
  <c r="CI13" i="17"/>
  <c r="CV13" i="17" s="1"/>
  <c r="CN124" i="17"/>
  <c r="DA124" i="17" s="1"/>
  <c r="CP124" i="17"/>
  <c r="DC124" i="17" s="1"/>
  <c r="AY124" i="17"/>
  <c r="CI124" i="17"/>
  <c r="CV124" i="17" s="1"/>
  <c r="CM124" i="17"/>
  <c r="CZ124" i="17" s="1"/>
  <c r="CJ124" i="17"/>
  <c r="CW124" i="17" s="1"/>
  <c r="CN110" i="17"/>
  <c r="DA110" i="17" s="1"/>
  <c r="CP110" i="17"/>
  <c r="DC110" i="17" s="1"/>
  <c r="CK110" i="17"/>
  <c r="CX110" i="17" s="1"/>
  <c r="CH110" i="17"/>
  <c r="CU110" i="17" s="1"/>
  <c r="CO104" i="17"/>
  <c r="DB104" i="17" s="1"/>
  <c r="CP104" i="17"/>
  <c r="DC104" i="17" s="1"/>
  <c r="CH104" i="17"/>
  <c r="CU104" i="17" s="1"/>
  <c r="CM104" i="17"/>
  <c r="CZ104" i="17" s="1"/>
  <c r="AY104" i="17"/>
  <c r="CH68" i="17"/>
  <c r="CU68" i="17" s="1"/>
  <c r="CL68" i="17"/>
  <c r="CY68" i="17" s="1"/>
  <c r="AY68" i="17"/>
  <c r="AY52" i="17"/>
  <c r="CO125" i="17"/>
  <c r="DB125" i="17" s="1"/>
  <c r="CP125" i="17"/>
  <c r="DC125" i="17" s="1"/>
  <c r="CI61" i="17"/>
  <c r="CV61" i="17" s="1"/>
  <c r="CM61" i="17"/>
  <c r="CZ61" i="17" s="1"/>
  <c r="CF61" i="17"/>
  <c r="CS61" i="17" s="1"/>
  <c r="CP95" i="17"/>
  <c r="DC95" i="17" s="1"/>
  <c r="CO95" i="17"/>
  <c r="DB95" i="17" s="1"/>
  <c r="CH95" i="17"/>
  <c r="CU95" i="17" s="1"/>
  <c r="CL95" i="17"/>
  <c r="CY95" i="17" s="1"/>
  <c r="CF95" i="17"/>
  <c r="CS95" i="17" s="1"/>
  <c r="CN86" i="17"/>
  <c r="DA86" i="17" s="1"/>
  <c r="CO86" i="17"/>
  <c r="DB86" i="17" s="1"/>
  <c r="CP86" i="17"/>
  <c r="DC86" i="17" s="1"/>
  <c r="CJ86" i="17"/>
  <c r="CW86" i="17" s="1"/>
  <c r="CO53" i="17"/>
  <c r="DB53" i="17" s="1"/>
  <c r="CH53" i="17"/>
  <c r="CU53" i="17" s="1"/>
  <c r="CF53" i="17"/>
  <c r="CS53" i="17" s="1"/>
  <c r="CN19" i="17"/>
  <c r="DA19" i="17" s="1"/>
  <c r="CO19" i="17"/>
  <c r="DB19" i="17" s="1"/>
  <c r="CI19" i="17"/>
  <c r="CV19" i="17" s="1"/>
  <c r="CP19" i="17"/>
  <c r="DC19" i="17" s="1"/>
  <c r="CF19" i="17"/>
  <c r="CS19" i="17" s="1"/>
  <c r="CL19" i="17"/>
  <c r="CY19" i="17" s="1"/>
  <c r="CG19" i="17"/>
  <c r="CT19" i="17" s="1"/>
  <c r="CN6" i="17"/>
  <c r="DA6" i="17" s="1"/>
  <c r="CO96" i="17"/>
  <c r="DB96" i="17" s="1"/>
  <c r="CP96" i="17"/>
  <c r="DC96" i="17" s="1"/>
  <c r="CJ96" i="17"/>
  <c r="CW96" i="17" s="1"/>
  <c r="CN92" i="17"/>
  <c r="DA92" i="17" s="1"/>
  <c r="CP92" i="17"/>
  <c r="DC92" i="17" s="1"/>
  <c r="CO92" i="17"/>
  <c r="DB92" i="17" s="1"/>
  <c r="CJ92" i="17"/>
  <c r="CW92" i="17" s="1"/>
  <c r="CO81" i="17"/>
  <c r="DB81" i="17" s="1"/>
  <c r="CP81" i="17"/>
  <c r="DC81" i="17" s="1"/>
  <c r="CH81" i="17"/>
  <c r="CU81" i="17" s="1"/>
  <c r="CP41" i="17"/>
  <c r="DC41" i="17" s="1"/>
  <c r="CG41" i="17"/>
  <c r="CT41" i="17" s="1"/>
  <c r="CH41" i="17"/>
  <c r="CU41" i="17" s="1"/>
  <c r="CO120" i="17"/>
  <c r="DB120" i="17" s="1"/>
  <c r="CP120" i="17"/>
  <c r="DC120" i="17" s="1"/>
  <c r="CN120" i="17"/>
  <c r="DA120" i="17" s="1"/>
  <c r="CO101" i="17"/>
  <c r="DB101" i="17" s="1"/>
  <c r="CN101" i="17"/>
  <c r="DA101" i="17" s="1"/>
  <c r="CP101" i="17"/>
  <c r="DC101" i="17" s="1"/>
  <c r="CP87" i="17"/>
  <c r="DC87" i="17" s="1"/>
  <c r="CO87" i="17"/>
  <c r="DB87" i="17" s="1"/>
  <c r="CN87" i="17"/>
  <c r="DA87" i="17" s="1"/>
  <c r="CO45" i="17"/>
  <c r="DB45" i="17" s="1"/>
  <c r="CM45" i="17"/>
  <c r="CZ45" i="17" s="1"/>
  <c r="CN94" i="17"/>
  <c r="DA94" i="17" s="1"/>
  <c r="CP94" i="17"/>
  <c r="DC94" i="17" s="1"/>
  <c r="CO94" i="17"/>
  <c r="DB94" i="17" s="1"/>
  <c r="CO88" i="17"/>
  <c r="DB88" i="17" s="1"/>
  <c r="CP88" i="17"/>
  <c r="DC88" i="17" s="1"/>
  <c r="CP78" i="17"/>
  <c r="DC78" i="17" s="1"/>
  <c r="CN77" i="17"/>
  <c r="DA77" i="17" s="1"/>
  <c r="CO77" i="17"/>
  <c r="DB77" i="17" s="1"/>
  <c r="CO72" i="17"/>
  <c r="DB72" i="17" s="1"/>
  <c r="CP43" i="17"/>
  <c r="DC43" i="17" s="1"/>
  <c r="CG43" i="17"/>
  <c r="CT43" i="17" s="1"/>
  <c r="CO18" i="17"/>
  <c r="DB18" i="17" s="1"/>
  <c r="CN18" i="17"/>
  <c r="DA18" i="17" s="1"/>
  <c r="CH18" i="17"/>
  <c r="CU18" i="17" s="1"/>
  <c r="CM18" i="17"/>
  <c r="CZ18" i="17" s="1"/>
  <c r="CK18" i="17"/>
  <c r="CX18" i="17" s="1"/>
  <c r="CP18" i="17"/>
  <c r="DC18" i="17" s="1"/>
  <c r="CN89" i="17"/>
  <c r="DA89" i="17" s="1"/>
  <c r="CP89" i="17"/>
  <c r="DC89" i="17" s="1"/>
  <c r="CP79" i="17"/>
  <c r="DC79" i="17" s="1"/>
  <c r="CN79" i="17"/>
  <c r="DA79" i="17" s="1"/>
  <c r="CO73" i="17"/>
  <c r="DB73" i="17" s="1"/>
  <c r="CP73" i="17"/>
  <c r="DC73" i="17" s="1"/>
  <c r="CN54" i="17"/>
  <c r="DA54" i="17" s="1"/>
  <c r="CO32" i="17"/>
  <c r="DB32" i="17" s="1"/>
  <c r="CF32" i="17"/>
  <c r="CS32" i="17" s="1"/>
  <c r="CN32" i="17"/>
  <c r="DA32" i="17" s="1"/>
  <c r="CG32" i="17"/>
  <c r="CT32" i="17" s="1"/>
  <c r="CM32" i="17"/>
  <c r="CZ32" i="17" s="1"/>
  <c r="CH22" i="17"/>
  <c r="CU22" i="17" s="1"/>
  <c r="CN22" i="17"/>
  <c r="DA22" i="17" s="1"/>
  <c r="CP119" i="17"/>
  <c r="DC119" i="17" s="1"/>
  <c r="CO119" i="17"/>
  <c r="DB119" i="17" s="1"/>
  <c r="CN105" i="17"/>
  <c r="DA105" i="17" s="1"/>
  <c r="CP105" i="17"/>
  <c r="DC105" i="17" s="1"/>
  <c r="CN66" i="17"/>
  <c r="DA66" i="17" s="1"/>
  <c r="CO57" i="17"/>
  <c r="DB57" i="17" s="1"/>
  <c r="CN57" i="17"/>
  <c r="DA57" i="17" s="1"/>
  <c r="CN121" i="17"/>
  <c r="DA121" i="17" s="1"/>
  <c r="CP121" i="17"/>
  <c r="DC121" i="17" s="1"/>
  <c r="CN62" i="17"/>
  <c r="DA62" i="17" s="1"/>
  <c r="CN51" i="17"/>
  <c r="DA51" i="17" s="1"/>
  <c r="CP51" i="17"/>
  <c r="DC51" i="17" s="1"/>
  <c r="CN33" i="17"/>
  <c r="DA33" i="17" s="1"/>
  <c r="CP33" i="17"/>
  <c r="DC33" i="17" s="1"/>
  <c r="CF33" i="17"/>
  <c r="CS33" i="17" s="1"/>
  <c r="CG10" i="17"/>
  <c r="CT10" i="17" s="1"/>
  <c r="CO10" i="17"/>
  <c r="DB10" i="17" s="1"/>
  <c r="CF10" i="17"/>
  <c r="CS10" i="17" s="1"/>
  <c r="CN10" i="17"/>
  <c r="DA10" i="17" s="1"/>
  <c r="CL10" i="17"/>
  <c r="CY10" i="17" s="1"/>
  <c r="CP10" i="17"/>
  <c r="DC10" i="17" s="1"/>
  <c r="CO117" i="17"/>
  <c r="DB117" i="17" s="1"/>
  <c r="CN117" i="17"/>
  <c r="DA117" i="17" s="1"/>
  <c r="CP117" i="17"/>
  <c r="DC117" i="17" s="1"/>
  <c r="CN108" i="17"/>
  <c r="DA108" i="17" s="1"/>
  <c r="CP108" i="17"/>
  <c r="DC108" i="17" s="1"/>
  <c r="CN102" i="17"/>
  <c r="DA102" i="17" s="1"/>
  <c r="CO102" i="17"/>
  <c r="DB102" i="17" s="1"/>
  <c r="CP102" i="17"/>
  <c r="DC102" i="17" s="1"/>
  <c r="CO93" i="17"/>
  <c r="DB93" i="17" s="1"/>
  <c r="CP93" i="17"/>
  <c r="DC93" i="17" s="1"/>
  <c r="CO56" i="17"/>
  <c r="DB56" i="17" s="1"/>
  <c r="CN56" i="17"/>
  <c r="DA56" i="17" s="1"/>
  <c r="CP56" i="17"/>
  <c r="DC56" i="17" s="1"/>
  <c r="CF31" i="17"/>
  <c r="CS31" i="17" s="1"/>
  <c r="CM31" i="17"/>
  <c r="CZ31" i="17" s="1"/>
  <c r="CN17" i="17"/>
  <c r="DA17" i="17" s="1"/>
  <c r="CF17" i="17"/>
  <c r="CS17" i="17" s="1"/>
  <c r="CH17" i="17"/>
  <c r="CU17" i="17" s="1"/>
  <c r="CL17" i="17"/>
  <c r="CY17" i="17" s="1"/>
  <c r="CN116" i="17"/>
  <c r="DA116" i="17" s="1"/>
  <c r="CP116" i="17"/>
  <c r="DC116" i="17" s="1"/>
  <c r="CN100" i="17"/>
  <c r="DA100" i="17" s="1"/>
  <c r="CP100" i="17"/>
  <c r="DC100" i="17" s="1"/>
  <c r="CN84" i="17"/>
  <c r="DA84" i="17" s="1"/>
  <c r="CP84" i="17"/>
  <c r="DC84" i="17" s="1"/>
  <c r="CO12" i="17"/>
  <c r="DB12" i="17" s="1"/>
  <c r="CH12" i="17"/>
  <c r="CU12" i="17" s="1"/>
  <c r="CP12" i="17"/>
  <c r="DC12" i="17" s="1"/>
  <c r="CM12" i="17"/>
  <c r="CZ12" i="17" s="1"/>
  <c r="CP11" i="17"/>
  <c r="DC11" i="17" s="1"/>
  <c r="CJ11" i="17"/>
  <c r="CW11" i="17" s="1"/>
  <c r="CN15" i="17"/>
  <c r="DA15" i="17" s="1"/>
  <c r="CG15" i="17"/>
  <c r="CT15" i="17" s="1"/>
  <c r="CK15" i="17"/>
  <c r="CX15" i="17" s="1"/>
  <c r="CH15" i="17"/>
  <c r="CU15" i="17" s="1"/>
  <c r="CO14" i="17"/>
  <c r="DB14" i="17" s="1"/>
  <c r="CG14" i="17"/>
  <c r="CT14" i="17" s="1"/>
  <c r="CH14" i="17"/>
  <c r="CU14" i="17" s="1"/>
  <c r="CP9" i="17"/>
  <c r="DC9" i="17" s="1"/>
  <c r="CL9" i="17"/>
  <c r="CY9" i="17" s="1"/>
  <c r="CJ9" i="17"/>
  <c r="CW9" i="17" s="1"/>
  <c r="CM9" i="17"/>
  <c r="CZ9" i="17" s="1"/>
  <c r="CG9" i="17"/>
  <c r="CT9" i="17" s="1"/>
  <c r="AU67" i="21" l="1"/>
  <c r="CO67" i="21"/>
  <c r="DB67" i="21" s="1"/>
  <c r="CK67" i="21"/>
  <c r="CX67" i="21" s="1"/>
  <c r="CH67" i="21"/>
  <c r="CU67" i="21" s="1"/>
  <c r="AC67" i="21"/>
  <c r="AD99" i="21" s="1"/>
  <c r="CM67" i="21"/>
  <c r="CZ67" i="21" s="1"/>
  <c r="CI67" i="21"/>
  <c r="CV67" i="21" s="1"/>
  <c r="CJ67" i="21"/>
  <c r="CW67" i="21" s="1"/>
  <c r="CI60" i="21"/>
  <c r="CV60" i="21" s="1"/>
  <c r="AT60" i="21"/>
  <c r="CN60" i="21"/>
  <c r="DA60" i="21" s="1"/>
  <c r="CO60" i="21"/>
  <c r="DB60" i="21" s="1"/>
  <c r="AC60" i="21"/>
  <c r="AD60" i="21" s="1"/>
  <c r="CH60" i="21"/>
  <c r="CU60" i="21" s="1"/>
  <c r="CA60" i="21" s="1"/>
  <c r="CC60" i="21" s="1"/>
  <c r="CL60" i="21"/>
  <c r="CY60" i="21" s="1"/>
  <c r="CP60" i="21"/>
  <c r="DC60" i="21" s="1"/>
  <c r="CG60" i="21"/>
  <c r="CT60" i="21" s="1"/>
  <c r="AV129" i="21"/>
  <c r="CP129" i="21"/>
  <c r="DC129" i="21" s="1"/>
  <c r="CG129" i="21"/>
  <c r="CT129" i="21" s="1"/>
  <c r="CH13" i="21"/>
  <c r="CU13" i="21" s="1"/>
  <c r="CN13" i="21"/>
  <c r="DA13" i="21" s="1"/>
  <c r="AW26" i="21"/>
  <c r="CJ26" i="21"/>
  <c r="CW26" i="21" s="1"/>
  <c r="AT96" i="21"/>
  <c r="CP96" i="21"/>
  <c r="DC96" i="21" s="1"/>
  <c r="AC96" i="21"/>
  <c r="CK96" i="21"/>
  <c r="CX96" i="21" s="1"/>
  <c r="CL96" i="21"/>
  <c r="CY96" i="21" s="1"/>
  <c r="CM96" i="21"/>
  <c r="CZ96" i="21" s="1"/>
  <c r="CH96" i="21"/>
  <c r="CU96" i="21" s="1"/>
  <c r="CF96" i="21"/>
  <c r="CS96" i="21" s="1"/>
  <c r="CL52" i="21"/>
  <c r="CY52" i="21" s="1"/>
  <c r="CI52" i="21"/>
  <c r="CV52" i="21" s="1"/>
  <c r="CJ52" i="21"/>
  <c r="CW52" i="21" s="1"/>
  <c r="CA52" i="21" s="1"/>
  <c r="CC52" i="21" s="1"/>
  <c r="AB55" i="21" s="1"/>
  <c r="AE55" i="21" s="1"/>
  <c r="AT112" i="21"/>
  <c r="AF112" i="21" s="1"/>
  <c r="CH112" i="21"/>
  <c r="CU112" i="21" s="1"/>
  <c r="CK112" i="21"/>
  <c r="CX112" i="21" s="1"/>
  <c r="CL112" i="21"/>
  <c r="CY112" i="21" s="1"/>
  <c r="CI112" i="21"/>
  <c r="CV112" i="21" s="1"/>
  <c r="CP112" i="21"/>
  <c r="DC112" i="21" s="1"/>
  <c r="CF112" i="21"/>
  <c r="CS112" i="21" s="1"/>
  <c r="CO112" i="21"/>
  <c r="DB112" i="21" s="1"/>
  <c r="CG112" i="21"/>
  <c r="CT112" i="21" s="1"/>
  <c r="CA112" i="21" s="1"/>
  <c r="CC112" i="21" s="1"/>
  <c r="AB120" i="21" s="1"/>
  <c r="AE120" i="21" s="1"/>
  <c r="CO64" i="21"/>
  <c r="DB64" i="21" s="1"/>
  <c r="CI64" i="21"/>
  <c r="CV64" i="21" s="1"/>
  <c r="CM64" i="21"/>
  <c r="CZ64" i="21" s="1"/>
  <c r="CH64" i="21"/>
  <c r="CU64" i="21" s="1"/>
  <c r="CF64" i="21"/>
  <c r="CS64" i="21" s="1"/>
  <c r="AU64" i="21"/>
  <c r="CN64" i="21"/>
  <c r="DA64" i="21" s="1"/>
  <c r="CL64" i="21"/>
  <c r="CY64" i="21" s="1"/>
  <c r="CK64" i="21"/>
  <c r="CX64" i="21" s="1"/>
  <c r="AC64" i="21"/>
  <c r="CP64" i="21"/>
  <c r="DC64" i="21" s="1"/>
  <c r="AY106" i="21"/>
  <c r="AC106" i="21"/>
  <c r="AU114" i="21"/>
  <c r="AF114" i="21" s="1"/>
  <c r="CJ114" i="21"/>
  <c r="CW114" i="21" s="1"/>
  <c r="CA114" i="21" s="1"/>
  <c r="CC114" i="21" s="1"/>
  <c r="AB121" i="21" s="1"/>
  <c r="AE121" i="21" s="1"/>
  <c r="AU17" i="21"/>
  <c r="CN17" i="21"/>
  <c r="DA17" i="21" s="1"/>
  <c r="CP17" i="21"/>
  <c r="DC17" i="21" s="1"/>
  <c r="CO17" i="21"/>
  <c r="DB17" i="21" s="1"/>
  <c r="CK17" i="21"/>
  <c r="CX17" i="21" s="1"/>
  <c r="AU20" i="21"/>
  <c r="CN20" i="21"/>
  <c r="DA20" i="21" s="1"/>
  <c r="CI20" i="21"/>
  <c r="CV20" i="21" s="1"/>
  <c r="CM20" i="21"/>
  <c r="CZ20" i="21" s="1"/>
  <c r="CG20" i="21"/>
  <c r="CT20" i="21" s="1"/>
  <c r="CA20" i="21" s="1"/>
  <c r="CC20" i="21" s="1"/>
  <c r="CL20" i="21"/>
  <c r="CY20" i="21" s="1"/>
  <c r="AC20" i="21"/>
  <c r="CH20" i="21"/>
  <c r="CU20" i="21" s="1"/>
  <c r="CH105" i="21"/>
  <c r="CU105" i="21" s="1"/>
  <c r="AU24" i="21"/>
  <c r="CG14" i="21"/>
  <c r="CT14" i="21" s="1"/>
  <c r="CI104" i="21"/>
  <c r="CV104" i="21" s="1"/>
  <c r="CA104" i="21" s="1"/>
  <c r="CC104" i="21" s="1"/>
  <c r="AB112" i="21" s="1"/>
  <c r="AE112" i="21" s="1"/>
  <c r="CI26" i="21"/>
  <c r="CV26" i="21" s="1"/>
  <c r="CA26" i="21" s="1"/>
  <c r="CC26" i="21" s="1"/>
  <c r="AB27" i="21" s="1"/>
  <c r="AE27" i="21" s="1"/>
  <c r="CH97" i="21"/>
  <c r="CU97" i="21" s="1"/>
  <c r="CK117" i="21"/>
  <c r="CX117" i="21" s="1"/>
  <c r="CL80" i="21"/>
  <c r="CY80" i="21" s="1"/>
  <c r="CG46" i="21"/>
  <c r="CT46" i="21" s="1"/>
  <c r="CG53" i="21"/>
  <c r="CT53" i="21" s="1"/>
  <c r="CL58" i="21"/>
  <c r="CY58" i="21" s="1"/>
  <c r="AF109" i="21"/>
  <c r="CK20" i="21"/>
  <c r="CX20" i="21" s="1"/>
  <c r="CF104" i="21"/>
  <c r="CS104" i="21" s="1"/>
  <c r="CG83" i="21"/>
  <c r="CT83" i="21" s="1"/>
  <c r="CH106" i="21"/>
  <c r="CU106" i="21" s="1"/>
  <c r="CM53" i="21"/>
  <c r="CZ53" i="21" s="1"/>
  <c r="CP117" i="21"/>
  <c r="DC117" i="21" s="1"/>
  <c r="CO46" i="21"/>
  <c r="DB46" i="21" s="1"/>
  <c r="AC120" i="21"/>
  <c r="CI129" i="21"/>
  <c r="CV129" i="21" s="1"/>
  <c r="CM24" i="21"/>
  <c r="CZ24" i="21" s="1"/>
  <c r="CO26" i="21"/>
  <c r="DB26" i="21" s="1"/>
  <c r="CF93" i="21"/>
  <c r="CS93" i="21" s="1"/>
  <c r="CG105" i="21"/>
  <c r="CT105" i="21" s="1"/>
  <c r="CL98" i="21"/>
  <c r="CY98" i="21" s="1"/>
  <c r="AC104" i="21"/>
  <c r="CK50" i="21"/>
  <c r="CX50" i="21" s="1"/>
  <c r="CN104" i="21"/>
  <c r="DA104" i="21" s="1"/>
  <c r="CN62" i="21"/>
  <c r="DA62" i="21" s="1"/>
  <c r="AW62" i="21"/>
  <c r="CP62" i="21"/>
  <c r="DC62" i="21" s="1"/>
  <c r="CM62" i="21"/>
  <c r="CZ62" i="21" s="1"/>
  <c r="CG62" i="21"/>
  <c r="CT62" i="21" s="1"/>
  <c r="CK62" i="21"/>
  <c r="CX62" i="21" s="1"/>
  <c r="AF94" i="21"/>
  <c r="CO22" i="21"/>
  <c r="DB22" i="21" s="1"/>
  <c r="CN22" i="21"/>
  <c r="DA22" i="21" s="1"/>
  <c r="CM22" i="21"/>
  <c r="CZ22" i="21" s="1"/>
  <c r="CK22" i="21"/>
  <c r="CX22" i="21" s="1"/>
  <c r="CA22" i="21" s="1"/>
  <c r="CC22" i="21" s="1"/>
  <c r="AB24" i="21" s="1"/>
  <c r="AE24" i="21" s="1"/>
  <c r="CL22" i="21"/>
  <c r="CY22" i="21" s="1"/>
  <c r="AW22" i="21"/>
  <c r="AF22" i="21" s="1"/>
  <c r="CP50" i="21"/>
  <c r="DC50" i="21" s="1"/>
  <c r="CN50" i="21"/>
  <c r="DA50" i="21" s="1"/>
  <c r="CG50" i="21"/>
  <c r="CT50" i="21" s="1"/>
  <c r="CA50" i="21" s="1"/>
  <c r="CC50" i="21" s="1"/>
  <c r="AB52" i="21" s="1"/>
  <c r="AE52" i="21" s="1"/>
  <c r="AC50" i="21"/>
  <c r="CL50" i="21"/>
  <c r="CY50" i="21" s="1"/>
  <c r="AT50" i="21"/>
  <c r="AF50" i="21" s="1"/>
  <c r="CI50" i="21"/>
  <c r="CV50" i="21" s="1"/>
  <c r="CN96" i="21"/>
  <c r="DA96" i="21" s="1"/>
  <c r="CI98" i="21"/>
  <c r="CV98" i="21" s="1"/>
  <c r="AC26" i="21"/>
  <c r="AD26" i="21" s="1"/>
  <c r="CP120" i="21"/>
  <c r="DC120" i="21" s="1"/>
  <c r="CN115" i="21"/>
  <c r="DA115" i="21" s="1"/>
  <c r="CP116" i="21"/>
  <c r="DC116" i="21" s="1"/>
  <c r="CI116" i="21"/>
  <c r="CV116" i="21" s="1"/>
  <c r="CA116" i="21" s="1"/>
  <c r="CC116" i="21" s="1"/>
  <c r="AB123" i="21" s="1"/>
  <c r="AE123" i="21" s="1"/>
  <c r="CJ116" i="21"/>
  <c r="CW116" i="21" s="1"/>
  <c r="CO116" i="21"/>
  <c r="DB116" i="21" s="1"/>
  <c r="AT116" i="21"/>
  <c r="CN116" i="21"/>
  <c r="DA116" i="21" s="1"/>
  <c r="AC116" i="21"/>
  <c r="AD116" i="21" s="1"/>
  <c r="AX80" i="21"/>
  <c r="CH61" i="21"/>
  <c r="CU61" i="21" s="1"/>
  <c r="CN61" i="21"/>
  <c r="DA61" i="21" s="1"/>
  <c r="CP61" i="21"/>
  <c r="DC61" i="21" s="1"/>
  <c r="AV61" i="21"/>
  <c r="AF61" i="21" s="1"/>
  <c r="CG61" i="21"/>
  <c r="CT61" i="21" s="1"/>
  <c r="CI61" i="21"/>
  <c r="CV61" i="21" s="1"/>
  <c r="AF69" i="21"/>
  <c r="CP59" i="21"/>
  <c r="DC59" i="21" s="1"/>
  <c r="AF103" i="21"/>
  <c r="AX97" i="21"/>
  <c r="AC97" i="21"/>
  <c r="AD97" i="21" s="1"/>
  <c r="CF97" i="21"/>
  <c r="CS97" i="21" s="1"/>
  <c r="CA97" i="21" s="1"/>
  <c r="CC97" i="21" s="1"/>
  <c r="CK97" i="21"/>
  <c r="CX97" i="21" s="1"/>
  <c r="AT54" i="21"/>
  <c r="CG54" i="21"/>
  <c r="CT54" i="21" s="1"/>
  <c r="CM54" i="21"/>
  <c r="CZ54" i="21" s="1"/>
  <c r="CK54" i="21"/>
  <c r="CX54" i="21" s="1"/>
  <c r="CJ54" i="21"/>
  <c r="CW54" i="21" s="1"/>
  <c r="CH54" i="21"/>
  <c r="CU54" i="21" s="1"/>
  <c r="CA54" i="21" s="1"/>
  <c r="CC54" i="21" s="1"/>
  <c r="AB58" i="21" s="1"/>
  <c r="AE58" i="21" s="1"/>
  <c r="AC54" i="21"/>
  <c r="AD54" i="21" s="1"/>
  <c r="CL54" i="21"/>
  <c r="CY54" i="21" s="1"/>
  <c r="CO54" i="21"/>
  <c r="DB54" i="21" s="1"/>
  <c r="CN54" i="21"/>
  <c r="DA54" i="21" s="1"/>
  <c r="CF108" i="21"/>
  <c r="CS108" i="21" s="1"/>
  <c r="CG108" i="21"/>
  <c r="CT108" i="21" s="1"/>
  <c r="AT108" i="21"/>
  <c r="CO108" i="21"/>
  <c r="DB108" i="21" s="1"/>
  <c r="CH108" i="21"/>
  <c r="CU108" i="21" s="1"/>
  <c r="CA108" i="21" s="1"/>
  <c r="CC108" i="21" s="1"/>
  <c r="CP108" i="21"/>
  <c r="DC108" i="21" s="1"/>
  <c r="CK21" i="21"/>
  <c r="CX21" i="21" s="1"/>
  <c r="CK115" i="21"/>
  <c r="CX115" i="21" s="1"/>
  <c r="CG120" i="21"/>
  <c r="CT120" i="21" s="1"/>
  <c r="CL26" i="21"/>
  <c r="CY26" i="21" s="1"/>
  <c r="CK114" i="21"/>
  <c r="CX114" i="21" s="1"/>
  <c r="CF129" i="21"/>
  <c r="CS129" i="21" s="1"/>
  <c r="CK14" i="21"/>
  <c r="CX14" i="21" s="1"/>
  <c r="CF117" i="21"/>
  <c r="CS117" i="21" s="1"/>
  <c r="CF54" i="21"/>
  <c r="CS54" i="21" s="1"/>
  <c r="CH21" i="21"/>
  <c r="CU21" i="21" s="1"/>
  <c r="CF60" i="21"/>
  <c r="CS60" i="21" s="1"/>
  <c r="CG109" i="21"/>
  <c r="CT109" i="21" s="1"/>
  <c r="AC59" i="21"/>
  <c r="AD59" i="21" s="1"/>
  <c r="CJ48" i="21"/>
  <c r="CW48" i="21" s="1"/>
  <c r="AF57" i="21"/>
  <c r="CO25" i="21"/>
  <c r="DB25" i="21" s="1"/>
  <c r="CN59" i="21"/>
  <c r="DA59" i="21" s="1"/>
  <c r="CL67" i="21"/>
  <c r="CY67" i="21" s="1"/>
  <c r="CJ106" i="21"/>
  <c r="CW106" i="21" s="1"/>
  <c r="AF97" i="21"/>
  <c r="CH50" i="21"/>
  <c r="CU50" i="21" s="1"/>
  <c r="CI96" i="21"/>
  <c r="CV96" i="21" s="1"/>
  <c r="CA96" i="21" s="1"/>
  <c r="CC96" i="21" s="1"/>
  <c r="AB104" i="21" s="1"/>
  <c r="AE104" i="21" s="1"/>
  <c r="CG48" i="21"/>
  <c r="CT48" i="21" s="1"/>
  <c r="CI58" i="21"/>
  <c r="CV58" i="21" s="1"/>
  <c r="CJ24" i="21"/>
  <c r="CW24" i="21" s="1"/>
  <c r="AC83" i="21"/>
  <c r="CP124" i="21"/>
  <c r="DC124" i="21" s="1"/>
  <c r="CP109" i="21"/>
  <c r="DC109" i="21" s="1"/>
  <c r="CP122" i="21"/>
  <c r="DC122" i="21" s="1"/>
  <c r="CH122" i="21"/>
  <c r="CU122" i="21" s="1"/>
  <c r="CI122" i="21"/>
  <c r="CV122" i="21" s="1"/>
  <c r="CM122" i="21"/>
  <c r="CZ122" i="21" s="1"/>
  <c r="CK122" i="21"/>
  <c r="CX122" i="21" s="1"/>
  <c r="CO122" i="21"/>
  <c r="DB122" i="21" s="1"/>
  <c r="CG122" i="21"/>
  <c r="CT122" i="21" s="1"/>
  <c r="CA122" i="21" s="1"/>
  <c r="CC122" i="21" s="1"/>
  <c r="AX120" i="21"/>
  <c r="CJ124" i="21"/>
  <c r="CW124" i="21" s="1"/>
  <c r="CN52" i="21"/>
  <c r="DA52" i="21" s="1"/>
  <c r="CO109" i="21"/>
  <c r="DB109" i="21" s="1"/>
  <c r="CF58" i="21"/>
  <c r="CS58" i="21" s="1"/>
  <c r="CA58" i="21" s="1"/>
  <c r="CC58" i="21" s="1"/>
  <c r="AT43" i="21"/>
  <c r="CI43" i="21"/>
  <c r="CV43" i="21" s="1"/>
  <c r="CK43" i="21"/>
  <c r="CX43" i="21" s="1"/>
  <c r="CH43" i="21"/>
  <c r="CU43" i="21" s="1"/>
  <c r="CF43" i="21"/>
  <c r="CS43" i="21" s="1"/>
  <c r="CA43" i="21" s="1"/>
  <c r="CC43" i="21" s="1"/>
  <c r="AB44" i="21" s="1"/>
  <c r="AE44" i="21" s="1"/>
  <c r="CM43" i="21"/>
  <c r="CZ43" i="21" s="1"/>
  <c r="CN105" i="21"/>
  <c r="DA105" i="21" s="1"/>
  <c r="CL105" i="21"/>
  <c r="CY105" i="21" s="1"/>
  <c r="CM107" i="21"/>
  <c r="CZ107" i="21" s="1"/>
  <c r="CI107" i="21"/>
  <c r="CV107" i="21" s="1"/>
  <c r="CA107" i="21" s="1"/>
  <c r="CC107" i="21" s="1"/>
  <c r="AB115" i="21" s="1"/>
  <c r="AE115" i="21" s="1"/>
  <c r="CO107" i="21"/>
  <c r="DB107" i="21" s="1"/>
  <c r="AC107" i="21"/>
  <c r="CP107" i="21"/>
  <c r="DC107" i="21" s="1"/>
  <c r="CF107" i="21"/>
  <c r="CS107" i="21" s="1"/>
  <c r="CG107" i="21"/>
  <c r="CT107" i="21" s="1"/>
  <c r="CG13" i="21"/>
  <c r="CT13" i="21" s="1"/>
  <c r="CA13" i="21" s="1"/>
  <c r="CC13" i="21" s="1"/>
  <c r="CL115" i="21"/>
  <c r="CY115" i="21" s="1"/>
  <c r="CG114" i="21"/>
  <c r="CT114" i="21" s="1"/>
  <c r="CJ17" i="21"/>
  <c r="CW17" i="21" s="1"/>
  <c r="CJ43" i="21"/>
  <c r="CW43" i="21" s="1"/>
  <c r="CN109" i="21"/>
  <c r="DA109" i="21" s="1"/>
  <c r="CH88" i="21"/>
  <c r="CU88" i="21" s="1"/>
  <c r="AW107" i="21"/>
  <c r="CI97" i="21"/>
  <c r="CV97" i="21" s="1"/>
  <c r="CN112" i="21"/>
  <c r="DA112" i="21" s="1"/>
  <c r="CJ88" i="21"/>
  <c r="CW88" i="21" s="1"/>
  <c r="CI25" i="21"/>
  <c r="CV25" i="21" s="1"/>
  <c r="CA25" i="21" s="1"/>
  <c r="CC25" i="21" s="1"/>
  <c r="CF59" i="21"/>
  <c r="CS59" i="21" s="1"/>
  <c r="CP67" i="21"/>
  <c r="DC67" i="21" s="1"/>
  <c r="AC115" i="21"/>
  <c r="CL43" i="21"/>
  <c r="CY43" i="21" s="1"/>
  <c r="CJ50" i="21"/>
  <c r="CW50" i="21" s="1"/>
  <c r="CG96" i="21"/>
  <c r="CT96" i="21" s="1"/>
  <c r="AF21" i="21"/>
  <c r="CN88" i="21"/>
  <c r="DA88" i="21" s="1"/>
  <c r="CO129" i="21"/>
  <c r="DB129" i="21" s="1"/>
  <c r="CG80" i="21"/>
  <c r="CT80" i="21" s="1"/>
  <c r="CM72" i="21"/>
  <c r="CZ72" i="21" s="1"/>
  <c r="CO59" i="21"/>
  <c r="DB59" i="21" s="1"/>
  <c r="AC43" i="21"/>
  <c r="AD43" i="21" s="1"/>
  <c r="AF96" i="21"/>
  <c r="CO52" i="21"/>
  <c r="DB52" i="21" s="1"/>
  <c r="CO20" i="21"/>
  <c r="DB20" i="21" s="1"/>
  <c r="CJ64" i="21"/>
  <c r="CW64" i="21" s="1"/>
  <c r="CK109" i="21"/>
  <c r="CX109" i="21" s="1"/>
  <c r="AT16" i="21"/>
  <c r="CM16" i="21"/>
  <c r="CZ16" i="21" s="1"/>
  <c r="AC16" i="21"/>
  <c r="AD19" i="21" s="1"/>
  <c r="CK16" i="21"/>
  <c r="CX16" i="21" s="1"/>
  <c r="CN16" i="21"/>
  <c r="DA16" i="21" s="1"/>
  <c r="CO16" i="21"/>
  <c r="DB16" i="21" s="1"/>
  <c r="CF16" i="21"/>
  <c r="CS16" i="21" s="1"/>
  <c r="CL16" i="21"/>
  <c r="CY16" i="21" s="1"/>
  <c r="CH16" i="21"/>
  <c r="CU16" i="21" s="1"/>
  <c r="CA16" i="21" s="1"/>
  <c r="CC16" i="21" s="1"/>
  <c r="AB17" i="21" s="1"/>
  <c r="AE17" i="21" s="1"/>
  <c r="AU46" i="21"/>
  <c r="CH46" i="21"/>
  <c r="CU46" i="21" s="1"/>
  <c r="CP46" i="21"/>
  <c r="DC46" i="21" s="1"/>
  <c r="CM46" i="21"/>
  <c r="CZ46" i="21" s="1"/>
  <c r="CJ46" i="21"/>
  <c r="CW46" i="21" s="1"/>
  <c r="CA46" i="21" s="1"/>
  <c r="CC46" i="21" s="1"/>
  <c r="AV128" i="21"/>
  <c r="CH128" i="21"/>
  <c r="CU128" i="21" s="1"/>
  <c r="CO128" i="21"/>
  <c r="DB128" i="21" s="1"/>
  <c r="CF128" i="21"/>
  <c r="CS128" i="21" s="1"/>
  <c r="CL128" i="21"/>
  <c r="CY128" i="21" s="1"/>
  <c r="CM128" i="21"/>
  <c r="CZ128" i="21" s="1"/>
  <c r="CG128" i="21"/>
  <c r="CT128" i="21" s="1"/>
  <c r="CA128" i="21" s="1"/>
  <c r="CC128" i="21" s="1"/>
  <c r="AB64" i="21" s="1"/>
  <c r="AE64" i="21" s="1"/>
  <c r="CK128" i="21"/>
  <c r="CX128" i="21" s="1"/>
  <c r="AC128" i="21"/>
  <c r="CP128" i="21"/>
  <c r="DC128" i="21" s="1"/>
  <c r="AT21" i="21"/>
  <c r="CO21" i="21"/>
  <c r="DB21" i="21" s="1"/>
  <c r="AC21" i="21"/>
  <c r="CL21" i="21"/>
  <c r="CY21" i="21" s="1"/>
  <c r="CI21" i="21"/>
  <c r="CV21" i="21" s="1"/>
  <c r="CN21" i="21"/>
  <c r="DA21" i="21" s="1"/>
  <c r="CJ21" i="21"/>
  <c r="CW21" i="21" s="1"/>
  <c r="CG21" i="21"/>
  <c r="CT21" i="21" s="1"/>
  <c r="CM21" i="21"/>
  <c r="CZ21" i="21" s="1"/>
  <c r="CL23" i="21"/>
  <c r="CY23" i="21" s="1"/>
  <c r="AC23" i="21"/>
  <c r="AD23" i="21" s="1"/>
  <c r="CH23" i="21"/>
  <c r="CU23" i="21" s="1"/>
  <c r="CK23" i="21"/>
  <c r="CX23" i="21" s="1"/>
  <c r="AT80" i="21"/>
  <c r="AF80" i="21" s="1"/>
  <c r="CK80" i="21"/>
  <c r="CX80" i="21" s="1"/>
  <c r="CN80" i="21"/>
  <c r="DA80" i="21" s="1"/>
  <c r="CM80" i="21"/>
  <c r="CZ80" i="21" s="1"/>
  <c r="CH80" i="21"/>
  <c r="CU80" i="21" s="1"/>
  <c r="AC80" i="21"/>
  <c r="AD80" i="21" s="1"/>
  <c r="CI80" i="21"/>
  <c r="CV80" i="21" s="1"/>
  <c r="CA80" i="21" s="1"/>
  <c r="CC80" i="21" s="1"/>
  <c r="AT111" i="21"/>
  <c r="CN111" i="21"/>
  <c r="DA111" i="21" s="1"/>
  <c r="CL111" i="21"/>
  <c r="CY111" i="21" s="1"/>
  <c r="CK111" i="21"/>
  <c r="CX111" i="21" s="1"/>
  <c r="CP111" i="21"/>
  <c r="DC111" i="21" s="1"/>
  <c r="AC111" i="21"/>
  <c r="CI111" i="21"/>
  <c r="CV111" i="21" s="1"/>
  <c r="CA111" i="21" s="1"/>
  <c r="CC111" i="21" s="1"/>
  <c r="AB119" i="21" s="1"/>
  <c r="AE119" i="21" s="1"/>
  <c r="CJ111" i="21"/>
  <c r="CW111" i="21" s="1"/>
  <c r="CN98" i="21"/>
  <c r="DA98" i="21" s="1"/>
  <c r="CF98" i="21"/>
  <c r="CS98" i="21" s="1"/>
  <c r="CK98" i="21"/>
  <c r="CX98" i="21" s="1"/>
  <c r="CG98" i="21"/>
  <c r="CT98" i="21" s="1"/>
  <c r="CJ98" i="21"/>
  <c r="CW98" i="21" s="1"/>
  <c r="CP98" i="21"/>
  <c r="DC98" i="21" s="1"/>
  <c r="CO98" i="21"/>
  <c r="DB98" i="21" s="1"/>
  <c r="AC98" i="21"/>
  <c r="CM98" i="21"/>
  <c r="CZ98" i="21" s="1"/>
  <c r="AT98" i="21"/>
  <c r="AF106" i="21" s="1"/>
  <c r="CK68" i="21"/>
  <c r="CX68" i="21" s="1"/>
  <c r="CM68" i="21"/>
  <c r="CZ68" i="21" s="1"/>
  <c r="AW68" i="21"/>
  <c r="AF68" i="21" s="1"/>
  <c r="CF68" i="21"/>
  <c r="CS68" i="21" s="1"/>
  <c r="AT14" i="21"/>
  <c r="CO14" i="21"/>
  <c r="DB14" i="21" s="1"/>
  <c r="CF14" i="21"/>
  <c r="CS14" i="21" s="1"/>
  <c r="CA14" i="21" s="1"/>
  <c r="CC14" i="21" s="1"/>
  <c r="AB15" i="21" s="1"/>
  <c r="AE15" i="21" s="1"/>
  <c r="CN14" i="21"/>
  <c r="DA14" i="21" s="1"/>
  <c r="AC14" i="21"/>
  <c r="CH14" i="21"/>
  <c r="CU14" i="21" s="1"/>
  <c r="CP14" i="21"/>
  <c r="DC14" i="21" s="1"/>
  <c r="CM14" i="21"/>
  <c r="CZ14" i="21" s="1"/>
  <c r="CL14" i="21"/>
  <c r="CY14" i="21" s="1"/>
  <c r="AT109" i="21"/>
  <c r="AC109" i="21"/>
  <c r="AD109" i="21" s="1"/>
  <c r="CL109" i="21"/>
  <c r="CY109" i="21" s="1"/>
  <c r="CJ109" i="21"/>
  <c r="CW109" i="21" s="1"/>
  <c r="CF109" i="21"/>
  <c r="CS109" i="21" s="1"/>
  <c r="AW71" i="21"/>
  <c r="CP71" i="21"/>
  <c r="DC71" i="21" s="1"/>
  <c r="CN71" i="21"/>
  <c r="DA71" i="21" s="1"/>
  <c r="CJ71" i="21"/>
  <c r="CW71" i="21" s="1"/>
  <c r="CA71" i="21" s="1"/>
  <c r="CC71" i="21" s="1"/>
  <c r="AC57" i="21"/>
  <c r="CP57" i="21"/>
  <c r="DC57" i="21" s="1"/>
  <c r="CK57" i="21"/>
  <c r="CX57" i="21" s="1"/>
  <c r="CG57" i="21"/>
  <c r="CT57" i="21" s="1"/>
  <c r="AY57" i="21"/>
  <c r="AF65" i="21" s="1"/>
  <c r="CL57" i="21"/>
  <c r="CY57" i="21" s="1"/>
  <c r="AT113" i="21"/>
  <c r="CN113" i="21"/>
  <c r="DA113" i="21" s="1"/>
  <c r="AC113" i="21"/>
  <c r="AD113" i="21" s="1"/>
  <c r="CO113" i="21"/>
  <c r="DB113" i="21" s="1"/>
  <c r="CH113" i="21"/>
  <c r="CU113" i="21" s="1"/>
  <c r="CM113" i="21"/>
  <c r="CZ113" i="21" s="1"/>
  <c r="CJ113" i="21"/>
  <c r="CW113" i="21" s="1"/>
  <c r="CA113" i="21" s="1"/>
  <c r="CC113" i="21" s="1"/>
  <c r="AB68" i="21" s="1"/>
  <c r="AE68" i="21" s="1"/>
  <c r="CK113" i="21"/>
  <c r="CX113" i="21" s="1"/>
  <c r="AV121" i="21"/>
  <c r="CN121" i="21"/>
  <c r="DA121" i="21" s="1"/>
  <c r="AW19" i="21"/>
  <c r="CI19" i="21"/>
  <c r="CV19" i="21" s="1"/>
  <c r="CA19" i="21" s="1"/>
  <c r="CC19" i="21" s="1"/>
  <c r="AB21" i="21" s="1"/>
  <c r="AE21" i="21" s="1"/>
  <c r="CH19" i="21"/>
  <c r="CU19" i="21" s="1"/>
  <c r="AC19" i="21"/>
  <c r="CP19" i="21"/>
  <c r="DC19" i="21" s="1"/>
  <c r="AV126" i="21"/>
  <c r="CK126" i="21"/>
  <c r="CX126" i="21" s="1"/>
  <c r="CO63" i="21"/>
  <c r="DB63" i="21" s="1"/>
  <c r="CK63" i="21"/>
  <c r="CX63" i="21" s="1"/>
  <c r="CA63" i="21" s="1"/>
  <c r="CC63" i="21" s="1"/>
  <c r="AB73" i="21" s="1"/>
  <c r="AE73" i="21" s="1"/>
  <c r="CN63" i="21"/>
  <c r="DA63" i="21" s="1"/>
  <c r="CH63" i="21"/>
  <c r="CU63" i="21" s="1"/>
  <c r="AU63" i="21"/>
  <c r="CP63" i="21"/>
  <c r="DC63" i="21" s="1"/>
  <c r="CJ15" i="21"/>
  <c r="CW15" i="21" s="1"/>
  <c r="CN15" i="21"/>
  <c r="DA15" i="21" s="1"/>
  <c r="CM15" i="21"/>
  <c r="CZ15" i="21" s="1"/>
  <c r="CF15" i="21"/>
  <c r="CS15" i="21" s="1"/>
  <c r="AT15" i="21"/>
  <c r="AF15" i="21" s="1"/>
  <c r="CK15" i="21"/>
  <c r="CX15" i="21" s="1"/>
  <c r="AT103" i="21"/>
  <c r="CN103" i="21"/>
  <c r="DA103" i="21" s="1"/>
  <c r="CM103" i="21"/>
  <c r="CZ103" i="21" s="1"/>
  <c r="CK103" i="21"/>
  <c r="CX103" i="21" s="1"/>
  <c r="CJ103" i="21"/>
  <c r="CW103" i="21" s="1"/>
  <c r="CO103" i="21"/>
  <c r="DB103" i="21" s="1"/>
  <c r="CG103" i="21"/>
  <c r="CT103" i="21" s="1"/>
  <c r="CA103" i="21" s="1"/>
  <c r="CC103" i="21" s="1"/>
  <c r="CM129" i="21"/>
  <c r="CZ129" i="21" s="1"/>
  <c r="AC53" i="21"/>
  <c r="CI93" i="21"/>
  <c r="CV93" i="21" s="1"/>
  <c r="CL93" i="21"/>
  <c r="CY93" i="21" s="1"/>
  <c r="CN93" i="21"/>
  <c r="DA93" i="21" s="1"/>
  <c r="CH93" i="21"/>
  <c r="CU93" i="21" s="1"/>
  <c r="CK93" i="21"/>
  <c r="CX93" i="21" s="1"/>
  <c r="CA93" i="21" s="1"/>
  <c r="CC93" i="21" s="1"/>
  <c r="AB61" i="21" s="1"/>
  <c r="AE61" i="21" s="1"/>
  <c r="CP93" i="21"/>
  <c r="DC93" i="21" s="1"/>
  <c r="CJ77" i="21"/>
  <c r="CW77" i="21" s="1"/>
  <c r="CF77" i="21"/>
  <c r="CS77" i="21" s="1"/>
  <c r="CN77" i="21"/>
  <c r="DA77" i="21" s="1"/>
  <c r="CH77" i="21"/>
  <c r="CU77" i="21" s="1"/>
  <c r="AU77" i="21"/>
  <c r="AF77" i="21" s="1"/>
  <c r="CM77" i="21"/>
  <c r="CZ77" i="21" s="1"/>
  <c r="CP77" i="21"/>
  <c r="DC77" i="21" s="1"/>
  <c r="CI77" i="21"/>
  <c r="CV77" i="21" s="1"/>
  <c r="CH115" i="21"/>
  <c r="CU115" i="21" s="1"/>
  <c r="CH17" i="21"/>
  <c r="CU17" i="21" s="1"/>
  <c r="CI109" i="21"/>
  <c r="CV109" i="21" s="1"/>
  <c r="CO97" i="21"/>
  <c r="DB97" i="21" s="1"/>
  <c r="CF17" i="21"/>
  <c r="CS17" i="21" s="1"/>
  <c r="CG72" i="21"/>
  <c r="CT72" i="21" s="1"/>
  <c r="CA72" i="21" s="1"/>
  <c r="CC72" i="21" s="1"/>
  <c r="CM109" i="21"/>
  <c r="CZ109" i="21" s="1"/>
  <c r="CG104" i="21"/>
  <c r="CT104" i="21" s="1"/>
  <c r="CK77" i="21"/>
  <c r="CX77" i="21" s="1"/>
  <c r="CL25" i="21"/>
  <c r="CY25" i="21" s="1"/>
  <c r="AC93" i="21"/>
  <c r="CI59" i="21"/>
  <c r="CV59" i="21" s="1"/>
  <c r="CG67" i="21"/>
  <c r="CT67" i="21" s="1"/>
  <c r="CA67" i="21" s="1"/>
  <c r="CC67" i="21" s="1"/>
  <c r="AB79" i="21" s="1"/>
  <c r="AE79" i="21" s="1"/>
  <c r="AF49" i="21"/>
  <c r="CL107" i="21"/>
  <c r="CY107" i="21" s="1"/>
  <c r="CN43" i="21"/>
  <c r="DA43" i="21" s="1"/>
  <c r="CO93" i="21"/>
  <c r="DB93" i="21" s="1"/>
  <c r="CO72" i="21"/>
  <c r="DB72" i="21" s="1"/>
  <c r="AF87" i="21"/>
  <c r="CK52" i="21"/>
  <c r="CX52" i="21" s="1"/>
  <c r="CG64" i="21"/>
  <c r="CT64" i="21" s="1"/>
  <c r="CA64" i="21" s="1"/>
  <c r="CC64" i="21" s="1"/>
  <c r="AC114" i="21"/>
  <c r="CM88" i="21"/>
  <c r="CZ88" i="21" s="1"/>
  <c r="CO83" i="21"/>
  <c r="DB83" i="21" s="1"/>
  <c r="CP106" i="21"/>
  <c r="DC106" i="21" s="1"/>
  <c r="AV21" i="21"/>
  <c r="AT124" i="21"/>
  <c r="AF124" i="21" s="1"/>
  <c r="CN124" i="21"/>
  <c r="DA124" i="21" s="1"/>
  <c r="CF124" i="21"/>
  <c r="CS124" i="21" s="1"/>
  <c r="CL124" i="21"/>
  <c r="CY124" i="21" s="1"/>
  <c r="CK124" i="21"/>
  <c r="CX124" i="21" s="1"/>
  <c r="CH124" i="21"/>
  <c r="CU124" i="21" s="1"/>
  <c r="CG124" i="21"/>
  <c r="CT124" i="21" s="1"/>
  <c r="CO124" i="21"/>
  <c r="DB124" i="21" s="1"/>
  <c r="CI124" i="21"/>
  <c r="CV124" i="21" s="1"/>
  <c r="CM124" i="21"/>
  <c r="CZ124" i="21" s="1"/>
  <c r="CH24" i="21"/>
  <c r="CU24" i="21" s="1"/>
  <c r="CA24" i="21" s="1"/>
  <c r="CC24" i="21" s="1"/>
  <c r="AB25" i="21" s="1"/>
  <c r="AE25" i="21" s="1"/>
  <c r="CL24" i="21"/>
  <c r="CY24" i="21" s="1"/>
  <c r="CI24" i="21"/>
  <c r="CV24" i="21" s="1"/>
  <c r="CP24" i="21"/>
  <c r="DC24" i="21" s="1"/>
  <c r="CF24" i="21"/>
  <c r="CS24" i="21" s="1"/>
  <c r="AC24" i="21"/>
  <c r="AD24" i="21" s="1"/>
  <c r="AT24" i="21"/>
  <c r="AF24" i="21" s="1"/>
  <c r="AU58" i="21"/>
  <c r="AF58" i="21" s="1"/>
  <c r="CO58" i="21"/>
  <c r="DB58" i="21" s="1"/>
  <c r="CG58" i="21"/>
  <c r="CT58" i="21" s="1"/>
  <c r="CK58" i="21"/>
  <c r="CX58" i="21" s="1"/>
  <c r="CM58" i="21"/>
  <c r="CZ58" i="21" s="1"/>
  <c r="AC58" i="21"/>
  <c r="CH58" i="21"/>
  <c r="CU58" i="21" s="1"/>
  <c r="CN58" i="21"/>
  <c r="DA58" i="21" s="1"/>
  <c r="CM83" i="21"/>
  <c r="CZ83" i="21" s="1"/>
  <c r="CJ83" i="21"/>
  <c r="CW83" i="21" s="1"/>
  <c r="CK83" i="21"/>
  <c r="CX83" i="21" s="1"/>
  <c r="CH83" i="21"/>
  <c r="CU83" i="21" s="1"/>
  <c r="CA83" i="21" s="1"/>
  <c r="CC83" i="21" s="1"/>
  <c r="AB94" i="21" s="1"/>
  <c r="AE94" i="21" s="1"/>
  <c r="CL83" i="21"/>
  <c r="CY83" i="21" s="1"/>
  <c r="AT83" i="21"/>
  <c r="CI83" i="21"/>
  <c r="CV83" i="21" s="1"/>
  <c r="CP83" i="21"/>
  <c r="DC83" i="21" s="1"/>
  <c r="AU88" i="21"/>
  <c r="CG88" i="21"/>
  <c r="CT88" i="21" s="1"/>
  <c r="CK88" i="21"/>
  <c r="CX88" i="21" s="1"/>
  <c r="AC88" i="21"/>
  <c r="AD88" i="21" s="1"/>
  <c r="CL88" i="21"/>
  <c r="CY88" i="21" s="1"/>
  <c r="CP88" i="21"/>
  <c r="DC88" i="21" s="1"/>
  <c r="CF88" i="21"/>
  <c r="CS88" i="21" s="1"/>
  <c r="AV58" i="21"/>
  <c r="CM86" i="21"/>
  <c r="CZ86" i="21" s="1"/>
  <c r="CG86" i="21"/>
  <c r="CT86" i="21" s="1"/>
  <c r="CA86" i="21" s="1"/>
  <c r="CC86" i="21" s="1"/>
  <c r="AB97" i="21" s="1"/>
  <c r="AE97" i="21" s="1"/>
  <c r="CJ86" i="21"/>
  <c r="CW86" i="21" s="1"/>
  <c r="CL86" i="21"/>
  <c r="CY86" i="21" s="1"/>
  <c r="AC86" i="21"/>
  <c r="CH86" i="21"/>
  <c r="CU86" i="21" s="1"/>
  <c r="AT89" i="21"/>
  <c r="CO89" i="21"/>
  <c r="DB89" i="21" s="1"/>
  <c r="CF89" i="21"/>
  <c r="CS89" i="21" s="1"/>
  <c r="CA89" i="21" s="1"/>
  <c r="CC89" i="21" s="1"/>
  <c r="AB100" i="21" s="1"/>
  <c r="AE100" i="21" s="1"/>
  <c r="AC89" i="21"/>
  <c r="AD89" i="21" s="1"/>
  <c r="CP89" i="21"/>
  <c r="DC89" i="21" s="1"/>
  <c r="CJ89" i="21"/>
  <c r="CW89" i="21" s="1"/>
  <c r="CG89" i="21"/>
  <c r="CT89" i="21" s="1"/>
  <c r="CM90" i="21"/>
  <c r="CZ90" i="21" s="1"/>
  <c r="CN90" i="21"/>
  <c r="DA90" i="21" s="1"/>
  <c r="CO90" i="21"/>
  <c r="DB90" i="21" s="1"/>
  <c r="AC90" i="21"/>
  <c r="AD90" i="21" s="1"/>
  <c r="CP90" i="21"/>
  <c r="DC90" i="21" s="1"/>
  <c r="CG90" i="21"/>
  <c r="CT90" i="21" s="1"/>
  <c r="CA90" i="21" s="1"/>
  <c r="CC90" i="21" s="1"/>
  <c r="AB101" i="21" s="1"/>
  <c r="AE101" i="21" s="1"/>
  <c r="CI90" i="21"/>
  <c r="CV90" i="21" s="1"/>
  <c r="CP119" i="21"/>
  <c r="DC119" i="21" s="1"/>
  <c r="AC119" i="21"/>
  <c r="CG119" i="21"/>
  <c r="CT119" i="21" s="1"/>
  <c r="CJ119" i="21"/>
  <c r="CW119" i="21" s="1"/>
  <c r="CN119" i="21"/>
  <c r="DA119" i="21" s="1"/>
  <c r="AT48" i="21"/>
  <c r="AF48" i="21" s="1"/>
  <c r="AC48" i="21"/>
  <c r="AD79" i="21" s="1"/>
  <c r="CH48" i="21"/>
  <c r="CU48" i="21" s="1"/>
  <c r="CK48" i="21"/>
  <c r="CX48" i="21" s="1"/>
  <c r="CI48" i="21"/>
  <c r="CV48" i="21" s="1"/>
  <c r="CN48" i="21"/>
  <c r="DA48" i="21" s="1"/>
  <c r="AT25" i="21"/>
  <c r="AF25" i="21" s="1"/>
  <c r="CM25" i="21"/>
  <c r="CZ25" i="21" s="1"/>
  <c r="AC25" i="21"/>
  <c r="AD46" i="21" s="1"/>
  <c r="CP25" i="21"/>
  <c r="DC25" i="21" s="1"/>
  <c r="CF25" i="21"/>
  <c r="CS25" i="21" s="1"/>
  <c r="CJ25" i="21"/>
  <c r="CW25" i="21" s="1"/>
  <c r="CG25" i="21"/>
  <c r="CT25" i="21" s="1"/>
  <c r="CN118" i="21"/>
  <c r="DA118" i="21" s="1"/>
  <c r="CM110" i="21"/>
  <c r="CZ110" i="21" s="1"/>
  <c r="CL110" i="21"/>
  <c r="CY110" i="21" s="1"/>
  <c r="CN110" i="21"/>
  <c r="DA110" i="21" s="1"/>
  <c r="CH110" i="21"/>
  <c r="CU110" i="21" s="1"/>
  <c r="AC110" i="21"/>
  <c r="CG110" i="21"/>
  <c r="CT110" i="21" s="1"/>
  <c r="AV110" i="21"/>
  <c r="CF53" i="21"/>
  <c r="CS53" i="21" s="1"/>
  <c r="AF20" i="21"/>
  <c r="CM91" i="21"/>
  <c r="CZ91" i="21" s="1"/>
  <c r="AF127" i="21"/>
  <c r="CN74" i="21"/>
  <c r="DA74" i="21" s="1"/>
  <c r="CL85" i="21"/>
  <c r="CY85" i="21" s="1"/>
  <c r="CN85" i="21"/>
  <c r="DA85" i="21" s="1"/>
  <c r="CF85" i="21"/>
  <c r="CS85" i="21" s="1"/>
  <c r="CA85" i="21" s="1"/>
  <c r="CC85" i="21" s="1"/>
  <c r="AB96" i="21" s="1"/>
  <c r="AE96" i="21" s="1"/>
  <c r="AC45" i="21"/>
  <c r="AV80" i="21"/>
  <c r="AC95" i="21"/>
  <c r="AD95" i="21" s="1"/>
  <c r="AU95" i="21"/>
  <c r="AF95" i="21" s="1"/>
  <c r="CN95" i="21"/>
  <c r="DA95" i="21" s="1"/>
  <c r="AC121" i="21"/>
  <c r="CO118" i="21"/>
  <c r="DB118" i="21" s="1"/>
  <c r="AC118" i="21"/>
  <c r="CK65" i="21"/>
  <c r="CX65" i="21" s="1"/>
  <c r="CP65" i="21"/>
  <c r="DC65" i="21" s="1"/>
  <c r="CG65" i="21"/>
  <c r="CT65" i="21" s="1"/>
  <c r="AF90" i="21"/>
  <c r="AV46" i="21"/>
  <c r="AF129" i="21"/>
  <c r="AF66" i="21"/>
  <c r="CN117" i="21"/>
  <c r="DA117" i="21" s="1"/>
  <c r="AW44" i="21"/>
  <c r="AF44" i="21" s="1"/>
  <c r="AC44" i="21"/>
  <c r="CK44" i="21"/>
  <c r="CX44" i="21" s="1"/>
  <c r="CP44" i="21"/>
  <c r="DC44" i="21" s="1"/>
  <c r="CI84" i="21"/>
  <c r="CV84" i="21" s="1"/>
  <c r="CH84" i="21"/>
  <c r="CU84" i="21" s="1"/>
  <c r="CN84" i="21"/>
  <c r="DA84" i="21" s="1"/>
  <c r="CP84" i="21"/>
  <c r="DC84" i="21" s="1"/>
  <c r="CF106" i="21"/>
  <c r="CS106" i="21" s="1"/>
  <c r="CL106" i="21"/>
  <c r="CY106" i="21" s="1"/>
  <c r="CI120" i="21"/>
  <c r="CV120" i="21" s="1"/>
  <c r="AV120" i="21"/>
  <c r="AF120" i="21" s="1"/>
  <c r="CG75" i="21"/>
  <c r="CT75" i="21" s="1"/>
  <c r="CI75" i="21"/>
  <c r="CV75" i="21" s="1"/>
  <c r="CK75" i="21"/>
  <c r="CX75" i="21" s="1"/>
  <c r="CL75" i="21"/>
  <c r="CY75" i="21" s="1"/>
  <c r="CP75" i="21"/>
  <c r="DC75" i="21" s="1"/>
  <c r="AX71" i="21"/>
  <c r="AT117" i="21"/>
  <c r="AF117" i="21" s="1"/>
  <c r="CN73" i="21"/>
  <c r="DA73" i="21" s="1"/>
  <c r="CJ73" i="21"/>
  <c r="CW73" i="21" s="1"/>
  <c r="AT73" i="21"/>
  <c r="CM73" i="21"/>
  <c r="CZ73" i="21" s="1"/>
  <c r="AW80" i="21"/>
  <c r="CH79" i="21"/>
  <c r="CU79" i="21" s="1"/>
  <c r="CJ13" i="21"/>
  <c r="CW13" i="21" s="1"/>
  <c r="CF121" i="21"/>
  <c r="CS121" i="21" s="1"/>
  <c r="CJ120" i="21"/>
  <c r="CW120" i="21" s="1"/>
  <c r="CL118" i="21"/>
  <c r="CY118" i="21" s="1"/>
  <c r="CK104" i="21"/>
  <c r="CX104" i="21" s="1"/>
  <c r="CJ123" i="21"/>
  <c r="CW123" i="21" s="1"/>
  <c r="CK79" i="21"/>
  <c r="CX79" i="21" s="1"/>
  <c r="CL69" i="21"/>
  <c r="CY69" i="21" s="1"/>
  <c r="CP53" i="21"/>
  <c r="DC53" i="21" s="1"/>
  <c r="CI73" i="21"/>
  <c r="CV73" i="21" s="1"/>
  <c r="CG45" i="21"/>
  <c r="CT45" i="21" s="1"/>
  <c r="CA45" i="21" s="1"/>
  <c r="CC45" i="21" s="1"/>
  <c r="AB46" i="21" s="1"/>
  <c r="AE46" i="21" s="1"/>
  <c r="CP42" i="21"/>
  <c r="DC42" i="21" s="1"/>
  <c r="CK76" i="21"/>
  <c r="CX76" i="21" s="1"/>
  <c r="CJ91" i="21"/>
  <c r="CW91" i="21" s="1"/>
  <c r="CA91" i="21" s="1"/>
  <c r="CC91" i="21" s="1"/>
  <c r="AB102" i="21" s="1"/>
  <c r="AE102" i="21" s="1"/>
  <c r="CK106" i="21"/>
  <c r="CX106" i="21" s="1"/>
  <c r="CM106" i="21"/>
  <c r="CZ106" i="21" s="1"/>
  <c r="CO95" i="21"/>
  <c r="DB95" i="21" s="1"/>
  <c r="CK53" i="21"/>
  <c r="CX53" i="21" s="1"/>
  <c r="CA53" i="21" s="1"/>
  <c r="CC53" i="21" s="1"/>
  <c r="AB57" i="21" s="1"/>
  <c r="AE57" i="21" s="1"/>
  <c r="CN106" i="21"/>
  <c r="DA106" i="21" s="1"/>
  <c r="CI87" i="21"/>
  <c r="CV87" i="21" s="1"/>
  <c r="CG95" i="21"/>
  <c r="CT95" i="21" s="1"/>
  <c r="CF99" i="21"/>
  <c r="CS99" i="21" s="1"/>
  <c r="CA99" i="21" s="1"/>
  <c r="CC99" i="21" s="1"/>
  <c r="CM118" i="21"/>
  <c r="CZ118" i="21" s="1"/>
  <c r="CF66" i="21"/>
  <c r="CS66" i="21" s="1"/>
  <c r="CJ84" i="21"/>
  <c r="CW84" i="21" s="1"/>
  <c r="CA84" i="21" s="1"/>
  <c r="CC84" i="21" s="1"/>
  <c r="AF89" i="21"/>
  <c r="CI49" i="21"/>
  <c r="CV49" i="21" s="1"/>
  <c r="CA49" i="21" s="1"/>
  <c r="CC49" i="21" s="1"/>
  <c r="CM92" i="21"/>
  <c r="CZ92" i="21" s="1"/>
  <c r="CM117" i="21"/>
  <c r="CZ117" i="21" s="1"/>
  <c r="CI53" i="21"/>
  <c r="CV53" i="21" s="1"/>
  <c r="CO78" i="21"/>
  <c r="DB78" i="21" s="1"/>
  <c r="CN65" i="21"/>
  <c r="DA65" i="21" s="1"/>
  <c r="CN99" i="21"/>
  <c r="DA99" i="21" s="1"/>
  <c r="CH42" i="21"/>
  <c r="CU42" i="21" s="1"/>
  <c r="CK85" i="21"/>
  <c r="CX85" i="21" s="1"/>
  <c r="CG52" i="21"/>
  <c r="CT52" i="21" s="1"/>
  <c r="AT105" i="21"/>
  <c r="CO51" i="21"/>
  <c r="DB51" i="21" s="1"/>
  <c r="CO121" i="21"/>
  <c r="DB121" i="21" s="1"/>
  <c r="CM104" i="21"/>
  <c r="CZ104" i="21" s="1"/>
  <c r="CM45" i="21"/>
  <c r="CZ45" i="21" s="1"/>
  <c r="CO115" i="21"/>
  <c r="DB115" i="21" s="1"/>
  <c r="AC65" i="21"/>
  <c r="AC75" i="21"/>
  <c r="CH121" i="21"/>
  <c r="CU121" i="21" s="1"/>
  <c r="CI94" i="21"/>
  <c r="CV94" i="21" s="1"/>
  <c r="CH26" i="21"/>
  <c r="CU26" i="21" s="1"/>
  <c r="AU14" i="21"/>
  <c r="CM56" i="21"/>
  <c r="CZ56" i="21" s="1"/>
  <c r="CG56" i="21"/>
  <c r="CT56" i="21" s="1"/>
  <c r="CA56" i="21" s="1"/>
  <c r="CC56" i="21" s="1"/>
  <c r="AU76" i="21"/>
  <c r="AX127" i="21"/>
  <c r="CO127" i="21"/>
  <c r="DB127" i="21" s="1"/>
  <c r="CN127" i="21"/>
  <c r="DA127" i="21" s="1"/>
  <c r="CP127" i="21"/>
  <c r="DC127" i="21" s="1"/>
  <c r="CH129" i="21"/>
  <c r="CU129" i="21" s="1"/>
  <c r="AC129" i="21"/>
  <c r="AD129" i="21" s="1"/>
  <c r="CN129" i="21"/>
  <c r="DA129" i="21" s="1"/>
  <c r="AV108" i="21"/>
  <c r="CJ68" i="21"/>
  <c r="CW68" i="21" s="1"/>
  <c r="CN68" i="21"/>
  <c r="DA68" i="21" s="1"/>
  <c r="AC68" i="21"/>
  <c r="CO68" i="21"/>
  <c r="DB68" i="21" s="1"/>
  <c r="AF105" i="21"/>
  <c r="AF9" i="21"/>
  <c r="AF17" i="21"/>
  <c r="AF27" i="21"/>
  <c r="AT126" i="21"/>
  <c r="CG126" i="21"/>
  <c r="CT126" i="21" s="1"/>
  <c r="AC126" i="21"/>
  <c r="CO126" i="21"/>
  <c r="DB126" i="21" s="1"/>
  <c r="CM126" i="21"/>
  <c r="CZ126" i="21" s="1"/>
  <c r="AX91" i="21"/>
  <c r="AF91" i="21" s="1"/>
  <c r="AC91" i="21"/>
  <c r="AD91" i="21" s="1"/>
  <c r="CP91" i="21"/>
  <c r="DC91" i="21" s="1"/>
  <c r="AT114" i="21"/>
  <c r="CM114" i="21"/>
  <c r="CZ114" i="21" s="1"/>
  <c r="CN114" i="21"/>
  <c r="DA114" i="21" s="1"/>
  <c r="CJ125" i="21"/>
  <c r="CW125" i="21" s="1"/>
  <c r="CP125" i="21"/>
  <c r="DC125" i="21" s="1"/>
  <c r="AV74" i="21"/>
  <c r="AF74" i="21" s="1"/>
  <c r="CJ74" i="21"/>
  <c r="CW74" i="21" s="1"/>
  <c r="CA74" i="21" s="1"/>
  <c r="CC74" i="21" s="1"/>
  <c r="AB86" i="21" s="1"/>
  <c r="AE86" i="21" s="1"/>
  <c r="AC74" i="21"/>
  <c r="CL74" i="21"/>
  <c r="CY74" i="21" s="1"/>
  <c r="CI72" i="21"/>
  <c r="CV72" i="21" s="1"/>
  <c r="CF72" i="21"/>
  <c r="CS72" i="21" s="1"/>
  <c r="CL72" i="21"/>
  <c r="CY72" i="21" s="1"/>
  <c r="CJ72" i="21"/>
  <c r="CW72" i="21" s="1"/>
  <c r="AC123" i="21"/>
  <c r="AD123" i="21" s="1"/>
  <c r="CN123" i="21"/>
  <c r="DA123" i="21" s="1"/>
  <c r="CG44" i="21"/>
  <c r="CT44" i="21" s="1"/>
  <c r="CL121" i="21"/>
  <c r="CY121" i="21" s="1"/>
  <c r="CH118" i="21"/>
  <c r="CU118" i="21" s="1"/>
  <c r="CI114" i="21"/>
  <c r="CV114" i="21" s="1"/>
  <c r="CF118" i="21"/>
  <c r="CS118" i="21" s="1"/>
  <c r="CG125" i="21"/>
  <c r="CT125" i="21" s="1"/>
  <c r="CI117" i="21"/>
  <c r="CV117" i="21" s="1"/>
  <c r="CH69" i="21"/>
  <c r="CU69" i="21" s="1"/>
  <c r="CA69" i="21" s="1"/>
  <c r="CC69" i="21" s="1"/>
  <c r="AB81" i="21" s="1"/>
  <c r="AE81" i="21" s="1"/>
  <c r="CH126" i="21"/>
  <c r="CU126" i="21" s="1"/>
  <c r="CH53" i="21"/>
  <c r="CU53" i="21" s="1"/>
  <c r="CL73" i="21"/>
  <c r="CY73" i="21" s="1"/>
  <c r="CG74" i="21"/>
  <c r="CT74" i="21" s="1"/>
  <c r="CK118" i="21"/>
  <c r="CX118" i="21" s="1"/>
  <c r="CL45" i="21"/>
  <c r="CY45" i="21" s="1"/>
  <c r="CL42" i="21"/>
  <c r="CY42" i="21" s="1"/>
  <c r="CL120" i="21"/>
  <c r="CY120" i="21" s="1"/>
  <c r="CF91" i="21"/>
  <c r="CS91" i="21" s="1"/>
  <c r="CP72" i="21"/>
  <c r="DC72" i="21" s="1"/>
  <c r="CJ95" i="21"/>
  <c r="CW95" i="21" s="1"/>
  <c r="CG87" i="21"/>
  <c r="CT87" i="21" s="1"/>
  <c r="CP95" i="21"/>
  <c r="DC95" i="21" s="1"/>
  <c r="CJ87" i="21"/>
  <c r="CW87" i="21" s="1"/>
  <c r="CH99" i="21"/>
  <c r="CU99" i="21" s="1"/>
  <c r="AC78" i="21"/>
  <c r="AD78" i="21" s="1"/>
  <c r="CM84" i="21"/>
  <c r="CZ84" i="21" s="1"/>
  <c r="CO125" i="21"/>
  <c r="DB125" i="21" s="1"/>
  <c r="CJ78" i="21"/>
  <c r="CW78" i="21" s="1"/>
  <c r="CM87" i="21"/>
  <c r="CZ87" i="21" s="1"/>
  <c r="CI65" i="21"/>
  <c r="CV65" i="21" s="1"/>
  <c r="CH72" i="21"/>
  <c r="CU72" i="21" s="1"/>
  <c r="CF75" i="21"/>
  <c r="CS75" i="21" s="1"/>
  <c r="CA75" i="21" s="1"/>
  <c r="CC75" i="21" s="1"/>
  <c r="AB42" i="21" s="1"/>
  <c r="AE42" i="21" s="1"/>
  <c r="CO18" i="21"/>
  <c r="DB18" i="21" s="1"/>
  <c r="AC52" i="21"/>
  <c r="CG85" i="21"/>
  <c r="CT85" i="21" s="1"/>
  <c r="CI95" i="21"/>
  <c r="CV95" i="21" s="1"/>
  <c r="CK95" i="21"/>
  <c r="CX95" i="21" s="1"/>
  <c r="CH73" i="21"/>
  <c r="CU73" i="21" s="1"/>
  <c r="CA73" i="21" s="1"/>
  <c r="CC73" i="21" s="1"/>
  <c r="AB85" i="21" s="1"/>
  <c r="AE85" i="21" s="1"/>
  <c r="AC87" i="21"/>
  <c r="AD87" i="21" s="1"/>
  <c r="CO85" i="21"/>
  <c r="DB85" i="21" s="1"/>
  <c r="CO114" i="21"/>
  <c r="DB114" i="21" s="1"/>
  <c r="CF69" i="21"/>
  <c r="CS69" i="21" s="1"/>
  <c r="AT78" i="21"/>
  <c r="AF78" i="21" s="1"/>
  <c r="CP78" i="21"/>
  <c r="DC78" i="21" s="1"/>
  <c r="CH78" i="21"/>
  <c r="CU78" i="21" s="1"/>
  <c r="CA78" i="21" s="1"/>
  <c r="CC78" i="21" s="1"/>
  <c r="AB89" i="21" s="1"/>
  <c r="AE89" i="21" s="1"/>
  <c r="AU122" i="21"/>
  <c r="AF122" i="21" s="1"/>
  <c r="AC122" i="21"/>
  <c r="AD122" i="21" s="1"/>
  <c r="AV99" i="21"/>
  <c r="AF99" i="21" s="1"/>
  <c r="CO99" i="21"/>
  <c r="DB99" i="21" s="1"/>
  <c r="CI99" i="21"/>
  <c r="CV99" i="21" s="1"/>
  <c r="CJ99" i="21"/>
  <c r="CW99" i="21" s="1"/>
  <c r="AC108" i="21"/>
  <c r="CI108" i="21"/>
  <c r="CV108" i="21" s="1"/>
  <c r="CL108" i="21"/>
  <c r="CY108" i="21" s="1"/>
  <c r="CK108" i="21"/>
  <c r="CX108" i="21" s="1"/>
  <c r="CJ108" i="21"/>
  <c r="CW108" i="21" s="1"/>
  <c r="CJ97" i="21"/>
  <c r="CW97" i="21" s="1"/>
  <c r="CG97" i="21"/>
  <c r="CT97" i="21" s="1"/>
  <c r="CN97" i="21"/>
  <c r="DA97" i="21" s="1"/>
  <c r="CF19" i="21"/>
  <c r="CS19" i="21" s="1"/>
  <c r="CK19" i="21"/>
  <c r="CX19" i="21" s="1"/>
  <c r="AW114" i="21"/>
  <c r="AT62" i="21"/>
  <c r="AF62" i="21" s="1"/>
  <c r="CL62" i="21"/>
  <c r="CY62" i="21" s="1"/>
  <c r="CA62" i="21" s="1"/>
  <c r="CC62" i="21" s="1"/>
  <c r="AB72" i="21" s="1"/>
  <c r="AE72" i="21" s="1"/>
  <c r="CH57" i="21"/>
  <c r="CU57" i="21" s="1"/>
  <c r="CI57" i="21"/>
  <c r="CV57" i="21" s="1"/>
  <c r="CM57" i="21"/>
  <c r="CZ57" i="21" s="1"/>
  <c r="CN57" i="21"/>
  <c r="DA57" i="21" s="1"/>
  <c r="AW105" i="21"/>
  <c r="AF6" i="21"/>
  <c r="AF128" i="21"/>
  <c r="AF63" i="21"/>
  <c r="AF39" i="21"/>
  <c r="AF101" i="21"/>
  <c r="CP13" i="21"/>
  <c r="DC13" i="21" s="1"/>
  <c r="CM13" i="21"/>
  <c r="CZ13" i="21" s="1"/>
  <c r="AU94" i="21"/>
  <c r="CJ94" i="21"/>
  <c r="CW94" i="21" s="1"/>
  <c r="CA94" i="21" s="1"/>
  <c r="CC94" i="21" s="1"/>
  <c r="AB56" i="21" s="1"/>
  <c r="AE56" i="21" s="1"/>
  <c r="CM94" i="21"/>
  <c r="CZ94" i="21" s="1"/>
  <c r="CP94" i="21"/>
  <c r="DC94" i="21" s="1"/>
  <c r="AC94" i="21"/>
  <c r="CL94" i="21"/>
  <c r="CY94" i="21" s="1"/>
  <c r="AF45" i="21"/>
  <c r="CN18" i="21"/>
  <c r="DA18" i="21" s="1"/>
  <c r="CJ18" i="21"/>
  <c r="CW18" i="21" s="1"/>
  <c r="AV116" i="21"/>
  <c r="AC42" i="21"/>
  <c r="AD42" i="21" s="1"/>
  <c r="AW42" i="21"/>
  <c r="CG42" i="21"/>
  <c r="CT42" i="21" s="1"/>
  <c r="AU92" i="21"/>
  <c r="CP92" i="21"/>
  <c r="DC92" i="21" s="1"/>
  <c r="CH92" i="21"/>
  <c r="CU92" i="21" s="1"/>
  <c r="CO92" i="21"/>
  <c r="DB92" i="21" s="1"/>
  <c r="CN92" i="21"/>
  <c r="DA92" i="21" s="1"/>
  <c r="CM59" i="21"/>
  <c r="CZ59" i="21" s="1"/>
  <c r="CH59" i="21"/>
  <c r="CU59" i="21" s="1"/>
  <c r="CL59" i="21"/>
  <c r="CY59" i="21" s="1"/>
  <c r="AT79" i="21"/>
  <c r="AF79" i="21" s="1"/>
  <c r="AC79" i="21"/>
  <c r="CM79" i="21"/>
  <c r="CZ79" i="21" s="1"/>
  <c r="CN79" i="21"/>
  <c r="DA79" i="21" s="1"/>
  <c r="AX108" i="21"/>
  <c r="AT115" i="21"/>
  <c r="AF115" i="21" s="1"/>
  <c r="CP115" i="21"/>
  <c r="DC115" i="21" s="1"/>
  <c r="CM115" i="21"/>
  <c r="CZ115" i="21" s="1"/>
  <c r="AV16" i="21"/>
  <c r="CI105" i="21"/>
  <c r="CV105" i="21" s="1"/>
  <c r="CO105" i="21"/>
  <c r="DB105" i="21" s="1"/>
  <c r="AC105" i="21"/>
  <c r="CM105" i="21"/>
  <c r="CZ105" i="21" s="1"/>
  <c r="CJ105" i="21"/>
  <c r="CW105" i="21" s="1"/>
  <c r="CP105" i="21"/>
  <c r="DC105" i="21" s="1"/>
  <c r="CJ53" i="21"/>
  <c r="CW53" i="21" s="1"/>
  <c r="CO53" i="21"/>
  <c r="DB53" i="21" s="1"/>
  <c r="CN53" i="21"/>
  <c r="DA53" i="21" s="1"/>
  <c r="CO49" i="21"/>
  <c r="DB49" i="21" s="1"/>
  <c r="CK49" i="21"/>
  <c r="CX49" i="21" s="1"/>
  <c r="CL49" i="21"/>
  <c r="CY49" i="21" s="1"/>
  <c r="CJ44" i="21"/>
  <c r="CW44" i="21" s="1"/>
  <c r="CG115" i="21"/>
  <c r="CT115" i="21" s="1"/>
  <c r="CA115" i="21" s="1"/>
  <c r="CC115" i="21" s="1"/>
  <c r="AB122" i="21" s="1"/>
  <c r="AE122" i="21" s="1"/>
  <c r="CL125" i="21"/>
  <c r="CY125" i="21" s="1"/>
  <c r="CJ92" i="21"/>
  <c r="CW92" i="21" s="1"/>
  <c r="CG117" i="21"/>
  <c r="CT117" i="21" s="1"/>
  <c r="CI13" i="21"/>
  <c r="CV13" i="21" s="1"/>
  <c r="CI69" i="21"/>
  <c r="CV69" i="21" s="1"/>
  <c r="CF126" i="21"/>
  <c r="CS126" i="21" s="1"/>
  <c r="CA126" i="21" s="1"/>
  <c r="CC126" i="21" s="1"/>
  <c r="AB53" i="21" s="1"/>
  <c r="AE53" i="21" s="1"/>
  <c r="CK73" i="21"/>
  <c r="CX73" i="21" s="1"/>
  <c r="AC69" i="21"/>
  <c r="AD69" i="21" s="1"/>
  <c r="AT45" i="21"/>
  <c r="CI45" i="21"/>
  <c r="CV45" i="21" s="1"/>
  <c r="CF42" i="21"/>
  <c r="CS42" i="21" s="1"/>
  <c r="CA42" i="21" s="1"/>
  <c r="CC42" i="21" s="1"/>
  <c r="CH120" i="21"/>
  <c r="CU120" i="21" s="1"/>
  <c r="CK72" i="21"/>
  <c r="CX72" i="21" s="1"/>
  <c r="CP87" i="21"/>
  <c r="DC87" i="21" s="1"/>
  <c r="AC49" i="21"/>
  <c r="AD49" i="21" s="1"/>
  <c r="CF95" i="21"/>
  <c r="CS95" i="21" s="1"/>
  <c r="CA95" i="21" s="1"/>
  <c r="CC95" i="21" s="1"/>
  <c r="AB103" i="21" s="1"/>
  <c r="AE103" i="21" s="1"/>
  <c r="CJ59" i="21"/>
  <c r="CW59" i="21" s="1"/>
  <c r="CG66" i="21"/>
  <c r="CT66" i="21" s="1"/>
  <c r="CO84" i="21"/>
  <c r="DB84" i="21" s="1"/>
  <c r="CK125" i="21"/>
  <c r="CX125" i="21" s="1"/>
  <c r="CN49" i="21"/>
  <c r="DA49" i="21" s="1"/>
  <c r="CO106" i="21"/>
  <c r="DB106" i="21" s="1"/>
  <c r="CM74" i="21"/>
  <c r="CZ74" i="21" s="1"/>
  <c r="CO117" i="21"/>
  <c r="DB117" i="21" s="1"/>
  <c r="AF37" i="21"/>
  <c r="CK94" i="21"/>
  <c r="CX94" i="21" s="1"/>
  <c r="CH65" i="21"/>
  <c r="CU65" i="21" s="1"/>
  <c r="AT72" i="21"/>
  <c r="AF84" i="21" s="1"/>
  <c r="AT75" i="21"/>
  <c r="CJ85" i="21"/>
  <c r="CW85" i="21" s="1"/>
  <c r="CF105" i="21"/>
  <c r="CS105" i="21" s="1"/>
  <c r="CA105" i="21" s="1"/>
  <c r="CC105" i="21" s="1"/>
  <c r="AB113" i="21" s="1"/>
  <c r="AE113" i="21" s="1"/>
  <c r="CP126" i="21"/>
  <c r="DC126" i="21" s="1"/>
  <c r="CF115" i="21"/>
  <c r="CS115" i="21" s="1"/>
  <c r="CP114" i="21"/>
  <c r="DC114" i="21" s="1"/>
  <c r="CP104" i="21"/>
  <c r="DC104" i="21" s="1"/>
  <c r="CO69" i="21"/>
  <c r="DB69" i="21" s="1"/>
  <c r="CM123" i="21"/>
  <c r="CZ123" i="21" s="1"/>
  <c r="CG23" i="21"/>
  <c r="CT23" i="21" s="1"/>
  <c r="CA23" i="21" s="1"/>
  <c r="CC23" i="21" s="1"/>
  <c r="AB13" i="21" s="1"/>
  <c r="AE13" i="21" s="1"/>
  <c r="CM23" i="21"/>
  <c r="CZ23" i="21" s="1"/>
  <c r="AT66" i="21"/>
  <c r="CK66" i="21"/>
  <c r="CX66" i="21" s="1"/>
  <c r="CO66" i="21"/>
  <c r="DB66" i="21" s="1"/>
  <c r="CP66" i="21"/>
  <c r="DC66" i="21" s="1"/>
  <c r="CN51" i="21"/>
  <c r="DA51" i="21" s="1"/>
  <c r="CF51" i="21"/>
  <c r="CS51" i="21" s="1"/>
  <c r="CI51" i="21"/>
  <c r="CV51" i="21" s="1"/>
  <c r="CM51" i="21"/>
  <c r="CZ51" i="21" s="1"/>
  <c r="AT17" i="21"/>
  <c r="AC17" i="21"/>
  <c r="CL17" i="21"/>
  <c r="CY17" i="21" s="1"/>
  <c r="AV119" i="21"/>
  <c r="CM119" i="21"/>
  <c r="CZ119" i="21" s="1"/>
  <c r="AU69" i="21"/>
  <c r="CN69" i="21"/>
  <c r="DA69" i="21" s="1"/>
  <c r="AV71" i="21"/>
  <c r="AF71" i="21" s="1"/>
  <c r="CI71" i="21"/>
  <c r="CV71" i="21" s="1"/>
  <c r="CG71" i="21"/>
  <c r="CT71" i="21" s="1"/>
  <c r="CJ101" i="21"/>
  <c r="CW101" i="21" s="1"/>
  <c r="CK101" i="21"/>
  <c r="CX101" i="21" s="1"/>
  <c r="CO101" i="21"/>
  <c r="DB101" i="21" s="1"/>
  <c r="CK47" i="21"/>
  <c r="CX47" i="21" s="1"/>
  <c r="CO47" i="21"/>
  <c r="DB47" i="21" s="1"/>
  <c r="CG47" i="21"/>
  <c r="CT47" i="21" s="1"/>
  <c r="CA47" i="21" s="1"/>
  <c r="CC47" i="21" s="1"/>
  <c r="AB48" i="21" s="1"/>
  <c r="AE48" i="21" s="1"/>
  <c r="CF52" i="21"/>
  <c r="CS52" i="21" s="1"/>
  <c r="CH52" i="21"/>
  <c r="CU52" i="21" s="1"/>
  <c r="CM52" i="21"/>
  <c r="CZ52" i="21" s="1"/>
  <c r="CP52" i="21"/>
  <c r="DC52" i="21" s="1"/>
  <c r="AT52" i="21"/>
  <c r="AW54" i="21"/>
  <c r="AF54" i="21" s="1"/>
  <c r="AF111" i="21"/>
  <c r="AF121" i="21"/>
  <c r="AF100" i="21"/>
  <c r="AF82" i="21"/>
  <c r="AU121" i="21"/>
  <c r="AT123" i="21"/>
  <c r="AF123" i="21" s="1"/>
  <c r="AW86" i="21"/>
  <c r="AF86" i="21" s="1"/>
  <c r="AW104" i="21"/>
  <c r="AX93" i="21"/>
  <c r="AF93" i="21" s="1"/>
  <c r="AX85" i="21"/>
  <c r="AX68" i="21"/>
  <c r="AU85" i="21"/>
  <c r="AF76" i="21"/>
  <c r="AF72" i="21"/>
  <c r="AX13" i="21"/>
  <c r="AF13" i="21" s="1"/>
  <c r="AT19" i="21"/>
  <c r="AF19" i="21" s="1"/>
  <c r="AV60" i="21"/>
  <c r="AF60" i="21" s="1"/>
  <c r="AW23" i="21"/>
  <c r="AV72" i="21"/>
  <c r="AU90" i="21"/>
  <c r="AT97" i="21"/>
  <c r="AU19" i="21"/>
  <c r="AF130" i="21"/>
  <c r="AV48" i="21"/>
  <c r="AU23" i="21"/>
  <c r="AF23" i="21" s="1"/>
  <c r="AX109" i="21"/>
  <c r="AX72" i="21"/>
  <c r="AT18" i="21"/>
  <c r="AF18" i="21" s="1"/>
  <c r="AW97" i="21"/>
  <c r="AV83" i="21"/>
  <c r="AU93" i="21"/>
  <c r="AF110" i="21"/>
  <c r="AF59" i="21"/>
  <c r="AF10" i="21"/>
  <c r="AF81" i="21"/>
  <c r="AF134" i="21"/>
  <c r="AF118" i="21"/>
  <c r="AF67" i="21"/>
  <c r="AF98" i="21"/>
  <c r="AF53" i="21"/>
  <c r="AF26" i="21"/>
  <c r="AF31" i="21"/>
  <c r="AF133" i="21"/>
  <c r="AF92" i="21"/>
  <c r="AF51" i="21"/>
  <c r="AF33" i="21"/>
  <c r="AF8" i="21"/>
  <c r="AF113" i="21"/>
  <c r="AF47" i="21"/>
  <c r="AF126" i="21"/>
  <c r="AF88" i="21"/>
  <c r="AF107" i="21"/>
  <c r="CA41" i="21"/>
  <c r="CA55" i="21"/>
  <c r="CC55" i="21" s="1"/>
  <c r="CA9" i="21"/>
  <c r="CC9" i="21" s="1"/>
  <c r="AB9" i="21" s="1"/>
  <c r="AE9" i="21" s="1"/>
  <c r="AF46" i="21"/>
  <c r="AF7" i="21"/>
  <c r="AF56" i="21"/>
  <c r="CA37" i="21"/>
  <c r="CC37" i="21" s="1"/>
  <c r="AB37" i="21" s="1"/>
  <c r="AE37" i="21" s="1"/>
  <c r="AF12" i="21"/>
  <c r="CA124" i="21"/>
  <c r="CC124" i="21" s="1"/>
  <c r="CA82" i="21"/>
  <c r="CC82" i="21" s="1"/>
  <c r="CA7" i="21"/>
  <c r="CC7" i="21" s="1"/>
  <c r="AB7" i="21" s="1"/>
  <c r="AE7" i="21" s="1"/>
  <c r="CA109" i="21"/>
  <c r="CC109" i="21" s="1"/>
  <c r="CA40" i="21"/>
  <c r="CC40" i="21" s="1"/>
  <c r="AB40" i="21" s="1"/>
  <c r="AE40" i="21" s="1"/>
  <c r="AF119" i="21"/>
  <c r="CA77" i="21"/>
  <c r="CC77" i="21" s="1"/>
  <c r="AF52" i="21"/>
  <c r="AF16" i="21"/>
  <c r="CA31" i="21"/>
  <c r="CC31" i="21" s="1"/>
  <c r="AB31" i="21" s="1"/>
  <c r="AE31" i="21" s="1"/>
  <c r="CA38" i="21"/>
  <c r="CC38" i="21" s="1"/>
  <c r="AB38" i="21" s="1"/>
  <c r="AE38" i="21" s="1"/>
  <c r="CA101" i="21"/>
  <c r="CC101" i="21" s="1"/>
  <c r="CA29" i="21"/>
  <c r="CC29" i="21" s="1"/>
  <c r="AB29" i="21" s="1"/>
  <c r="AE29" i="21" s="1"/>
  <c r="CA131" i="21"/>
  <c r="CC131" i="21" s="1"/>
  <c r="AB131" i="21" s="1"/>
  <c r="AE131" i="21" s="1"/>
  <c r="AF30" i="21"/>
  <c r="CA44" i="21"/>
  <c r="CC44" i="21" s="1"/>
  <c r="CA6" i="21"/>
  <c r="CC6" i="21" s="1"/>
  <c r="AB6" i="21" s="1"/>
  <c r="AE6" i="21" s="1"/>
  <c r="CA132" i="21"/>
  <c r="CC132" i="21" s="1"/>
  <c r="AB132" i="21" s="1"/>
  <c r="AE132" i="21" s="1"/>
  <c r="CA70" i="21"/>
  <c r="CC70" i="21" s="1"/>
  <c r="AB82" i="21" s="1"/>
  <c r="AE82" i="21" s="1"/>
  <c r="CA133" i="21"/>
  <c r="CC133" i="21" s="1"/>
  <c r="AB133" i="21" s="1"/>
  <c r="AE133" i="21" s="1"/>
  <c r="CA119" i="21"/>
  <c r="CC119" i="21" s="1"/>
  <c r="CA92" i="21"/>
  <c r="CC92" i="21" s="1"/>
  <c r="AB77" i="21" s="1"/>
  <c r="AE77" i="21" s="1"/>
  <c r="CA30" i="21"/>
  <c r="CC30" i="21" s="1"/>
  <c r="AB30" i="21" s="1"/>
  <c r="AE30" i="21" s="1"/>
  <c r="CA48" i="21"/>
  <c r="CC48" i="21" s="1"/>
  <c r="AF125" i="21"/>
  <c r="CA51" i="21"/>
  <c r="CC51" i="21" s="1"/>
  <c r="CA68" i="21"/>
  <c r="CC68" i="21" s="1"/>
  <c r="AF38" i="21"/>
  <c r="CA129" i="21"/>
  <c r="CC129" i="21" s="1"/>
  <c r="CC41" i="21"/>
  <c r="AB41" i="21" s="1"/>
  <c r="AE41" i="21" s="1"/>
  <c r="CA87" i="21"/>
  <c r="CC87" i="21" s="1"/>
  <c r="CA17" i="21"/>
  <c r="CC17" i="21" s="1"/>
  <c r="CA135" i="21"/>
  <c r="CC135" i="21" s="1"/>
  <c r="AB135" i="21" s="1"/>
  <c r="AE135" i="21" s="1"/>
  <c r="CA39" i="21"/>
  <c r="CC39" i="21" s="1"/>
  <c r="AB39" i="21" s="1"/>
  <c r="AE39" i="21" s="1"/>
  <c r="CA36" i="21"/>
  <c r="CC36" i="21" s="1"/>
  <c r="AB36" i="21" s="1"/>
  <c r="AE36" i="21" s="1"/>
  <c r="CA32" i="21"/>
  <c r="CC32" i="21" s="1"/>
  <c r="AB32" i="21" s="1"/>
  <c r="AE32" i="21" s="1"/>
  <c r="CA61" i="21"/>
  <c r="CC61" i="21" s="1"/>
  <c r="AB70" i="21" s="1"/>
  <c r="AE70" i="21" s="1"/>
  <c r="CA8" i="21"/>
  <c r="CC8" i="21" s="1"/>
  <c r="AB8" i="21" s="1"/>
  <c r="AE8" i="21" s="1"/>
  <c r="AF55" i="21"/>
  <c r="AF64" i="21"/>
  <c r="CA28" i="21"/>
  <c r="CC28" i="21" s="1"/>
  <c r="AB28" i="21" s="1"/>
  <c r="AE28" i="21" s="1"/>
  <c r="CA18" i="21"/>
  <c r="CC18" i="21" s="1"/>
  <c r="CA15" i="21"/>
  <c r="CC15" i="21" s="1"/>
  <c r="CA102" i="21"/>
  <c r="CC102" i="21" s="1"/>
  <c r="CA127" i="21"/>
  <c r="CC127" i="21" s="1"/>
  <c r="CA125" i="21"/>
  <c r="CC125" i="21" s="1"/>
  <c r="CA106" i="21"/>
  <c r="CC106" i="21" s="1"/>
  <c r="AF34" i="21"/>
  <c r="CA121" i="21"/>
  <c r="CC121" i="21" s="1"/>
  <c r="AB127" i="21" s="1"/>
  <c r="AE127" i="21" s="1"/>
  <c r="CA117" i="21"/>
  <c r="CC117" i="21" s="1"/>
  <c r="AB124" i="21" s="1"/>
  <c r="AE124" i="21" s="1"/>
  <c r="CA59" i="21"/>
  <c r="CC59" i="21" s="1"/>
  <c r="CA65" i="21"/>
  <c r="CC65" i="21" s="1"/>
  <c r="AB76" i="21" s="1"/>
  <c r="AE76" i="21" s="1"/>
  <c r="CA120" i="21"/>
  <c r="CC120" i="21" s="1"/>
  <c r="CA81" i="21"/>
  <c r="CC81" i="21" s="1"/>
  <c r="CA88" i="21"/>
  <c r="CC88" i="21" s="1"/>
  <c r="CA33" i="21"/>
  <c r="CC33" i="21" s="1"/>
  <c r="AB33" i="21" s="1"/>
  <c r="AE33" i="21" s="1"/>
  <c r="CA34" i="21"/>
  <c r="CC34" i="21" s="1"/>
  <c r="AB34" i="21" s="1"/>
  <c r="AE34" i="21" s="1"/>
  <c r="CA21" i="21"/>
  <c r="CC21" i="21" s="1"/>
  <c r="CA66" i="21"/>
  <c r="CC66" i="21" s="1"/>
  <c r="AB78" i="21" s="1"/>
  <c r="AE78" i="21" s="1"/>
  <c r="CA98" i="21"/>
  <c r="CC98" i="21" s="1"/>
  <c r="AB106" i="21" s="1"/>
  <c r="AE106" i="21" s="1"/>
  <c r="CA11" i="21"/>
  <c r="CC11" i="21" s="1"/>
  <c r="AB11" i="21" s="1"/>
  <c r="AE11" i="21" s="1"/>
  <c r="AF104" i="21"/>
  <c r="CA134" i="21"/>
  <c r="CC134" i="21" s="1"/>
  <c r="AB134" i="21" s="1"/>
  <c r="AE134" i="21" s="1"/>
  <c r="AF43" i="21"/>
  <c r="CA12" i="21"/>
  <c r="CC12" i="21" s="1"/>
  <c r="AB12" i="21" s="1"/>
  <c r="AE12" i="21" s="1"/>
  <c r="CA10" i="21"/>
  <c r="CC10" i="21" s="1"/>
  <c r="AB10" i="21" s="1"/>
  <c r="AE10" i="21" s="1"/>
  <c r="CA79" i="21"/>
  <c r="CC79" i="21" s="1"/>
  <c r="CA118" i="21"/>
  <c r="CC118" i="21" s="1"/>
  <c r="AB125" i="21" s="1"/>
  <c r="AE125" i="21" s="1"/>
  <c r="CA123" i="21"/>
  <c r="CC123" i="21" s="1"/>
  <c r="CA35" i="21"/>
  <c r="CC35" i="21" s="1"/>
  <c r="AB35" i="21" s="1"/>
  <c r="AE35" i="21" s="1"/>
  <c r="CA76" i="21"/>
  <c r="CC76" i="21" s="1"/>
  <c r="AF135" i="21"/>
  <c r="CA110" i="21"/>
  <c r="CC110" i="21" s="1"/>
  <c r="AB118" i="21" s="1"/>
  <c r="AE118" i="21" s="1"/>
  <c r="AF41" i="21"/>
  <c r="CA57" i="21"/>
  <c r="CC57" i="21" s="1"/>
  <c r="AF32" i="21"/>
  <c r="CA130" i="21"/>
  <c r="CC130" i="21" s="1"/>
  <c r="AB130" i="21" s="1"/>
  <c r="AE130" i="21" s="1"/>
  <c r="CA100" i="21"/>
  <c r="CC100" i="21" s="1"/>
  <c r="CA27" i="21"/>
  <c r="CC27" i="21" s="1"/>
  <c r="CN76" i="17"/>
  <c r="DA76" i="17" s="1"/>
  <c r="CJ76" i="17"/>
  <c r="CW76" i="17" s="1"/>
  <c r="CF76" i="17"/>
  <c r="CS76" i="17" s="1"/>
  <c r="CA76" i="17" s="1"/>
  <c r="CC76" i="17" s="1"/>
  <c r="AB41" i="17" s="1"/>
  <c r="AE41" i="17" s="1"/>
  <c r="CI76" i="17"/>
  <c r="CV76" i="17" s="1"/>
  <c r="CG76" i="17"/>
  <c r="CT76" i="17" s="1"/>
  <c r="CM76" i="17"/>
  <c r="CZ76" i="17" s="1"/>
  <c r="CH76" i="17"/>
  <c r="CU76" i="17" s="1"/>
  <c r="AT76" i="17"/>
  <c r="AF76" i="17" s="1"/>
  <c r="CL76" i="17"/>
  <c r="CY76" i="17" s="1"/>
  <c r="CK76" i="17"/>
  <c r="CX76" i="17" s="1"/>
  <c r="AT68" i="17"/>
  <c r="AF68" i="17" s="1"/>
  <c r="AC68" i="17"/>
  <c r="CI68" i="17"/>
  <c r="CV68" i="17" s="1"/>
  <c r="CN68" i="17"/>
  <c r="DA68" i="17" s="1"/>
  <c r="CO68" i="17"/>
  <c r="DB68" i="17" s="1"/>
  <c r="AW30" i="17"/>
  <c r="CF30" i="17"/>
  <c r="CS30" i="17" s="1"/>
  <c r="AW37" i="17"/>
  <c r="CF37" i="17"/>
  <c r="CS37" i="17" s="1"/>
  <c r="CI37" i="17"/>
  <c r="CV37" i="17" s="1"/>
  <c r="CO37" i="17"/>
  <c r="DB37" i="17" s="1"/>
  <c r="CM37" i="17"/>
  <c r="CZ37" i="17" s="1"/>
  <c r="CJ37" i="17"/>
  <c r="CW37" i="17" s="1"/>
  <c r="CA37" i="17" s="1"/>
  <c r="CC37" i="17" s="1"/>
  <c r="AB42" i="17" s="1"/>
  <c r="AE42" i="17" s="1"/>
  <c r="CK59" i="17"/>
  <c r="CX59" i="17" s="1"/>
  <c r="CH59" i="17"/>
  <c r="CU59" i="17" s="1"/>
  <c r="CM59" i="17"/>
  <c r="CZ59" i="17" s="1"/>
  <c r="CG59" i="17"/>
  <c r="CT59" i="17" s="1"/>
  <c r="CI59" i="17"/>
  <c r="CV59" i="17" s="1"/>
  <c r="AU81" i="17"/>
  <c r="CG81" i="17"/>
  <c r="CT81" i="17" s="1"/>
  <c r="CA81" i="17" s="1"/>
  <c r="CC81" i="17" s="1"/>
  <c r="AB34" i="17" s="1"/>
  <c r="AE34" i="17" s="1"/>
  <c r="CK81" i="17"/>
  <c r="CX81" i="17" s="1"/>
  <c r="CI81" i="17"/>
  <c r="CV81" i="17" s="1"/>
  <c r="CL81" i="17"/>
  <c r="CY81" i="17" s="1"/>
  <c r="CF81" i="17"/>
  <c r="CS81" i="17" s="1"/>
  <c r="AC52" i="17"/>
  <c r="AD52" i="17" s="1"/>
  <c r="CP52" i="17"/>
  <c r="DC52" i="17" s="1"/>
  <c r="CG52" i="17"/>
  <c r="CT52" i="17" s="1"/>
  <c r="CA52" i="17" s="1"/>
  <c r="CC52" i="17" s="1"/>
  <c r="CM25" i="17"/>
  <c r="CZ25" i="17" s="1"/>
  <c r="CI25" i="17"/>
  <c r="CV25" i="17" s="1"/>
  <c r="CJ25" i="17"/>
  <c r="CW25" i="17" s="1"/>
  <c r="CG25" i="17"/>
  <c r="CT25" i="17" s="1"/>
  <c r="CK25" i="17"/>
  <c r="CX25" i="17" s="1"/>
  <c r="CL25" i="17"/>
  <c r="CY25" i="17" s="1"/>
  <c r="CH25" i="17"/>
  <c r="CU25" i="17" s="1"/>
  <c r="CP25" i="17"/>
  <c r="DC25" i="17" s="1"/>
  <c r="AT25" i="17"/>
  <c r="AX33" i="17"/>
  <c r="CH33" i="17"/>
  <c r="CU33" i="17" s="1"/>
  <c r="CA33" i="17" s="1"/>
  <c r="CC33" i="17" s="1"/>
  <c r="CL33" i="17"/>
  <c r="CY33" i="17" s="1"/>
  <c r="AU62" i="17"/>
  <c r="CH62" i="17"/>
  <c r="CU62" i="17" s="1"/>
  <c r="CP62" i="17"/>
  <c r="DC62" i="17" s="1"/>
  <c r="AX64" i="17"/>
  <c r="CK64" i="17"/>
  <c r="CX64" i="17" s="1"/>
  <c r="CH64" i="17"/>
  <c r="CU64" i="17" s="1"/>
  <c r="CG64" i="17"/>
  <c r="CT64" i="17" s="1"/>
  <c r="CA64" i="17" s="1"/>
  <c r="CC64" i="17" s="1"/>
  <c r="AB73" i="17" s="1"/>
  <c r="AE73" i="17" s="1"/>
  <c r="CP64" i="17"/>
  <c r="DC64" i="17" s="1"/>
  <c r="AC64" i="17"/>
  <c r="CL27" i="17"/>
  <c r="CY27" i="17" s="1"/>
  <c r="CH27" i="17"/>
  <c r="CU27" i="17" s="1"/>
  <c r="CF27" i="17"/>
  <c r="CS27" i="17" s="1"/>
  <c r="CG27" i="17"/>
  <c r="CT27" i="17" s="1"/>
  <c r="CK27" i="17"/>
  <c r="CX27" i="17" s="1"/>
  <c r="AU27" i="17"/>
  <c r="AF27" i="17" s="1"/>
  <c r="CO27" i="17"/>
  <c r="DB27" i="17" s="1"/>
  <c r="CN27" i="17"/>
  <c r="DA27" i="17" s="1"/>
  <c r="CL34" i="17"/>
  <c r="CY34" i="17" s="1"/>
  <c r="CO34" i="17"/>
  <c r="DB34" i="17" s="1"/>
  <c r="CM64" i="17"/>
  <c r="CZ64" i="17" s="1"/>
  <c r="CN61" i="17"/>
  <c r="DA61" i="17" s="1"/>
  <c r="CK68" i="17"/>
  <c r="CX68" i="17" s="1"/>
  <c r="CN65" i="17"/>
  <c r="DA65" i="17" s="1"/>
  <c r="CO59" i="17"/>
  <c r="DB59" i="17" s="1"/>
  <c r="CP76" i="17"/>
  <c r="DC76" i="17" s="1"/>
  <c r="CN58" i="17"/>
  <c r="DA58" i="17" s="1"/>
  <c r="CK30" i="17"/>
  <c r="CX30" i="17" s="1"/>
  <c r="CJ52" i="17"/>
  <c r="CW52" i="17" s="1"/>
  <c r="CL28" i="17"/>
  <c r="CY28" i="17" s="1"/>
  <c r="AC25" i="17"/>
  <c r="CI35" i="17"/>
  <c r="CV35" i="17" s="1"/>
  <c r="CA35" i="17" s="1"/>
  <c r="CC35" i="17" s="1"/>
  <c r="AB38" i="17" s="1"/>
  <c r="AE38" i="17" s="1"/>
  <c r="CJ64" i="17"/>
  <c r="CW64" i="17" s="1"/>
  <c r="CF83" i="17"/>
  <c r="CS83" i="17" s="1"/>
  <c r="AY57" i="17"/>
  <c r="AF57" i="17" s="1"/>
  <c r="AC57" i="17"/>
  <c r="CN37" i="17"/>
  <c r="DA37" i="17" s="1"/>
  <c r="CP23" i="17"/>
  <c r="DC23" i="17" s="1"/>
  <c r="CO70" i="17"/>
  <c r="DB70" i="17" s="1"/>
  <c r="CI64" i="17"/>
  <c r="CV64" i="17" s="1"/>
  <c r="CN39" i="17"/>
  <c r="DA39" i="17" s="1"/>
  <c r="CI30" i="17"/>
  <c r="CV30" i="17" s="1"/>
  <c r="CH52" i="17"/>
  <c r="CU52" i="17" s="1"/>
  <c r="CG68" i="17"/>
  <c r="CT68" i="17" s="1"/>
  <c r="CN25" i="17"/>
  <c r="DA25" i="17" s="1"/>
  <c r="CP57" i="17"/>
  <c r="DC57" i="17" s="1"/>
  <c r="CH58" i="17"/>
  <c r="CU58" i="17" s="1"/>
  <c r="CF41" i="17"/>
  <c r="CS41" i="17" s="1"/>
  <c r="CF28" i="17"/>
  <c r="CS28" i="17" s="1"/>
  <c r="CM68" i="17"/>
  <c r="CZ68" i="17" s="1"/>
  <c r="CL59" i="17"/>
  <c r="CY59" i="17" s="1"/>
  <c r="AC37" i="17"/>
  <c r="AT52" i="17"/>
  <c r="CG20" i="17"/>
  <c r="CT20" i="17" s="1"/>
  <c r="CA20" i="17" s="1"/>
  <c r="CC20" i="17" s="1"/>
  <c r="CH63" i="17"/>
  <c r="CU63" i="17" s="1"/>
  <c r="CN63" i="17"/>
  <c r="DA63" i="17" s="1"/>
  <c r="CN50" i="17"/>
  <c r="DA50" i="17" s="1"/>
  <c r="AX23" i="17"/>
  <c r="CL23" i="17"/>
  <c r="CY23" i="17" s="1"/>
  <c r="AC23" i="17"/>
  <c r="CM23" i="17"/>
  <c r="CZ23" i="17" s="1"/>
  <c r="CJ83" i="17"/>
  <c r="CW83" i="17" s="1"/>
  <c r="AC83" i="17"/>
  <c r="AD83" i="17" s="1"/>
  <c r="CL83" i="17"/>
  <c r="CY83" i="17" s="1"/>
  <c r="CG83" i="17"/>
  <c r="CT83" i="17" s="1"/>
  <c r="CK83" i="17"/>
  <c r="CX83" i="17" s="1"/>
  <c r="CM83" i="17"/>
  <c r="CZ83" i="17" s="1"/>
  <c r="AX35" i="17"/>
  <c r="CJ35" i="17"/>
  <c r="CW35" i="17" s="1"/>
  <c r="CN35" i="17"/>
  <c r="DA35" i="17" s="1"/>
  <c r="CL35" i="17"/>
  <c r="CY35" i="17" s="1"/>
  <c r="CP35" i="17"/>
  <c r="DC35" i="17" s="1"/>
  <c r="CM35" i="17"/>
  <c r="CZ35" i="17" s="1"/>
  <c r="CI47" i="17"/>
  <c r="CV47" i="17" s="1"/>
  <c r="CG47" i="17"/>
  <c r="CT47" i="17" s="1"/>
  <c r="AU47" i="17"/>
  <c r="CK47" i="17"/>
  <c r="CX47" i="17" s="1"/>
  <c r="CN47" i="17"/>
  <c r="DA47" i="17" s="1"/>
  <c r="CH47" i="17"/>
  <c r="CU47" i="17" s="1"/>
  <c r="CF47" i="17"/>
  <c r="CS47" i="17" s="1"/>
  <c r="CA47" i="17" s="1"/>
  <c r="CC47" i="17" s="1"/>
  <c r="AB56" i="17" s="1"/>
  <c r="AE56" i="17" s="1"/>
  <c r="AC47" i="17"/>
  <c r="AY24" i="17"/>
  <c r="CI24" i="17"/>
  <c r="CV24" i="17" s="1"/>
  <c r="CF43" i="17"/>
  <c r="CS43" i="17" s="1"/>
  <c r="CO43" i="17"/>
  <c r="DB43" i="17" s="1"/>
  <c r="CM21" i="17"/>
  <c r="CZ21" i="17" s="1"/>
  <c r="AC21" i="17"/>
  <c r="AD21" i="17" s="1"/>
  <c r="CJ21" i="17"/>
  <c r="CW21" i="17" s="1"/>
  <c r="CA21" i="17" s="1"/>
  <c r="CC21" i="17" s="1"/>
  <c r="AB22" i="17" s="1"/>
  <c r="AE22" i="17" s="1"/>
  <c r="CP21" i="17"/>
  <c r="DC21" i="17" s="1"/>
  <c r="CF21" i="17"/>
  <c r="CS21" i="17" s="1"/>
  <c r="CK21" i="17"/>
  <c r="CX21" i="17" s="1"/>
  <c r="CH21" i="17"/>
  <c r="CU21" i="17" s="1"/>
  <c r="CO21" i="17"/>
  <c r="DB21" i="17" s="1"/>
  <c r="AU21" i="17"/>
  <c r="AF21" i="17" s="1"/>
  <c r="CH61" i="17"/>
  <c r="CU61" i="17" s="1"/>
  <c r="CA61" i="17" s="1"/>
  <c r="CC61" i="17" s="1"/>
  <c r="AB70" i="17" s="1"/>
  <c r="AE70" i="17" s="1"/>
  <c r="CP61" i="17"/>
  <c r="DC61" i="17" s="1"/>
  <c r="CJ61" i="17"/>
  <c r="CW61" i="17" s="1"/>
  <c r="AC61" i="17"/>
  <c r="AU61" i="17"/>
  <c r="CO61" i="17"/>
  <c r="DB61" i="17" s="1"/>
  <c r="CM20" i="17"/>
  <c r="CZ20" i="17" s="1"/>
  <c r="AY20" i="17"/>
  <c r="AC20" i="17"/>
  <c r="AD64" i="17" s="1"/>
  <c r="CM60" i="17"/>
  <c r="CZ60" i="17" s="1"/>
  <c r="CF60" i="17"/>
  <c r="CS60" i="17" s="1"/>
  <c r="CK60" i="17"/>
  <c r="CX60" i="17" s="1"/>
  <c r="AT60" i="17"/>
  <c r="CH60" i="17"/>
  <c r="CU60" i="17" s="1"/>
  <c r="AC60" i="17"/>
  <c r="CG60" i="17"/>
  <c r="CT60" i="17" s="1"/>
  <c r="CA60" i="17" s="1"/>
  <c r="CC60" i="17" s="1"/>
  <c r="CN60" i="17"/>
  <c r="DA60" i="17" s="1"/>
  <c r="CH23" i="17"/>
  <c r="CU23" i="17" s="1"/>
  <c r="CJ39" i="17"/>
  <c r="CW39" i="17" s="1"/>
  <c r="CP42" i="17"/>
  <c r="DC42" i="17" s="1"/>
  <c r="CO23" i="17"/>
  <c r="DB23" i="17" s="1"/>
  <c r="CF64" i="17"/>
  <c r="CS64" i="17" s="1"/>
  <c r="CG39" i="17"/>
  <c r="CT39" i="17" s="1"/>
  <c r="CG21" i="17"/>
  <c r="CT21" i="17" s="1"/>
  <c r="CP68" i="17"/>
  <c r="DC68" i="17" s="1"/>
  <c r="CO25" i="17"/>
  <c r="DB25" i="17" s="1"/>
  <c r="CN23" i="17"/>
  <c r="DA23" i="17" s="1"/>
  <c r="CM28" i="17"/>
  <c r="CZ28" i="17" s="1"/>
  <c r="CH28" i="17"/>
  <c r="CU28" i="17" s="1"/>
  <c r="CO33" i="17"/>
  <c r="DB33" i="17" s="1"/>
  <c r="CN83" i="17"/>
  <c r="DA83" i="17" s="1"/>
  <c r="CG24" i="17"/>
  <c r="CT24" i="17" s="1"/>
  <c r="CA24" i="17" s="1"/>
  <c r="CC24" i="17" s="1"/>
  <c r="AB25" i="17" s="1"/>
  <c r="AE25" i="17" s="1"/>
  <c r="CL63" i="17"/>
  <c r="CY63" i="17" s="1"/>
  <c r="CL60" i="17"/>
  <c r="CY60" i="17" s="1"/>
  <c r="AX29" i="17"/>
  <c r="CG26" i="17"/>
  <c r="CT26" i="17" s="1"/>
  <c r="CM70" i="17"/>
  <c r="CZ70" i="17" s="1"/>
  <c r="CF26" i="17"/>
  <c r="CS26" i="17" s="1"/>
  <c r="CP27" i="17"/>
  <c r="DC27" i="17" s="1"/>
  <c r="CN43" i="17"/>
  <c r="DA43" i="17" s="1"/>
  <c r="CO64" i="17"/>
  <c r="DB64" i="17" s="1"/>
  <c r="CL21" i="17"/>
  <c r="CY21" i="17" s="1"/>
  <c r="CG30" i="17"/>
  <c r="CT30" i="17" s="1"/>
  <c r="CO52" i="17"/>
  <c r="DB52" i="17" s="1"/>
  <c r="CF65" i="17"/>
  <c r="CS65" i="17" s="1"/>
  <c r="CA65" i="17" s="1"/>
  <c r="CC65" i="17" s="1"/>
  <c r="AB74" i="17" s="1"/>
  <c r="AE74" i="17" s="1"/>
  <c r="CP60" i="17"/>
  <c r="DC60" i="17" s="1"/>
  <c r="CO62" i="17"/>
  <c r="DB62" i="17" s="1"/>
  <c r="CN34" i="17"/>
  <c r="DA34" i="17" s="1"/>
  <c r="CJ20" i="17"/>
  <c r="CW20" i="17" s="1"/>
  <c r="CH83" i="17"/>
  <c r="CU83" i="17" s="1"/>
  <c r="CA83" i="17" s="1"/>
  <c r="CC83" i="17" s="1"/>
  <c r="AB43" i="17" s="1"/>
  <c r="AE43" i="17" s="1"/>
  <c r="CJ60" i="17"/>
  <c r="CW60" i="17" s="1"/>
  <c r="CM34" i="17"/>
  <c r="CZ34" i="17" s="1"/>
  <c r="CG61" i="17"/>
  <c r="CT61" i="17" s="1"/>
  <c r="CJ81" i="17"/>
  <c r="CW81" i="17" s="1"/>
  <c r="CK53" i="17"/>
  <c r="CX53" i="17" s="1"/>
  <c r="CP63" i="17"/>
  <c r="DC63" i="17" s="1"/>
  <c r="CM63" i="17"/>
  <c r="CZ63" i="17" s="1"/>
  <c r="CK39" i="17"/>
  <c r="CX39" i="17" s="1"/>
  <c r="AU39" i="17"/>
  <c r="CM39" i="17"/>
  <c r="CZ39" i="17" s="1"/>
  <c r="AC39" i="17"/>
  <c r="CO39" i="17"/>
  <c r="DB39" i="17" s="1"/>
  <c r="CF39" i="17"/>
  <c r="CS39" i="17" s="1"/>
  <c r="CL39" i="17"/>
  <c r="CY39" i="17" s="1"/>
  <c r="CI39" i="17"/>
  <c r="CV39" i="17" s="1"/>
  <c r="CA39" i="17" s="1"/>
  <c r="CC39" i="17" s="1"/>
  <c r="CM29" i="17"/>
  <c r="CZ29" i="17" s="1"/>
  <c r="CO29" i="17"/>
  <c r="DB29" i="17" s="1"/>
  <c r="CN29" i="17"/>
  <c r="DA29" i="17" s="1"/>
  <c r="CK29" i="17"/>
  <c r="CX29" i="17" s="1"/>
  <c r="AV72" i="17"/>
  <c r="CI72" i="17"/>
  <c r="CV72" i="17" s="1"/>
  <c r="CG72" i="17"/>
  <c r="CT72" i="17" s="1"/>
  <c r="CM72" i="17"/>
  <c r="CZ72" i="17" s="1"/>
  <c r="CJ72" i="17"/>
  <c r="CW72" i="17" s="1"/>
  <c r="CK72" i="17"/>
  <c r="CX72" i="17" s="1"/>
  <c r="CN72" i="17"/>
  <c r="DA72" i="17" s="1"/>
  <c r="CP72" i="17"/>
  <c r="DC72" i="17" s="1"/>
  <c r="AC41" i="17"/>
  <c r="CI41" i="17"/>
  <c r="CV41" i="17" s="1"/>
  <c r="CM41" i="17"/>
  <c r="CZ41" i="17" s="1"/>
  <c r="CN41" i="17"/>
  <c r="DA41" i="17" s="1"/>
  <c r="AT41" i="17"/>
  <c r="AF41" i="17" s="1"/>
  <c r="CO41" i="17"/>
  <c r="DB41" i="17" s="1"/>
  <c r="CK41" i="17"/>
  <c r="CX41" i="17" s="1"/>
  <c r="CJ50" i="17"/>
  <c r="CW50" i="17" s="1"/>
  <c r="CL50" i="17"/>
  <c r="CY50" i="17" s="1"/>
  <c r="CK50" i="17"/>
  <c r="CX50" i="17" s="1"/>
  <c r="CO50" i="17"/>
  <c r="DB50" i="17" s="1"/>
  <c r="CH50" i="17"/>
  <c r="CU50" i="17" s="1"/>
  <c r="AC50" i="17"/>
  <c r="AD50" i="17" s="1"/>
  <c r="AT50" i="17"/>
  <c r="CF50" i="17"/>
  <c r="CS50" i="17" s="1"/>
  <c r="CM50" i="17"/>
  <c r="CZ50" i="17" s="1"/>
  <c r="CG50" i="17"/>
  <c r="CT50" i="17" s="1"/>
  <c r="AT85" i="17"/>
  <c r="CJ85" i="17"/>
  <c r="CW85" i="17" s="1"/>
  <c r="CI85" i="17"/>
  <c r="CV85" i="17" s="1"/>
  <c r="CF85" i="17"/>
  <c r="CS85" i="17" s="1"/>
  <c r="AC85" i="17"/>
  <c r="CH85" i="17"/>
  <c r="CU85" i="17" s="1"/>
  <c r="CM85" i="17"/>
  <c r="CZ85" i="17" s="1"/>
  <c r="CG85" i="17"/>
  <c r="CT85" i="17" s="1"/>
  <c r="CO85" i="17"/>
  <c r="DB85" i="17" s="1"/>
  <c r="CN85" i="17"/>
  <c r="DA85" i="17" s="1"/>
  <c r="CK85" i="17"/>
  <c r="CX85" i="17" s="1"/>
  <c r="CO58" i="17"/>
  <c r="DB58" i="17" s="1"/>
  <c r="CF58" i="17"/>
  <c r="CS58" i="17" s="1"/>
  <c r="CK58" i="17"/>
  <c r="CX58" i="17" s="1"/>
  <c r="CP58" i="17"/>
  <c r="DC58" i="17" s="1"/>
  <c r="AY58" i="17"/>
  <c r="CP37" i="17"/>
  <c r="DC37" i="17" s="1"/>
  <c r="CO63" i="17"/>
  <c r="DB63" i="17" s="1"/>
  <c r="CN70" i="17"/>
  <c r="DA70" i="17" s="1"/>
  <c r="CN81" i="17"/>
  <c r="DA81" i="17" s="1"/>
  <c r="CL52" i="17"/>
  <c r="CY52" i="17" s="1"/>
  <c r="CP30" i="17"/>
  <c r="DC30" i="17" s="1"/>
  <c r="CK52" i="17"/>
  <c r="CX52" i="17" s="1"/>
  <c r="CF20" i="17"/>
  <c r="CS20" i="17" s="1"/>
  <c r="CM81" i="17"/>
  <c r="CZ81" i="17" s="1"/>
  <c r="CL41" i="17"/>
  <c r="CY41" i="17" s="1"/>
  <c r="CF68" i="17"/>
  <c r="CS68" i="17" s="1"/>
  <c r="CI27" i="17"/>
  <c r="CV27" i="17" s="1"/>
  <c r="CF59" i="17"/>
  <c r="CS59" i="17" s="1"/>
  <c r="CF52" i="17"/>
  <c r="CS52" i="17" s="1"/>
  <c r="CG62" i="17"/>
  <c r="CT62" i="17" s="1"/>
  <c r="CL85" i="17"/>
  <c r="CY85" i="17" s="1"/>
  <c r="CN28" i="17"/>
  <c r="DA28" i="17" s="1"/>
  <c r="CP65" i="17"/>
  <c r="DC65" i="17" s="1"/>
  <c r="CK28" i="17"/>
  <c r="CX28" i="17" s="1"/>
  <c r="CA28" i="17" s="1"/>
  <c r="CC28" i="17" s="1"/>
  <c r="AB30" i="17" s="1"/>
  <c r="AE30" i="17" s="1"/>
  <c r="CG29" i="17"/>
  <c r="CT29" i="17" s="1"/>
  <c r="CA29" i="17" s="1"/>
  <c r="CC29" i="17" s="1"/>
  <c r="AB20" i="17" s="1"/>
  <c r="AE20" i="17" s="1"/>
  <c r="CK43" i="17"/>
  <c r="CX43" i="17" s="1"/>
  <c r="CN64" i="17"/>
  <c r="DA64" i="17" s="1"/>
  <c r="CN21" i="17"/>
  <c r="DA21" i="17" s="1"/>
  <c r="CO30" i="17"/>
  <c r="DB30" i="17" s="1"/>
  <c r="CN52" i="17"/>
  <c r="DA52" i="17" s="1"/>
  <c r="CF72" i="17"/>
  <c r="CS72" i="17" s="1"/>
  <c r="CA72" i="17" s="1"/>
  <c r="CC72" i="17" s="1"/>
  <c r="CP20" i="17"/>
  <c r="DC20" i="17" s="1"/>
  <c r="CP83" i="17"/>
  <c r="DC83" i="17" s="1"/>
  <c r="CL47" i="17"/>
  <c r="CY47" i="17" s="1"/>
  <c r="CM43" i="17"/>
  <c r="CZ43" i="17" s="1"/>
  <c r="CL42" i="17"/>
  <c r="CY42" i="17" s="1"/>
  <c r="CG37" i="17"/>
  <c r="CT37" i="17" s="1"/>
  <c r="AC76" i="17"/>
  <c r="AD76" i="17" s="1"/>
  <c r="CF62" i="17"/>
  <c r="CS62" i="17" s="1"/>
  <c r="CK26" i="17"/>
  <c r="CX26" i="17" s="1"/>
  <c r="CK34" i="17"/>
  <c r="CX34" i="17" s="1"/>
  <c r="CH39" i="17"/>
  <c r="CU39" i="17" s="1"/>
  <c r="CK61" i="17"/>
  <c r="CX61" i="17" s="1"/>
  <c r="CL29" i="17"/>
  <c r="CY29" i="17" s="1"/>
  <c r="CL37" i="17"/>
  <c r="CY37" i="17" s="1"/>
  <c r="AU63" i="17"/>
  <c r="CG57" i="17"/>
  <c r="CT57" i="17" s="1"/>
  <c r="CH57" i="17"/>
  <c r="CU57" i="17" s="1"/>
  <c r="CL57" i="17"/>
  <c r="CY57" i="17" s="1"/>
  <c r="AV32" i="17"/>
  <c r="CI32" i="17"/>
  <c r="CV32" i="17" s="1"/>
  <c r="CJ32" i="17"/>
  <c r="CW32" i="17" s="1"/>
  <c r="CH32" i="17"/>
  <c r="CU32" i="17" s="1"/>
  <c r="CJ55" i="17"/>
  <c r="CW55" i="17" s="1"/>
  <c r="AT55" i="17"/>
  <c r="AF55" i="17" s="1"/>
  <c r="AC55" i="17"/>
  <c r="AD55" i="17" s="1"/>
  <c r="AV85" i="17"/>
  <c r="AF85" i="17" s="1"/>
  <c r="AX42" i="17"/>
  <c r="CI51" i="17"/>
  <c r="CV51" i="17" s="1"/>
  <c r="CG51" i="17"/>
  <c r="CT51" i="17" s="1"/>
  <c r="CA51" i="17" s="1"/>
  <c r="CC51" i="17" s="1"/>
  <c r="CM51" i="17"/>
  <c r="CZ51" i="17" s="1"/>
  <c r="AU51" i="17"/>
  <c r="AV30" i="17"/>
  <c r="AF30" i="17" s="1"/>
  <c r="AC30" i="17"/>
  <c r="CM30" i="17"/>
  <c r="CZ30" i="17" s="1"/>
  <c r="CJ45" i="17"/>
  <c r="CW45" i="17" s="1"/>
  <c r="AT45" i="17"/>
  <c r="AC45" i="17"/>
  <c r="CL45" i="17"/>
  <c r="CY45" i="17" s="1"/>
  <c r="CK45" i="17"/>
  <c r="CX45" i="17" s="1"/>
  <c r="AT66" i="17"/>
  <c r="CI66" i="17"/>
  <c r="CV66" i="17" s="1"/>
  <c r="CH66" i="17"/>
  <c r="CU66" i="17" s="1"/>
  <c r="CK66" i="17"/>
  <c r="CX66" i="17" s="1"/>
  <c r="CJ73" i="17"/>
  <c r="CW73" i="17" s="1"/>
  <c r="CN73" i="17"/>
  <c r="DA73" i="17" s="1"/>
  <c r="AT73" i="17"/>
  <c r="CI73" i="17"/>
  <c r="CV73" i="17" s="1"/>
  <c r="CA73" i="17" s="1"/>
  <c r="CC73" i="17" s="1"/>
  <c r="CI31" i="17"/>
  <c r="CV31" i="17" s="1"/>
  <c r="CP26" i="17"/>
  <c r="DC26" i="17" s="1"/>
  <c r="CL22" i="17"/>
  <c r="CY22" i="17" s="1"/>
  <c r="CP32" i="17"/>
  <c r="DC32" i="17" s="1"/>
  <c r="CO78" i="17"/>
  <c r="DB78" i="17" s="1"/>
  <c r="CP45" i="17"/>
  <c r="DC45" i="17" s="1"/>
  <c r="CL53" i="17"/>
  <c r="CY53" i="17" s="1"/>
  <c r="CN30" i="17"/>
  <c r="DA30" i="17" s="1"/>
  <c r="CJ80" i="17"/>
  <c r="CW80" i="17" s="1"/>
  <c r="CO80" i="17"/>
  <c r="DB80" i="17" s="1"/>
  <c r="CO65" i="17"/>
  <c r="DB65" i="17" s="1"/>
  <c r="CN55" i="17"/>
  <c r="DA55" i="17" s="1"/>
  <c r="AC40" i="17"/>
  <c r="CO36" i="17"/>
  <c r="DB36" i="17" s="1"/>
  <c r="CG74" i="17"/>
  <c r="CT74" i="17" s="1"/>
  <c r="CO74" i="17"/>
  <c r="DB74" i="17" s="1"/>
  <c r="CI71" i="17"/>
  <c r="CV71" i="17" s="1"/>
  <c r="CO24" i="17"/>
  <c r="DB24" i="17" s="1"/>
  <c r="CP24" i="17"/>
  <c r="DC24" i="17" s="1"/>
  <c r="CF24" i="17"/>
  <c r="CS24" i="17" s="1"/>
  <c r="CN20" i="17"/>
  <c r="DA20" i="17" s="1"/>
  <c r="CJ22" i="17"/>
  <c r="CW22" i="17" s="1"/>
  <c r="CI57" i="17"/>
  <c r="CV57" i="17" s="1"/>
  <c r="CN42" i="17"/>
  <c r="DA42" i="17" s="1"/>
  <c r="CO28" i="17"/>
  <c r="DB28" i="17" s="1"/>
  <c r="CH54" i="17"/>
  <c r="CU54" i="17" s="1"/>
  <c r="CA54" i="17" s="1"/>
  <c r="CC54" i="17" s="1"/>
  <c r="CG67" i="17"/>
  <c r="CT67" i="17" s="1"/>
  <c r="CA67" i="17" s="1"/>
  <c r="CC67" i="17" s="1"/>
  <c r="AB76" i="17" s="1"/>
  <c r="AE76" i="17" s="1"/>
  <c r="AC73" i="17"/>
  <c r="CI80" i="17"/>
  <c r="CV80" i="17" s="1"/>
  <c r="CI67" i="17"/>
  <c r="CV67" i="17" s="1"/>
  <c r="AY78" i="17"/>
  <c r="AC22" i="17"/>
  <c r="CF57" i="17"/>
  <c r="CS57" i="17" s="1"/>
  <c r="CA57" i="17" s="1"/>
  <c r="CC57" i="17" s="1"/>
  <c r="CG69" i="17"/>
  <c r="CT69" i="17" s="1"/>
  <c r="CA69" i="17" s="1"/>
  <c r="CC69" i="17" s="1"/>
  <c r="CH69" i="17"/>
  <c r="CU69" i="17" s="1"/>
  <c r="AC67" i="17"/>
  <c r="AU67" i="17"/>
  <c r="CH67" i="17"/>
  <c r="CU67" i="17" s="1"/>
  <c r="CI34" i="17"/>
  <c r="CV34" i="17" s="1"/>
  <c r="CJ34" i="17"/>
  <c r="CW34" i="17" s="1"/>
  <c r="CH34" i="17"/>
  <c r="CU34" i="17" s="1"/>
  <c r="AC34" i="17"/>
  <c r="AD34" i="17" s="1"/>
  <c r="CG34" i="17"/>
  <c r="CT34" i="17" s="1"/>
  <c r="CL44" i="17"/>
  <c r="CY44" i="17" s="1"/>
  <c r="CH44" i="17"/>
  <c r="CU44" i="17" s="1"/>
  <c r="CG44" i="17"/>
  <c r="CT44" i="17" s="1"/>
  <c r="CA44" i="17" s="1"/>
  <c r="CC44" i="17" s="1"/>
  <c r="AB52" i="17" s="1"/>
  <c r="AE52" i="17" s="1"/>
  <c r="CI44" i="17"/>
  <c r="CV44" i="17" s="1"/>
  <c r="CN59" i="17"/>
  <c r="DA59" i="17" s="1"/>
  <c r="AC59" i="17"/>
  <c r="AD59" i="17" s="1"/>
  <c r="CJ59" i="17"/>
  <c r="CW59" i="17" s="1"/>
  <c r="CA59" i="17" s="1"/>
  <c r="CC59" i="17" s="1"/>
  <c r="AB68" i="17" s="1"/>
  <c r="AE68" i="17" s="1"/>
  <c r="CF23" i="17"/>
  <c r="CS23" i="17" s="1"/>
  <c r="CK23" i="17"/>
  <c r="CX23" i="17" s="1"/>
  <c r="CJ23" i="17"/>
  <c r="CW23" i="17" s="1"/>
  <c r="AT31" i="17"/>
  <c r="AF31" i="17" s="1"/>
  <c r="CK31" i="17"/>
  <c r="CX31" i="17" s="1"/>
  <c r="CG31" i="17"/>
  <c r="CT31" i="17" s="1"/>
  <c r="CK37" i="17"/>
  <c r="CX37" i="17" s="1"/>
  <c r="AT84" i="17"/>
  <c r="AF84" i="17" s="1"/>
  <c r="AC38" i="17"/>
  <c r="AD38" i="17" s="1"/>
  <c r="AT38" i="17"/>
  <c r="CH38" i="17"/>
  <c r="CU38" i="17" s="1"/>
  <c r="CG77" i="17"/>
  <c r="CT77" i="17" s="1"/>
  <c r="CI77" i="17"/>
  <c r="CV77" i="17" s="1"/>
  <c r="CH77" i="17"/>
  <c r="CU77" i="17" s="1"/>
  <c r="CM77" i="17"/>
  <c r="CZ77" i="17" s="1"/>
  <c r="CH72" i="17"/>
  <c r="CU72" i="17" s="1"/>
  <c r="AU28" i="17"/>
  <c r="AF28" i="17" s="1"/>
  <c r="CI28" i="17"/>
  <c r="CV28" i="17" s="1"/>
  <c r="CJ28" i="17"/>
  <c r="CW28" i="17" s="1"/>
  <c r="CK70" i="17"/>
  <c r="CX70" i="17" s="1"/>
  <c r="AT70" i="17"/>
  <c r="AC70" i="17"/>
  <c r="CI70" i="17"/>
  <c r="CV70" i="17" s="1"/>
  <c r="AU48" i="17"/>
  <c r="AF48" i="17" s="1"/>
  <c r="CJ48" i="17"/>
  <c r="CW48" i="17" s="1"/>
  <c r="CP48" i="17"/>
  <c r="DC48" i="17" s="1"/>
  <c r="CG48" i="17"/>
  <c r="CT48" i="17" s="1"/>
  <c r="CF48" i="17"/>
  <c r="CS48" i="17" s="1"/>
  <c r="CA48" i="17" s="1"/>
  <c r="CC48" i="17" s="1"/>
  <c r="CG28" i="17"/>
  <c r="CT28" i="17" s="1"/>
  <c r="CO66" i="17"/>
  <c r="DB66" i="17" s="1"/>
  <c r="CP22" i="17"/>
  <c r="DC22" i="17" s="1"/>
  <c r="CP54" i="17"/>
  <c r="DC54" i="17" s="1"/>
  <c r="CI45" i="17"/>
  <c r="CV45" i="17" s="1"/>
  <c r="CP53" i="17"/>
  <c r="DC53" i="17" s="1"/>
  <c r="CL30" i="17"/>
  <c r="CY30" i="17" s="1"/>
  <c r="CI40" i="17"/>
  <c r="CV40" i="17" s="1"/>
  <c r="CL80" i="17"/>
  <c r="CY80" i="17" s="1"/>
  <c r="CL65" i="17"/>
  <c r="CY65" i="17" s="1"/>
  <c r="CK55" i="17"/>
  <c r="CX55" i="17" s="1"/>
  <c r="CF36" i="17"/>
  <c r="CS36" i="17" s="1"/>
  <c r="CA36" i="17" s="1"/>
  <c r="CC36" i="17" s="1"/>
  <c r="AB40" i="17" s="1"/>
  <c r="AE40" i="17" s="1"/>
  <c r="CI36" i="17"/>
  <c r="CV36" i="17" s="1"/>
  <c r="CL74" i="17"/>
  <c r="CY74" i="17" s="1"/>
  <c r="CL71" i="17"/>
  <c r="CY71" i="17" s="1"/>
  <c r="CK24" i="17"/>
  <c r="CX24" i="17" s="1"/>
  <c r="CF70" i="17"/>
  <c r="CS70" i="17" s="1"/>
  <c r="CH45" i="17"/>
  <c r="CU45" i="17" s="1"/>
  <c r="CA45" i="17" s="1"/>
  <c r="CC45" i="17" s="1"/>
  <c r="CL32" i="17"/>
  <c r="CY32" i="17" s="1"/>
  <c r="CH24" i="17"/>
  <c r="CU24" i="17" s="1"/>
  <c r="CL73" i="17"/>
  <c r="CY73" i="17" s="1"/>
  <c r="CJ66" i="17"/>
  <c r="CW66" i="17" s="1"/>
  <c r="AC26" i="17"/>
  <c r="CL66" i="17"/>
  <c r="CY66" i="17" s="1"/>
  <c r="CM26" i="17"/>
  <c r="CZ26" i="17" s="1"/>
  <c r="CG70" i="17"/>
  <c r="CT70" i="17" s="1"/>
  <c r="CA70" i="17" s="1"/>
  <c r="CC70" i="17" s="1"/>
  <c r="AB50" i="17" s="1"/>
  <c r="AE50" i="17" s="1"/>
  <c r="AC24" i="17"/>
  <c r="AD24" i="17" s="1"/>
  <c r="CI46" i="17"/>
  <c r="CV46" i="17" s="1"/>
  <c r="CJ70" i="17"/>
  <c r="CW70" i="17" s="1"/>
  <c r="CI20" i="17"/>
  <c r="CV20" i="17" s="1"/>
  <c r="CJ57" i="17"/>
  <c r="CW57" i="17" s="1"/>
  <c r="CK54" i="17"/>
  <c r="CX54" i="17" s="1"/>
  <c r="AX20" i="17"/>
  <c r="CH30" i="17"/>
  <c r="CU30" i="17" s="1"/>
  <c r="AY22" i="17"/>
  <c r="CO20" i="17"/>
  <c r="DB20" i="17" s="1"/>
  <c r="AT20" i="17"/>
  <c r="AF20" i="17" s="1"/>
  <c r="CF29" i="17"/>
  <c r="CS29" i="17" s="1"/>
  <c r="AC29" i="17"/>
  <c r="CP29" i="17"/>
  <c r="DC29" i="17" s="1"/>
  <c r="CJ29" i="17"/>
  <c r="CW29" i="17" s="1"/>
  <c r="AC71" i="17"/>
  <c r="AD71" i="17" s="1"/>
  <c r="CM52" i="17"/>
  <c r="CZ52" i="17" s="1"/>
  <c r="CI52" i="17"/>
  <c r="CV52" i="17" s="1"/>
  <c r="AC46" i="17"/>
  <c r="AD46" i="17" s="1"/>
  <c r="CM46" i="17"/>
  <c r="CZ46" i="17" s="1"/>
  <c r="CO46" i="17"/>
  <c r="DB46" i="17" s="1"/>
  <c r="CK46" i="17"/>
  <c r="CX46" i="17" s="1"/>
  <c r="CJ75" i="17"/>
  <c r="CW75" i="17" s="1"/>
  <c r="CI75" i="17"/>
  <c r="CV75" i="17" s="1"/>
  <c r="CG75" i="17"/>
  <c r="CT75" i="17" s="1"/>
  <c r="CA75" i="17" s="1"/>
  <c r="CC75" i="17" s="1"/>
  <c r="AC82" i="17"/>
  <c r="AD82" i="17" s="1"/>
  <c r="CI82" i="17"/>
  <c r="CV82" i="17" s="1"/>
  <c r="CA82" i="17" s="1"/>
  <c r="CC82" i="17" s="1"/>
  <c r="AB36" i="17" s="1"/>
  <c r="AE36" i="17" s="1"/>
  <c r="AT82" i="17"/>
  <c r="CG82" i="17"/>
  <c r="CT82" i="17" s="1"/>
  <c r="CM82" i="17"/>
  <c r="CZ82" i="17" s="1"/>
  <c r="CF82" i="17"/>
  <c r="CS82" i="17" s="1"/>
  <c r="CO82" i="17"/>
  <c r="DB82" i="17" s="1"/>
  <c r="AC63" i="17"/>
  <c r="AD63" i="17" s="1"/>
  <c r="CG63" i="17"/>
  <c r="CT63" i="17" s="1"/>
  <c r="CF63" i="17"/>
  <c r="CS63" i="17" s="1"/>
  <c r="CA63" i="17" s="1"/>
  <c r="CC63" i="17" s="1"/>
  <c r="AB72" i="17" s="1"/>
  <c r="AE72" i="17" s="1"/>
  <c r="CJ63" i="17"/>
  <c r="CW63" i="17" s="1"/>
  <c r="CL84" i="17"/>
  <c r="CY84" i="17" s="1"/>
  <c r="CH84" i="17"/>
  <c r="CU84" i="17" s="1"/>
  <c r="CF84" i="17"/>
  <c r="CS84" i="17" s="1"/>
  <c r="CM84" i="17"/>
  <c r="CZ84" i="17" s="1"/>
  <c r="CJ24" i="17"/>
  <c r="CW24" i="17" s="1"/>
  <c r="CM24" i="17"/>
  <c r="CZ24" i="17" s="1"/>
  <c r="CH78" i="17"/>
  <c r="CU78" i="17" s="1"/>
  <c r="CA78" i="17" s="1"/>
  <c r="CC78" i="17" s="1"/>
  <c r="AB84" i="17" s="1"/>
  <c r="AE84" i="17" s="1"/>
  <c r="AC78" i="17"/>
  <c r="CM78" i="17"/>
  <c r="CZ78" i="17" s="1"/>
  <c r="CL78" i="17"/>
  <c r="CY78" i="17" s="1"/>
  <c r="CI58" i="17"/>
  <c r="CV58" i="17" s="1"/>
  <c r="CJ58" i="17"/>
  <c r="CW58" i="17" s="1"/>
  <c r="CL58" i="17"/>
  <c r="CY58" i="17" s="1"/>
  <c r="CG58" i="17"/>
  <c r="CT58" i="17" s="1"/>
  <c r="CA58" i="17" s="1"/>
  <c r="CC58" i="17" s="1"/>
  <c r="AT64" i="17"/>
  <c r="AF64" i="17" s="1"/>
  <c r="CL64" i="17"/>
  <c r="CY64" i="17" s="1"/>
  <c r="CF22" i="17"/>
  <c r="CS22" i="17" s="1"/>
  <c r="AU22" i="17"/>
  <c r="CG22" i="17"/>
  <c r="CT22" i="17" s="1"/>
  <c r="CI22" i="17"/>
  <c r="CV22" i="17" s="1"/>
  <c r="CA22" i="17" s="1"/>
  <c r="CC22" i="17" s="1"/>
  <c r="AB23" i="17" s="1"/>
  <c r="AE23" i="17" s="1"/>
  <c r="AT56" i="17"/>
  <c r="AF56" i="17" s="1"/>
  <c r="CM56" i="17"/>
  <c r="CZ56" i="17" s="1"/>
  <c r="CK56" i="17"/>
  <c r="CX56" i="17" s="1"/>
  <c r="CF56" i="17"/>
  <c r="CS56" i="17" s="1"/>
  <c r="CJ56" i="17"/>
  <c r="CW56" i="17" s="1"/>
  <c r="AC65" i="17"/>
  <c r="CI65" i="17"/>
  <c r="CV65" i="17" s="1"/>
  <c r="CO31" i="17"/>
  <c r="DB31" i="17" s="1"/>
  <c r="CP31" i="17"/>
  <c r="DC31" i="17" s="1"/>
  <c r="CO42" i="17"/>
  <c r="DB42" i="17" s="1"/>
  <c r="CO54" i="17"/>
  <c r="DB54" i="17" s="1"/>
  <c r="CP70" i="17"/>
  <c r="DC70" i="17" s="1"/>
  <c r="CN45" i="17"/>
  <c r="DA45" i="17" s="1"/>
  <c r="CN53" i="17"/>
  <c r="DA53" i="17" s="1"/>
  <c r="CJ30" i="17"/>
  <c r="CW30" i="17" s="1"/>
  <c r="CM40" i="17"/>
  <c r="CZ40" i="17" s="1"/>
  <c r="CH80" i="17"/>
  <c r="CU80" i="17" s="1"/>
  <c r="CA80" i="17" s="1"/>
  <c r="CC80" i="17" s="1"/>
  <c r="AB85" i="17" s="1"/>
  <c r="AE85" i="17" s="1"/>
  <c r="CG65" i="17"/>
  <c r="CT65" i="17" s="1"/>
  <c r="CF55" i="17"/>
  <c r="CS55" i="17" s="1"/>
  <c r="CA55" i="17" s="1"/>
  <c r="CC55" i="17" s="1"/>
  <c r="AB64" i="17" s="1"/>
  <c r="AE64" i="17" s="1"/>
  <c r="CG36" i="17"/>
  <c r="CT36" i="17" s="1"/>
  <c r="CJ74" i="17"/>
  <c r="CW74" i="17" s="1"/>
  <c r="CN46" i="17"/>
  <c r="DA46" i="17" s="1"/>
  <c r="CN24" i="17"/>
  <c r="DA24" i="17" s="1"/>
  <c r="CJ67" i="17"/>
  <c r="CW67" i="17" s="1"/>
  <c r="CM65" i="17"/>
  <c r="CZ65" i="17" s="1"/>
  <c r="CL48" i="17"/>
  <c r="CY48" i="17" s="1"/>
  <c r="CL70" i="17"/>
  <c r="CY70" i="17" s="1"/>
  <c r="CK51" i="17"/>
  <c r="CX51" i="17" s="1"/>
  <c r="CG73" i="17"/>
  <c r="CT73" i="17" s="1"/>
  <c r="CJ42" i="17"/>
  <c r="CW42" i="17" s="1"/>
  <c r="CM67" i="17"/>
  <c r="CZ67" i="17" s="1"/>
  <c r="CH48" i="17"/>
  <c r="CU48" i="17" s="1"/>
  <c r="CF66" i="17"/>
  <c r="CS66" i="17" s="1"/>
  <c r="CA66" i="17" s="1"/>
  <c r="CC66" i="17" s="1"/>
  <c r="AB75" i="17" s="1"/>
  <c r="AE75" i="17" s="1"/>
  <c r="CG46" i="17"/>
  <c r="CT46" i="17" s="1"/>
  <c r="CA46" i="17" s="1"/>
  <c r="CC46" i="17" s="1"/>
  <c r="CL46" i="17"/>
  <c r="CY46" i="17" s="1"/>
  <c r="CJ53" i="17"/>
  <c r="CW53" i="17" s="1"/>
  <c r="AF18" i="17"/>
  <c r="AT65" i="17"/>
  <c r="AT43" i="17"/>
  <c r="CH43" i="17"/>
  <c r="CU43" i="17" s="1"/>
  <c r="CA43" i="17" s="1"/>
  <c r="CC43" i="17" s="1"/>
  <c r="AB51" i="17" s="1"/>
  <c r="AE51" i="17" s="1"/>
  <c r="CJ43" i="17"/>
  <c r="CW43" i="17" s="1"/>
  <c r="AC43" i="17"/>
  <c r="AD43" i="17" s="1"/>
  <c r="CI43" i="17"/>
  <c r="CV43" i="17" s="1"/>
  <c r="CL43" i="17"/>
  <c r="CY43" i="17" s="1"/>
  <c r="CO35" i="17"/>
  <c r="DB35" i="17" s="1"/>
  <c r="CK35" i="17"/>
  <c r="CX35" i="17" s="1"/>
  <c r="AT26" i="17"/>
  <c r="CL26" i="17"/>
  <c r="CY26" i="17" s="1"/>
  <c r="CN26" i="17"/>
  <c r="DA26" i="17" s="1"/>
  <c r="CI26" i="17"/>
  <c r="CV26" i="17" s="1"/>
  <c r="CH26" i="17"/>
  <c r="CU26" i="17" s="1"/>
  <c r="CA26" i="17" s="1"/>
  <c r="CC26" i="17" s="1"/>
  <c r="AB28" i="17" s="1"/>
  <c r="AE28" i="17" s="1"/>
  <c r="CI62" i="17"/>
  <c r="CV62" i="17" s="1"/>
  <c r="AC62" i="17"/>
  <c r="CM62" i="17"/>
  <c r="CZ62" i="17" s="1"/>
  <c r="CM53" i="17"/>
  <c r="CZ53" i="17" s="1"/>
  <c r="AC53" i="17"/>
  <c r="AD53" i="17" s="1"/>
  <c r="CG53" i="17"/>
  <c r="CT53" i="17" s="1"/>
  <c r="CA53" i="17" s="1"/>
  <c r="CC53" i="17" s="1"/>
  <c r="AB62" i="17" s="1"/>
  <c r="AE62" i="17" s="1"/>
  <c r="CI33" i="17"/>
  <c r="CV33" i="17" s="1"/>
  <c r="AT33" i="17"/>
  <c r="AF33" i="17" s="1"/>
  <c r="CJ33" i="17"/>
  <c r="CW33" i="17" s="1"/>
  <c r="AC33" i="17"/>
  <c r="CM33" i="17"/>
  <c r="CZ33" i="17" s="1"/>
  <c r="CK33" i="17"/>
  <c r="CX33" i="17" s="1"/>
  <c r="AV38" i="17"/>
  <c r="AF38" i="17" s="1"/>
  <c r="CG79" i="17"/>
  <c r="CT79" i="17" s="1"/>
  <c r="AY79" i="17"/>
  <c r="CF79" i="17"/>
  <c r="CS79" i="17" s="1"/>
  <c r="CA79" i="17" s="1"/>
  <c r="CC79" i="17" s="1"/>
  <c r="AB39" i="17" s="1"/>
  <c r="AE39" i="17" s="1"/>
  <c r="CH42" i="17"/>
  <c r="CU42" i="17" s="1"/>
  <c r="CG42" i="17"/>
  <c r="CT42" i="17" s="1"/>
  <c r="CK42" i="17"/>
  <c r="CX42" i="17" s="1"/>
  <c r="CI42" i="17"/>
  <c r="CV42" i="17" s="1"/>
  <c r="AV64" i="17"/>
  <c r="AU75" i="17"/>
  <c r="AV34" i="17"/>
  <c r="AF34" i="17" s="1"/>
  <c r="AF99" i="17"/>
  <c r="AF17" i="17"/>
  <c r="AF32" i="17"/>
  <c r="AF86" i="17"/>
  <c r="AF16" i="17"/>
  <c r="AF45" i="17"/>
  <c r="AF111" i="17"/>
  <c r="AF80" i="17"/>
  <c r="AF35" i="17"/>
  <c r="AF51" i="17"/>
  <c r="AF46" i="17"/>
  <c r="AF101" i="17"/>
  <c r="AF87" i="17"/>
  <c r="AF43" i="17"/>
  <c r="AF12" i="17"/>
  <c r="AF94" i="17"/>
  <c r="AF58" i="17"/>
  <c r="AF82" i="17"/>
  <c r="AF97" i="17"/>
  <c r="AF122" i="17"/>
  <c r="AF79" i="17"/>
  <c r="AF9" i="17"/>
  <c r="AF98" i="17"/>
  <c r="AF40" i="17"/>
  <c r="AF123" i="17"/>
  <c r="AF44" i="17"/>
  <c r="AF108" i="17"/>
  <c r="AF42" i="17"/>
  <c r="AF15" i="17"/>
  <c r="AF67" i="17"/>
  <c r="AF120" i="17"/>
  <c r="AF54" i="17"/>
  <c r="AF53" i="17"/>
  <c r="AF89" i="17"/>
  <c r="AF47" i="17"/>
  <c r="AF14" i="17"/>
  <c r="AF117" i="17"/>
  <c r="AF25" i="17"/>
  <c r="AF60" i="17"/>
  <c r="AF52" i="17"/>
  <c r="AF69" i="17"/>
  <c r="AF10" i="17"/>
  <c r="AF110" i="17"/>
  <c r="AF19" i="17"/>
  <c r="AF72" i="17"/>
  <c r="AF65" i="17"/>
  <c r="AF50" i="17"/>
  <c r="AF61" i="17"/>
  <c r="AF109" i="17"/>
  <c r="AF78" i="17"/>
  <c r="AF114" i="17"/>
  <c r="AF7" i="17"/>
  <c r="AF93" i="17"/>
  <c r="AF113" i="17"/>
  <c r="AF90" i="17"/>
  <c r="AF66" i="17"/>
  <c r="AF102" i="17"/>
  <c r="AF92" i="17"/>
  <c r="AF88" i="17"/>
  <c r="AF74" i="17"/>
  <c r="AF8" i="17"/>
  <c r="AF121" i="17"/>
  <c r="AF71" i="17"/>
  <c r="AF119" i="17"/>
  <c r="AF91" i="17"/>
  <c r="AF116" i="17"/>
  <c r="AF73" i="17"/>
  <c r="AF23" i="17"/>
  <c r="AF118" i="17"/>
  <c r="AF63" i="17"/>
  <c r="AF100" i="17"/>
  <c r="AF11" i="17"/>
  <c r="AF105" i="17"/>
  <c r="AF13" i="17"/>
  <c r="AF24" i="17"/>
  <c r="AF62" i="17"/>
  <c r="AF70" i="17"/>
  <c r="AF96" i="17"/>
  <c r="CA111" i="17"/>
  <c r="CC111" i="17" s="1"/>
  <c r="AB111" i="17" s="1"/>
  <c r="AE111" i="17" s="1"/>
  <c r="AF75" i="17"/>
  <c r="AF124" i="17"/>
  <c r="AF81" i="17"/>
  <c r="AF125" i="17"/>
  <c r="AF37" i="17"/>
  <c r="AF59" i="17"/>
  <c r="AF95" i="17"/>
  <c r="AF39" i="17"/>
  <c r="AF6" i="17"/>
  <c r="AF107" i="17"/>
  <c r="AF103" i="17"/>
  <c r="AF36" i="17"/>
  <c r="AF29" i="17"/>
  <c r="AF104" i="17"/>
  <c r="CA108" i="17"/>
  <c r="CC108" i="17" s="1"/>
  <c r="AB108" i="17" s="1"/>
  <c r="AE108" i="17" s="1"/>
  <c r="AF49" i="17"/>
  <c r="CA124" i="17"/>
  <c r="CC124" i="17" s="1"/>
  <c r="AB124" i="17" s="1"/>
  <c r="AE124" i="17" s="1"/>
  <c r="CA98" i="17"/>
  <c r="CC98" i="17" s="1"/>
  <c r="AB98" i="17" s="1"/>
  <c r="AE98" i="17" s="1"/>
  <c r="CA93" i="17"/>
  <c r="CC93" i="17" s="1"/>
  <c r="AB93" i="17" s="1"/>
  <c r="AE93" i="17" s="1"/>
  <c r="CA100" i="17"/>
  <c r="CC100" i="17" s="1"/>
  <c r="AB100" i="17" s="1"/>
  <c r="AE100" i="17" s="1"/>
  <c r="CA85" i="17"/>
  <c r="CC85" i="17" s="1"/>
  <c r="CA123" i="17"/>
  <c r="CC123" i="17" s="1"/>
  <c r="AB123" i="17" s="1"/>
  <c r="AE123" i="17" s="1"/>
  <c r="CA77" i="17"/>
  <c r="CC77" i="17" s="1"/>
  <c r="AF112" i="17"/>
  <c r="CA121" i="17"/>
  <c r="CC121" i="17" s="1"/>
  <c r="AB121" i="17" s="1"/>
  <c r="AE121" i="17" s="1"/>
  <c r="CA27" i="17"/>
  <c r="CC27" i="17" s="1"/>
  <c r="AF106" i="17"/>
  <c r="CA106" i="17"/>
  <c r="CC106" i="17" s="1"/>
  <c r="AB106" i="17" s="1"/>
  <c r="AE106" i="17" s="1"/>
  <c r="AF22" i="17"/>
  <c r="CA102" i="17"/>
  <c r="CC102" i="17" s="1"/>
  <c r="AB102" i="17" s="1"/>
  <c r="AE102" i="17" s="1"/>
  <c r="CA56" i="17"/>
  <c r="CC56" i="17" s="1"/>
  <c r="AF115" i="17"/>
  <c r="CA11" i="17"/>
  <c r="CC11" i="17" s="1"/>
  <c r="AB11" i="17" s="1"/>
  <c r="AE11" i="17" s="1"/>
  <c r="CA105" i="17"/>
  <c r="CC105" i="17" s="1"/>
  <c r="AB105" i="17" s="1"/>
  <c r="AE105" i="17" s="1"/>
  <c r="CA88" i="17"/>
  <c r="CC88" i="17" s="1"/>
  <c r="AB88" i="17" s="1"/>
  <c r="AE88" i="17" s="1"/>
  <c r="AF83" i="17"/>
  <c r="CA62" i="17"/>
  <c r="CC62" i="17" s="1"/>
  <c r="AF26" i="17"/>
  <c r="CA99" i="17"/>
  <c r="CC99" i="17" s="1"/>
  <c r="AB99" i="17" s="1"/>
  <c r="AE99" i="17" s="1"/>
  <c r="CA84" i="17"/>
  <c r="CC84" i="17" s="1"/>
  <c r="CA122" i="17"/>
  <c r="CC122" i="17" s="1"/>
  <c r="AB122" i="17" s="1"/>
  <c r="AE122" i="17" s="1"/>
  <c r="CA90" i="17"/>
  <c r="CC90" i="17" s="1"/>
  <c r="AB90" i="17" s="1"/>
  <c r="AE90" i="17" s="1"/>
  <c r="CA112" i="17"/>
  <c r="CC112" i="17" s="1"/>
  <c r="AB112" i="17" s="1"/>
  <c r="AE112" i="17" s="1"/>
  <c r="CA117" i="17"/>
  <c r="CC117" i="17" s="1"/>
  <c r="AB117" i="17" s="1"/>
  <c r="AE117" i="17" s="1"/>
  <c r="CA113" i="17"/>
  <c r="CC113" i="17" s="1"/>
  <c r="AB113" i="17" s="1"/>
  <c r="AE113" i="17" s="1"/>
  <c r="CA6" i="17"/>
  <c r="CC6" i="17" s="1"/>
  <c r="AB6" i="17" s="1"/>
  <c r="AE6" i="17" s="1"/>
  <c r="CA87" i="17"/>
  <c r="CC87" i="17" s="1"/>
  <c r="AB87" i="17" s="1"/>
  <c r="AE87" i="17" s="1"/>
  <c r="CA42" i="17"/>
  <c r="CC42" i="17" s="1"/>
  <c r="CA91" i="17"/>
  <c r="CC91" i="17" s="1"/>
  <c r="AB91" i="17" s="1"/>
  <c r="AE91" i="17" s="1"/>
  <c r="CA120" i="17"/>
  <c r="CC120" i="17" s="1"/>
  <c r="AB120" i="17" s="1"/>
  <c r="AE120" i="17" s="1"/>
  <c r="CA95" i="17"/>
  <c r="CC95" i="17" s="1"/>
  <c r="AB95" i="17" s="1"/>
  <c r="AE95" i="17" s="1"/>
  <c r="CA125" i="17"/>
  <c r="CC125" i="17" s="1"/>
  <c r="AB125" i="17" s="1"/>
  <c r="AE125" i="17" s="1"/>
  <c r="CA119" i="17"/>
  <c r="CC119" i="17" s="1"/>
  <c r="AB119" i="17" s="1"/>
  <c r="AE119" i="17" s="1"/>
  <c r="CA96" i="17"/>
  <c r="CC96" i="17" s="1"/>
  <c r="AB96" i="17" s="1"/>
  <c r="AE96" i="17" s="1"/>
  <c r="CA101" i="17"/>
  <c r="CC101" i="17" s="1"/>
  <c r="AB101" i="17" s="1"/>
  <c r="AE101" i="17" s="1"/>
  <c r="CA116" i="17"/>
  <c r="CC116" i="17" s="1"/>
  <c r="AB116" i="17" s="1"/>
  <c r="AE116" i="17" s="1"/>
  <c r="CA92" i="17"/>
  <c r="CC92" i="17" s="1"/>
  <c r="AB92" i="17" s="1"/>
  <c r="AE92" i="17" s="1"/>
  <c r="CA50" i="17"/>
  <c r="CC50" i="17" s="1"/>
  <c r="CA34" i="17"/>
  <c r="CC34" i="17" s="1"/>
  <c r="CA14" i="17"/>
  <c r="CC14" i="17" s="1"/>
  <c r="AB14" i="17" s="1"/>
  <c r="AE14" i="17" s="1"/>
  <c r="CA18" i="17"/>
  <c r="CC18" i="17" s="1"/>
  <c r="AB18" i="17" s="1"/>
  <c r="AE18" i="17" s="1"/>
  <c r="CA30" i="17"/>
  <c r="CC30" i="17" s="1"/>
  <c r="CA103" i="17"/>
  <c r="CC103" i="17" s="1"/>
  <c r="AB103" i="17" s="1"/>
  <c r="AE103" i="17" s="1"/>
  <c r="CA89" i="17"/>
  <c r="CC89" i="17" s="1"/>
  <c r="AB89" i="17" s="1"/>
  <c r="AE89" i="17" s="1"/>
  <c r="CA31" i="17"/>
  <c r="CC31" i="17" s="1"/>
  <c r="AB32" i="17" s="1"/>
  <c r="AE32" i="17" s="1"/>
  <c r="CA115" i="17"/>
  <c r="CC115" i="17" s="1"/>
  <c r="AB115" i="17" s="1"/>
  <c r="AE115" i="17" s="1"/>
  <c r="CA12" i="17"/>
  <c r="CC12" i="17" s="1"/>
  <c r="AB12" i="17" s="1"/>
  <c r="AE12" i="17" s="1"/>
  <c r="CA110" i="17"/>
  <c r="CC110" i="17" s="1"/>
  <c r="AB110" i="17" s="1"/>
  <c r="AE110" i="17" s="1"/>
  <c r="CA13" i="17"/>
  <c r="CC13" i="17" s="1"/>
  <c r="AB13" i="17" s="1"/>
  <c r="AE13" i="17" s="1"/>
  <c r="CA25" i="17"/>
  <c r="CC25" i="17" s="1"/>
  <c r="CA104" i="17"/>
  <c r="CC104" i="17" s="1"/>
  <c r="AB104" i="17" s="1"/>
  <c r="AE104" i="17" s="1"/>
  <c r="CA107" i="17"/>
  <c r="CC107" i="17" s="1"/>
  <c r="AB107" i="17" s="1"/>
  <c r="AE107" i="17" s="1"/>
  <c r="CA40" i="17"/>
  <c r="CC40" i="17" s="1"/>
  <c r="CA114" i="17"/>
  <c r="CC114" i="17" s="1"/>
  <c r="AB114" i="17" s="1"/>
  <c r="AE114" i="17" s="1"/>
  <c r="CA15" i="17"/>
  <c r="CC15" i="17" s="1"/>
  <c r="AB15" i="17" s="1"/>
  <c r="AE15" i="17" s="1"/>
  <c r="CA17" i="17"/>
  <c r="CC17" i="17" s="1"/>
  <c r="AB17" i="17" s="1"/>
  <c r="AE17" i="17" s="1"/>
  <c r="CA86" i="17"/>
  <c r="CC86" i="17" s="1"/>
  <c r="AB86" i="17" s="1"/>
  <c r="AE86" i="17" s="1"/>
  <c r="AF77" i="17"/>
  <c r="CA118" i="17"/>
  <c r="CC118" i="17" s="1"/>
  <c r="AB118" i="17" s="1"/>
  <c r="AE118" i="17" s="1"/>
  <c r="CA94" i="17"/>
  <c r="CC94" i="17" s="1"/>
  <c r="AB94" i="17" s="1"/>
  <c r="AE94" i="17" s="1"/>
  <c r="AD67" i="17"/>
  <c r="CA49" i="17"/>
  <c r="CC49" i="17" s="1"/>
  <c r="CA9" i="17"/>
  <c r="CC9" i="17" s="1"/>
  <c r="AB9" i="17" s="1"/>
  <c r="AE9" i="17" s="1"/>
  <c r="CA68" i="17"/>
  <c r="CC68" i="17" s="1"/>
  <c r="AB77" i="17" s="1"/>
  <c r="AE77" i="17" s="1"/>
  <c r="AD30" i="17"/>
  <c r="CA10" i="17"/>
  <c r="CC10" i="17" s="1"/>
  <c r="AB10" i="17" s="1"/>
  <c r="AE10" i="17" s="1"/>
  <c r="CA23" i="17"/>
  <c r="CC23" i="17" s="1"/>
  <c r="CA97" i="17"/>
  <c r="CC97" i="17" s="1"/>
  <c r="AB97" i="17" s="1"/>
  <c r="AE97" i="17" s="1"/>
  <c r="CA109" i="17"/>
  <c r="CC109" i="17" s="1"/>
  <c r="AB109" i="17" s="1"/>
  <c r="AE109" i="17" s="1"/>
  <c r="AD44" i="17"/>
  <c r="CA7" i="17"/>
  <c r="CC7" i="17" s="1"/>
  <c r="AB7" i="17" s="1"/>
  <c r="AE7" i="17" s="1"/>
  <c r="AD86" i="17"/>
  <c r="AD89" i="17"/>
  <c r="AD23" i="17"/>
  <c r="AD9" i="17"/>
  <c r="AD14" i="17"/>
  <c r="AD106" i="17"/>
  <c r="AD92" i="17"/>
  <c r="AD119" i="17"/>
  <c r="CA8" i="17"/>
  <c r="CC8" i="17" s="1"/>
  <c r="AB8" i="17" s="1"/>
  <c r="AE8" i="17" s="1"/>
  <c r="CA32" i="17"/>
  <c r="CC32" i="17" s="1"/>
  <c r="CA41" i="17"/>
  <c r="CC41" i="17" s="1"/>
  <c r="AB49" i="17" s="1"/>
  <c r="AE49" i="17" s="1"/>
  <c r="AD85" i="17"/>
  <c r="CA19" i="17"/>
  <c r="CC19" i="17" s="1"/>
  <c r="AB19" i="17" s="1"/>
  <c r="AE19" i="17" s="1"/>
  <c r="CA16" i="17"/>
  <c r="CC16" i="17" s="1"/>
  <c r="AB16" i="17" s="1"/>
  <c r="AE16" i="17" s="1"/>
  <c r="AD33" i="17"/>
  <c r="CA71" i="17"/>
  <c r="CC71" i="17" s="1"/>
  <c r="AD6" i="17"/>
  <c r="CA38" i="17"/>
  <c r="CC38" i="17" s="1"/>
  <c r="CA74" i="17"/>
  <c r="CC74" i="17" s="1"/>
  <c r="AB107" i="21" l="1"/>
  <c r="AE107" i="21" s="1"/>
  <c r="AB111" i="21"/>
  <c r="AE111" i="21" s="1"/>
  <c r="AB47" i="21"/>
  <c r="AE47" i="21" s="1"/>
  <c r="AB26" i="21"/>
  <c r="AE26" i="21" s="1"/>
  <c r="AB128" i="21"/>
  <c r="AE128" i="21" s="1"/>
  <c r="AB69" i="21"/>
  <c r="AE69" i="21" s="1"/>
  <c r="AB22" i="21"/>
  <c r="AE22" i="21" s="1"/>
  <c r="AB43" i="21"/>
  <c r="AE43" i="21" s="1"/>
  <c r="AB84" i="21"/>
  <c r="AE84" i="21" s="1"/>
  <c r="AB83" i="21"/>
  <c r="AE83" i="21" s="1"/>
  <c r="AB91" i="21"/>
  <c r="AE91" i="21" s="1"/>
  <c r="AB50" i="21"/>
  <c r="AE50" i="21" s="1"/>
  <c r="AB74" i="21"/>
  <c r="AE74" i="21" s="1"/>
  <c r="AB14" i="21"/>
  <c r="AE14" i="21" s="1"/>
  <c r="AB66" i="21"/>
  <c r="AE66" i="21" s="1"/>
  <c r="AB63" i="21"/>
  <c r="AE63" i="21" s="1"/>
  <c r="AB116" i="21"/>
  <c r="AE116" i="21" s="1"/>
  <c r="AB105" i="21"/>
  <c r="AE105" i="21" s="1"/>
  <c r="AB95" i="21"/>
  <c r="AE95" i="21" s="1"/>
  <c r="AB108" i="21"/>
  <c r="AE108" i="21" s="1"/>
  <c r="AB62" i="21"/>
  <c r="AE62" i="21" s="1"/>
  <c r="AD128" i="21"/>
  <c r="AD44" i="21"/>
  <c r="AD118" i="21"/>
  <c r="AD17" i="21"/>
  <c r="AB19" i="21"/>
  <c r="AE19" i="21" s="1"/>
  <c r="AD94" i="21"/>
  <c r="AD104" i="21"/>
  <c r="AB99" i="21"/>
  <c r="AE99" i="21" s="1"/>
  <c r="AD131" i="21"/>
  <c r="AD45" i="21"/>
  <c r="AD12" i="21"/>
  <c r="AD51" i="21"/>
  <c r="AB49" i="21"/>
  <c r="AE49" i="21" s="1"/>
  <c r="AD18" i="21"/>
  <c r="AB65" i="21"/>
  <c r="AE65" i="21" s="1"/>
  <c r="AD132" i="21"/>
  <c r="AD61" i="21"/>
  <c r="AB59" i="21"/>
  <c r="AE59" i="21" s="1"/>
  <c r="AD16" i="21"/>
  <c r="AD10" i="21"/>
  <c r="AD41" i="21"/>
  <c r="AD38" i="21"/>
  <c r="AF116" i="21"/>
  <c r="AF108" i="21"/>
  <c r="AD72" i="21"/>
  <c r="AD28" i="21"/>
  <c r="AD53" i="21"/>
  <c r="AD75" i="21"/>
  <c r="AD124" i="21"/>
  <c r="AD117" i="21"/>
  <c r="AD119" i="21"/>
  <c r="AD110" i="21"/>
  <c r="AD25" i="21"/>
  <c r="AB110" i="21"/>
  <c r="AE110" i="21" s="1"/>
  <c r="AB20" i="21"/>
  <c r="AE20" i="21" s="1"/>
  <c r="AD135" i="21"/>
  <c r="AD77" i="21"/>
  <c r="AD111" i="21"/>
  <c r="AD106" i="21"/>
  <c r="AD81" i="21"/>
  <c r="AD52" i="21"/>
  <c r="AD56" i="21"/>
  <c r="AD37" i="21"/>
  <c r="AB88" i="21"/>
  <c r="AE88" i="21" s="1"/>
  <c r="AF42" i="21"/>
  <c r="AF14" i="21"/>
  <c r="AB18" i="21"/>
  <c r="AE18" i="21" s="1"/>
  <c r="AD27" i="21"/>
  <c r="AD32" i="21"/>
  <c r="AB87" i="21"/>
  <c r="AE87" i="21" s="1"/>
  <c r="AB92" i="21"/>
  <c r="AE92" i="21" s="1"/>
  <c r="AD112" i="21"/>
  <c r="AD108" i="21"/>
  <c r="AD121" i="21"/>
  <c r="AD7" i="21"/>
  <c r="AD126" i="21"/>
  <c r="AD11" i="21"/>
  <c r="AD102" i="21"/>
  <c r="AB60" i="21"/>
  <c r="AE60" i="21" s="1"/>
  <c r="AD70" i="21"/>
  <c r="AD62" i="21"/>
  <c r="AB71" i="21"/>
  <c r="AE71" i="21" s="1"/>
  <c r="AD107" i="21"/>
  <c r="AD31" i="21"/>
  <c r="AB117" i="21"/>
  <c r="AE117" i="21" s="1"/>
  <c r="AD15" i="21"/>
  <c r="AB23" i="21"/>
  <c r="AE23" i="21" s="1"/>
  <c r="AD50" i="21"/>
  <c r="AB51" i="21"/>
  <c r="AE51" i="21" s="1"/>
  <c r="AD114" i="21"/>
  <c r="AD57" i="21"/>
  <c r="AB90" i="21"/>
  <c r="AE90" i="21" s="1"/>
  <c r="AD105" i="21"/>
  <c r="AD92" i="21"/>
  <c r="AD83" i="21"/>
  <c r="AD30" i="21"/>
  <c r="AD120" i="21"/>
  <c r="AD74" i="21"/>
  <c r="AD6" i="21"/>
  <c r="AD63" i="21"/>
  <c r="AD125" i="21"/>
  <c r="AD115" i="21"/>
  <c r="AB98" i="21"/>
  <c r="AE98" i="21" s="1"/>
  <c r="AD84" i="21"/>
  <c r="AD85" i="21"/>
  <c r="AD33" i="21"/>
  <c r="AD35" i="21"/>
  <c r="AD96" i="21"/>
  <c r="AD76" i="21"/>
  <c r="AD67" i="21"/>
  <c r="AD130" i="21"/>
  <c r="AD48" i="21"/>
  <c r="AD58" i="21"/>
  <c r="AD36" i="21"/>
  <c r="AD47" i="21"/>
  <c r="AD21" i="21"/>
  <c r="AB109" i="21"/>
  <c r="AE109" i="21" s="1"/>
  <c r="AF75" i="21"/>
  <c r="AD68" i="21"/>
  <c r="AD20" i="21"/>
  <c r="AD64" i="21"/>
  <c r="AD29" i="21"/>
  <c r="AD133" i="21"/>
  <c r="AD73" i="21"/>
  <c r="AD66" i="21"/>
  <c r="AD22" i="21"/>
  <c r="AD127" i="21"/>
  <c r="AD9" i="21"/>
  <c r="AD8" i="21"/>
  <c r="AD71" i="21"/>
  <c r="AD34" i="21"/>
  <c r="AB93" i="21"/>
  <c r="AE93" i="21" s="1"/>
  <c r="AF85" i="21"/>
  <c r="AF83" i="21"/>
  <c r="AF73" i="21"/>
  <c r="AD93" i="21"/>
  <c r="AB67" i="21"/>
  <c r="AE67" i="21" s="1"/>
  <c r="AB114" i="21"/>
  <c r="AE114" i="21" s="1"/>
  <c r="AD98" i="21"/>
  <c r="AB75" i="21"/>
  <c r="AE75" i="21" s="1"/>
  <c r="AB54" i="21"/>
  <c r="AE54" i="21" s="1"/>
  <c r="AB126" i="21"/>
  <c r="AE126" i="21" s="1"/>
  <c r="AB45" i="21"/>
  <c r="AE45" i="21" s="1"/>
  <c r="AB129" i="21"/>
  <c r="AE129" i="21" s="1"/>
  <c r="AB16" i="21"/>
  <c r="AE16" i="21" s="1"/>
  <c r="AD13" i="21"/>
  <c r="AD55" i="21"/>
  <c r="AD103" i="21"/>
  <c r="AD101" i="21"/>
  <c r="AD82" i="21"/>
  <c r="AD100" i="21"/>
  <c r="AD40" i="21"/>
  <c r="AD86" i="21"/>
  <c r="AD39" i="21"/>
  <c r="AD14" i="21"/>
  <c r="AD134" i="21"/>
  <c r="AB80" i="21"/>
  <c r="AE80" i="21" s="1"/>
  <c r="AD65" i="21"/>
  <c r="AB35" i="17"/>
  <c r="AE35" i="17" s="1"/>
  <c r="AB55" i="17"/>
  <c r="AE55" i="17" s="1"/>
  <c r="AB63" i="17"/>
  <c r="AE63" i="17" s="1"/>
  <c r="AB46" i="17"/>
  <c r="AE46" i="17" s="1"/>
  <c r="AB82" i="17"/>
  <c r="AE82" i="17" s="1"/>
  <c r="AB66" i="17"/>
  <c r="AE66" i="17" s="1"/>
  <c r="AB21" i="17"/>
  <c r="AE21" i="17" s="1"/>
  <c r="AB54" i="17"/>
  <c r="AE54" i="17" s="1"/>
  <c r="AB80" i="17"/>
  <c r="AE80" i="17" s="1"/>
  <c r="AB61" i="17"/>
  <c r="AE61" i="17" s="1"/>
  <c r="AB67" i="17"/>
  <c r="AE67" i="17" s="1"/>
  <c r="AB57" i="17"/>
  <c r="AE57" i="17" s="1"/>
  <c r="AB60" i="17"/>
  <c r="AE60" i="17" s="1"/>
  <c r="AB78" i="17"/>
  <c r="AE78" i="17" s="1"/>
  <c r="AB53" i="17"/>
  <c r="AE53" i="17" s="1"/>
  <c r="AB69" i="17"/>
  <c r="AE69" i="17" s="1"/>
  <c r="AB24" i="17"/>
  <c r="AE24" i="17" s="1"/>
  <c r="AB26" i="17"/>
  <c r="AE26" i="17" s="1"/>
  <c r="AB31" i="17"/>
  <c r="AE31" i="17" s="1"/>
  <c r="AB65" i="17"/>
  <c r="AE65" i="17" s="1"/>
  <c r="AD115" i="17"/>
  <c r="AD105" i="17"/>
  <c r="AD110" i="17"/>
  <c r="AD54" i="17"/>
  <c r="AD117" i="17"/>
  <c r="AD18" i="17"/>
  <c r="AD80" i="17"/>
  <c r="AD19" i="17"/>
  <c r="AD10" i="17"/>
  <c r="AD20" i="17"/>
  <c r="AD116" i="17"/>
  <c r="AD98" i="17"/>
  <c r="AD49" i="17"/>
  <c r="AD102" i="17"/>
  <c r="AD73" i="17"/>
  <c r="AB83" i="17"/>
  <c r="AE83" i="17" s="1"/>
  <c r="AB81" i="17"/>
  <c r="AE81" i="17" s="1"/>
  <c r="AD95" i="17"/>
  <c r="AD15" i="17"/>
  <c r="AD114" i="17"/>
  <c r="AD75" i="17"/>
  <c r="AD7" i="17"/>
  <c r="AD87" i="17"/>
  <c r="AD69" i="17"/>
  <c r="AD120" i="17"/>
  <c r="AD91" i="17"/>
  <c r="AD123" i="17"/>
  <c r="AB58" i="17"/>
  <c r="AE58" i="17" s="1"/>
  <c r="AB48" i="17"/>
  <c r="AE48" i="17" s="1"/>
  <c r="AB47" i="17"/>
  <c r="AE47" i="17" s="1"/>
  <c r="AD45" i="17"/>
  <c r="AD25" i="17"/>
  <c r="AD39" i="17"/>
  <c r="AD101" i="17"/>
  <c r="AB59" i="17"/>
  <c r="AE59" i="17" s="1"/>
  <c r="AD29" i="17"/>
  <c r="AD32" i="17"/>
  <c r="AD62" i="17"/>
  <c r="AD90" i="17"/>
  <c r="AD58" i="17"/>
  <c r="AD103" i="17"/>
  <c r="AD113" i="17"/>
  <c r="AD111" i="17"/>
  <c r="AD68" i="17"/>
  <c r="AD79" i="17"/>
  <c r="AD17" i="17"/>
  <c r="AD48" i="17"/>
  <c r="AD84" i="17"/>
  <c r="AD125" i="17"/>
  <c r="AD99" i="17"/>
  <c r="AD26" i="17"/>
  <c r="AB44" i="17"/>
  <c r="AE44" i="17" s="1"/>
  <c r="AD57" i="17"/>
  <c r="AD27" i="17"/>
  <c r="AD42" i="17"/>
  <c r="AD104" i="17"/>
  <c r="AD47" i="17"/>
  <c r="AD41" i="17"/>
  <c r="AD88" i="17"/>
  <c r="AD124" i="17"/>
  <c r="AD51" i="17"/>
  <c r="AD94" i="17"/>
  <c r="AD13" i="17"/>
  <c r="AD100" i="17"/>
  <c r="AD40" i="17"/>
  <c r="AD16" i="17"/>
  <c r="AB37" i="17"/>
  <c r="AE37" i="17" s="1"/>
  <c r="AB29" i="17"/>
  <c r="AE29" i="17" s="1"/>
  <c r="AB79" i="17"/>
  <c r="AE79" i="17" s="1"/>
  <c r="AB33" i="17"/>
  <c r="AE33" i="17" s="1"/>
  <c r="AD107" i="17"/>
  <c r="AD37" i="17"/>
  <c r="AD112" i="17"/>
  <c r="AD118" i="17"/>
  <c r="AB27" i="17"/>
  <c r="AE27" i="17" s="1"/>
  <c r="AB71" i="17"/>
  <c r="AE71" i="17" s="1"/>
  <c r="AD28" i="17"/>
  <c r="AD11" i="17"/>
  <c r="AD36" i="17"/>
  <c r="AD78" i="17"/>
  <c r="AD74" i="17"/>
  <c r="AD60" i="17"/>
  <c r="AB45" i="17"/>
  <c r="AE45" i="17" s="1"/>
  <c r="AD56" i="17"/>
  <c r="AD109" i="17"/>
  <c r="AD61" i="17"/>
  <c r="AD96" i="17"/>
  <c r="AD81" i="17"/>
  <c r="AD70" i="17"/>
  <c r="AD8" i="17"/>
  <c r="AD35" i="17"/>
  <c r="AD93" i="17"/>
  <c r="AD22" i="17"/>
  <c r="AD65" i="17"/>
  <c r="AD121" i="17"/>
  <c r="AD77" i="17"/>
  <c r="AD12" i="17"/>
  <c r="AD108" i="17"/>
  <c r="AD31" i="17"/>
  <c r="AD72" i="17"/>
  <c r="AD66" i="17"/>
  <c r="AD122" i="17"/>
  <c r="AD97" i="17"/>
</calcChain>
</file>

<file path=xl/sharedStrings.xml><?xml version="1.0" encoding="utf-8"?>
<sst xmlns="http://schemas.openxmlformats.org/spreadsheetml/2006/main" count="2493" uniqueCount="611">
  <si>
    <t>Points</t>
  </si>
  <si>
    <t>Position</t>
  </si>
  <si>
    <t>NA</t>
  </si>
  <si>
    <t>Name</t>
  </si>
  <si>
    <t>Score</t>
  </si>
  <si>
    <t>Ranking</t>
  </si>
  <si>
    <t>Fly Count</t>
  </si>
  <si>
    <t>Points System Used In Scoring SOTY</t>
  </si>
  <si>
    <t>Brisbane ASG</t>
  </si>
  <si>
    <t>Tie Break</t>
  </si>
  <si>
    <t>1. Fly count from "Best four scores"</t>
  </si>
  <si>
    <t>2. Highest combined score from "Best four scores"</t>
  </si>
  <si>
    <t>3. Highest single event score from "Best four scores"</t>
  </si>
  <si>
    <t>BRT Federal Cup</t>
  </si>
  <si>
    <t>Wagga</t>
  </si>
  <si>
    <t>Procal Melbourne Pt1</t>
  </si>
  <si>
    <t>Wagga2</t>
  </si>
  <si>
    <t>Procal Canberra</t>
  </si>
  <si>
    <t>Neisika Melbourne</t>
  </si>
  <si>
    <t>Brisbane Madden</t>
  </si>
  <si>
    <t>Best 4 Events</t>
  </si>
  <si>
    <t>Canberra</t>
  </si>
  <si>
    <t>Melbourne</t>
  </si>
  <si>
    <t>Townsville</t>
  </si>
  <si>
    <t>B Bay</t>
  </si>
  <si>
    <t>Brisbane</t>
  </si>
  <si>
    <t>Scores</t>
  </si>
  <si>
    <t>Highest with matching scores</t>
  </si>
  <si>
    <t>points</t>
  </si>
  <si>
    <t>R</t>
  </si>
  <si>
    <t>Score (4)</t>
  </si>
  <si>
    <t>Points (4)</t>
  </si>
  <si>
    <t>Stuart</t>
  </si>
  <si>
    <t>Elliott</t>
  </si>
  <si>
    <t>Trotter</t>
  </si>
  <si>
    <t>Annie</t>
  </si>
  <si>
    <t>Michael</t>
  </si>
  <si>
    <t>Les</t>
  </si>
  <si>
    <t>Fraser</t>
  </si>
  <si>
    <t>David</t>
  </si>
  <si>
    <t>Groves</t>
  </si>
  <si>
    <t>Barry</t>
  </si>
  <si>
    <t>Tucker</t>
  </si>
  <si>
    <t>Alex</t>
  </si>
  <si>
    <t>Chryss</t>
  </si>
  <si>
    <t>Peter</t>
  </si>
  <si>
    <t>Van Meurs</t>
  </si>
  <si>
    <t>Paul</t>
  </si>
  <si>
    <t>Read</t>
  </si>
  <si>
    <t>Ian</t>
  </si>
  <si>
    <t>Dave</t>
  </si>
  <si>
    <t>John</t>
  </si>
  <si>
    <t>Sean</t>
  </si>
  <si>
    <t>Patricia</t>
  </si>
  <si>
    <t>Bernard</t>
  </si>
  <si>
    <t>Tim</t>
  </si>
  <si>
    <t>Pavey</t>
  </si>
  <si>
    <t>Rob</t>
  </si>
  <si>
    <t>White</t>
  </si>
  <si>
    <t>Glen</t>
  </si>
  <si>
    <t>Aarsen</t>
  </si>
  <si>
    <t>Grant</t>
  </si>
  <si>
    <t>Deehan</t>
  </si>
  <si>
    <t>Lee-Ann</t>
  </si>
  <si>
    <t>Van meurs</t>
  </si>
  <si>
    <t>Tyson</t>
  </si>
  <si>
    <t>Karl</t>
  </si>
  <si>
    <t>Keuhn</t>
  </si>
  <si>
    <t>Robert</t>
  </si>
  <si>
    <t>Ambrose</t>
  </si>
  <si>
    <t>McCarthy</t>
  </si>
  <si>
    <t>Chris</t>
  </si>
  <si>
    <t>Rigby</t>
  </si>
  <si>
    <t>Fasitsas</t>
  </si>
  <si>
    <t>Jim</t>
  </si>
  <si>
    <t>Ron</t>
  </si>
  <si>
    <t>Parkes</t>
  </si>
  <si>
    <t>Cameron</t>
  </si>
  <si>
    <t>Smith</t>
  </si>
  <si>
    <t>Andrew</t>
  </si>
  <si>
    <t>Bob</t>
  </si>
  <si>
    <t>Dean</t>
  </si>
  <si>
    <t>Thrower</t>
  </si>
  <si>
    <t>Bending</t>
  </si>
  <si>
    <t>James</t>
  </si>
  <si>
    <t>Butts</t>
  </si>
  <si>
    <t>Ken</t>
  </si>
  <si>
    <t>Malcolm</t>
  </si>
  <si>
    <t>Wright</t>
  </si>
  <si>
    <t>Mark</t>
  </si>
  <si>
    <t>Max</t>
  </si>
  <si>
    <t>Coady</t>
  </si>
  <si>
    <t>Mike</t>
  </si>
  <si>
    <t>Wittick</t>
  </si>
  <si>
    <t>McDonald</t>
  </si>
  <si>
    <t>Eager</t>
  </si>
  <si>
    <t>Russel</t>
  </si>
  <si>
    <t>Le Maitre</t>
  </si>
  <si>
    <t>Shane</t>
  </si>
  <si>
    <t>Anthony</t>
  </si>
  <si>
    <t>Hall</t>
  </si>
  <si>
    <t>Easton</t>
  </si>
  <si>
    <t>Bell</t>
  </si>
  <si>
    <t>Jaegen</t>
  </si>
  <si>
    <t>Peet</t>
  </si>
  <si>
    <t>Seaman</t>
  </si>
  <si>
    <t>McQuire</t>
  </si>
  <si>
    <t>Mick</t>
  </si>
  <si>
    <t>Greg</t>
  </si>
  <si>
    <t>Chapman</t>
  </si>
  <si>
    <t>Riley</t>
  </si>
  <si>
    <t>Mariette</t>
  </si>
  <si>
    <t>Rick</t>
  </si>
  <si>
    <t>Collins</t>
  </si>
  <si>
    <t>Titterton</t>
  </si>
  <si>
    <t>Varley</t>
  </si>
  <si>
    <t>Lavaring</t>
  </si>
  <si>
    <t>Kuehn</t>
  </si>
  <si>
    <t>O'Sullivan</t>
  </si>
  <si>
    <t>Burbridge</t>
  </si>
  <si>
    <t>Russ</t>
  </si>
  <si>
    <t>Stone</t>
  </si>
  <si>
    <t>Lyall</t>
  </si>
  <si>
    <t>Neil</t>
  </si>
  <si>
    <t>Hooper</t>
  </si>
  <si>
    <t>Alan</t>
  </si>
  <si>
    <t>Brad</t>
  </si>
  <si>
    <t>Jack</t>
  </si>
  <si>
    <t>Lipko</t>
  </si>
  <si>
    <t>Nick</t>
  </si>
  <si>
    <t>Aagren</t>
  </si>
  <si>
    <t>Russell</t>
  </si>
  <si>
    <t>Glenn</t>
  </si>
  <si>
    <t>Randal</t>
  </si>
  <si>
    <t>Haberman</t>
  </si>
  <si>
    <t>Clayton</t>
  </si>
  <si>
    <t>Hogno</t>
  </si>
  <si>
    <t>Melgaard</t>
  </si>
  <si>
    <t>Gooley</t>
  </si>
  <si>
    <t>Alf</t>
  </si>
  <si>
    <t>Guglienino</t>
  </si>
  <si>
    <t>Ashley</t>
  </si>
  <si>
    <t>Habberman</t>
  </si>
  <si>
    <t>Latter</t>
  </si>
  <si>
    <t>Dowling</t>
  </si>
  <si>
    <t>Tracey</t>
  </si>
  <si>
    <t>Merriman</t>
  </si>
  <si>
    <t>Stephen</t>
  </si>
  <si>
    <t>Pelin</t>
  </si>
  <si>
    <t>Qualification</t>
  </si>
  <si>
    <t>Matt</t>
  </si>
  <si>
    <t>Paroz</t>
  </si>
  <si>
    <t>Kevin</t>
  </si>
  <si>
    <t>Sloan</t>
  </si>
  <si>
    <t>match1</t>
  </si>
  <si>
    <t>match2</t>
  </si>
  <si>
    <t>match3</t>
  </si>
  <si>
    <t>match4</t>
  </si>
  <si>
    <t>match5</t>
  </si>
  <si>
    <t>match6</t>
  </si>
  <si>
    <t>match7</t>
  </si>
  <si>
    <t>match8</t>
  </si>
  <si>
    <t>Total Score</t>
  </si>
  <si>
    <t>Match Top 4</t>
  </si>
  <si>
    <t>SSAA 500m Fly Shoot</t>
  </si>
  <si>
    <t>Cowal</t>
  </si>
  <si>
    <t>Kiera</t>
  </si>
  <si>
    <t>Warren</t>
  </si>
  <si>
    <t>Hanlon</t>
  </si>
  <si>
    <t>Krebs</t>
  </si>
  <si>
    <t>Qualification for SOTY</t>
  </si>
  <si>
    <t>Attendance to 3 different ranges</t>
  </si>
  <si>
    <t>Goulden</t>
  </si>
  <si>
    <t>Davies</t>
  </si>
  <si>
    <t>Rod</t>
  </si>
  <si>
    <t>Tony</t>
  </si>
  <si>
    <t>Souter</t>
  </si>
  <si>
    <t>Tyler</t>
  </si>
  <si>
    <t>Stefan</t>
  </si>
  <si>
    <t>Karlsson</t>
  </si>
  <si>
    <t>Vince</t>
  </si>
  <si>
    <t>Vaina</t>
  </si>
  <si>
    <t>Stan</t>
  </si>
  <si>
    <t>Elser</t>
  </si>
  <si>
    <t>B Bay Feb</t>
  </si>
  <si>
    <t>Beynon</t>
  </si>
  <si>
    <t>Heinz</t>
  </si>
  <si>
    <t>Himmelberger</t>
  </si>
  <si>
    <t>Detail</t>
  </si>
  <si>
    <t>Bench</t>
  </si>
  <si>
    <t xml:space="preserve"> </t>
  </si>
  <si>
    <t>Class</t>
  </si>
  <si>
    <t>A</t>
  </si>
  <si>
    <t>B</t>
  </si>
  <si>
    <t>C</t>
  </si>
  <si>
    <t>D</t>
  </si>
  <si>
    <t>E</t>
  </si>
  <si>
    <t>Total</t>
  </si>
  <si>
    <t>Fly</t>
  </si>
  <si>
    <t>Rank</t>
  </si>
  <si>
    <t>Pts</t>
  </si>
  <si>
    <t>Gr</t>
  </si>
  <si>
    <t>Count</t>
  </si>
  <si>
    <t>O/All</t>
  </si>
  <si>
    <t>LG</t>
  </si>
  <si>
    <t>Michael Bell</t>
  </si>
  <si>
    <t>Anthony Hall</t>
  </si>
  <si>
    <t>L</t>
  </si>
  <si>
    <t>Bob Wright</t>
  </si>
  <si>
    <t>Nick Aagren</t>
  </si>
  <si>
    <t>Barry Tucker</t>
  </si>
  <si>
    <t>Pete van Meurs</t>
  </si>
  <si>
    <t>Les Fraser</t>
  </si>
  <si>
    <t>John McQuire</t>
  </si>
  <si>
    <t>Brad Gooley</t>
  </si>
  <si>
    <t>Peter Varley</t>
  </si>
  <si>
    <t>Tim Pavey</t>
  </si>
  <si>
    <t>Warren Hanlon</t>
  </si>
  <si>
    <t>Ron O'Sullivan</t>
  </si>
  <si>
    <t>Max Coady</t>
  </si>
  <si>
    <t>Heinz Himmelberger</t>
  </si>
  <si>
    <t/>
  </si>
  <si>
    <t>Small Group</t>
  </si>
  <si>
    <t>Best target</t>
  </si>
  <si>
    <t>500m Fly Ranked Leader Board</t>
  </si>
  <si>
    <t>HG</t>
  </si>
  <si>
    <t>Paul Krebs</t>
  </si>
  <si>
    <t>Amanda</t>
  </si>
  <si>
    <t>Jodi</t>
  </si>
  <si>
    <t>Keith</t>
  </si>
  <si>
    <t>Dowell</t>
  </si>
  <si>
    <t>Luke</t>
  </si>
  <si>
    <t>Easter</t>
  </si>
  <si>
    <t>Malcom</t>
  </si>
  <si>
    <t>Siddarth</t>
  </si>
  <si>
    <t>Kukreti</t>
  </si>
  <si>
    <t>McNamara</t>
  </si>
  <si>
    <t>Darren</t>
  </si>
  <si>
    <t>Tyson Trotter</t>
  </si>
  <si>
    <t>Lee-Anne van Meurs</t>
  </si>
  <si>
    <t>Luke Easter</t>
  </si>
  <si>
    <t>B Bay June</t>
  </si>
  <si>
    <t>Neil Hooper</t>
  </si>
  <si>
    <t>Glenn Aarsen</t>
  </si>
  <si>
    <t>Steve Ball</t>
  </si>
  <si>
    <t>Cameron Starr</t>
  </si>
  <si>
    <t>Starr</t>
  </si>
  <si>
    <t>Steve</t>
  </si>
  <si>
    <t>Ball</t>
  </si>
  <si>
    <t>Merryman</t>
  </si>
  <si>
    <t>Brazier</t>
  </si>
  <si>
    <t>Lindsay</t>
  </si>
  <si>
    <t>Horsfall</t>
  </si>
  <si>
    <t>Brandon</t>
  </si>
  <si>
    <t>Guglemino</t>
  </si>
  <si>
    <t>Callum</t>
  </si>
  <si>
    <t>Nocente</t>
  </si>
  <si>
    <t>Diana</t>
  </si>
  <si>
    <t>Melham</t>
  </si>
  <si>
    <t>Lewis</t>
  </si>
  <si>
    <t>Kelley</t>
  </si>
  <si>
    <t>Best 4 results</t>
  </si>
  <si>
    <t>Venue</t>
  </si>
  <si>
    <t>Date</t>
  </si>
  <si>
    <t>Course of fire</t>
  </si>
  <si>
    <t>South Coast Championships - Batemans Bay</t>
  </si>
  <si>
    <t>500 &amp; 300m</t>
  </si>
  <si>
    <t>500m</t>
  </si>
  <si>
    <t>300-500</t>
  </si>
  <si>
    <t>Little River Victoria</t>
  </si>
  <si>
    <t>500-300</t>
  </si>
  <si>
    <t>NSW champ Batemans Bay</t>
  </si>
  <si>
    <t>500-200m</t>
  </si>
  <si>
    <t>Brisbane "Harry Madden Fly"</t>
  </si>
  <si>
    <t>Qualification Data</t>
  </si>
  <si>
    <t>Deane</t>
  </si>
  <si>
    <t>Jodie</t>
  </si>
  <si>
    <t>Travis</t>
  </si>
  <si>
    <t>Rafer</t>
  </si>
  <si>
    <t>Geoghegan</t>
  </si>
  <si>
    <t>XX</t>
  </si>
  <si>
    <t>XY</t>
  </si>
  <si>
    <t>Eamon</t>
  </si>
  <si>
    <t>Herbert</t>
  </si>
  <si>
    <t>Golinski</t>
  </si>
  <si>
    <t>Mcauley</t>
  </si>
  <si>
    <t>YY</t>
  </si>
  <si>
    <t>YZ</t>
  </si>
  <si>
    <t>Reynolds</t>
  </si>
  <si>
    <t>Barnes</t>
  </si>
  <si>
    <t>Daniel</t>
  </si>
  <si>
    <t>Eiser</t>
  </si>
  <si>
    <t>Fairbain</t>
  </si>
  <si>
    <t>Thompson</t>
  </si>
  <si>
    <t>Ted</t>
  </si>
  <si>
    <t>Donaldson</t>
  </si>
  <si>
    <t>Odgers</t>
  </si>
  <si>
    <t>Damien</t>
  </si>
  <si>
    <t>Birgan</t>
  </si>
  <si>
    <t>Jackson</t>
  </si>
  <si>
    <t>Tom</t>
  </si>
  <si>
    <t>McCormick</t>
  </si>
  <si>
    <t>February 7 &amp; 8th 2015</t>
  </si>
  <si>
    <t>BRT - FLY Nationals Canberra</t>
  </si>
  <si>
    <t> 7th March 2015</t>
  </si>
  <si>
    <t>Blue heeler Wagga Wagga</t>
  </si>
  <si>
    <t> 28th &amp; 29th March 2015</t>
  </si>
  <si>
    <t>2rd &amp; 3th May 2015</t>
  </si>
  <si>
    <t> 27st &amp; 28th June 2015</t>
  </si>
  <si>
    <t> 29 &amp; 30th August 2015</t>
  </si>
  <si>
    <t>Pro Cal Cup FlyCanberra</t>
  </si>
  <si>
    <t> 26th September 2015</t>
  </si>
  <si>
    <t>Little River Victoria- "Nesika Cup" </t>
  </si>
  <si>
    <t>6th &amp; 7th November 2015</t>
  </si>
  <si>
    <t>300 - 500M</t>
  </si>
  <si>
    <t>Monday 16th November 2015</t>
  </si>
  <si>
    <t>2015 Calendar of events for 500m Registered Shooter Of The Year Fly Shoots</t>
  </si>
  <si>
    <t>February 2015 "Procal Trading" South Coast Championships - 500m &amp; 300m Fly Shoot</t>
  </si>
  <si>
    <t>Peter Merriman</t>
  </si>
  <si>
    <t>Greg Chapman</t>
  </si>
  <si>
    <t>Brian Taylor</t>
  </si>
  <si>
    <t>Lindsay Horsfall</t>
  </si>
  <si>
    <t>Steven Monck</t>
  </si>
  <si>
    <t>Tyler Chapman (Jnr)</t>
  </si>
  <si>
    <t>1.79"</t>
  </si>
  <si>
    <t>Russell Le Maitre</t>
  </si>
  <si>
    <t>Blake Savage</t>
  </si>
  <si>
    <t>1.39"</t>
  </si>
  <si>
    <t>Brian</t>
  </si>
  <si>
    <t>Taylor</t>
  </si>
  <si>
    <t>Steven</t>
  </si>
  <si>
    <t>Monck</t>
  </si>
  <si>
    <t>Blake</t>
  </si>
  <si>
    <t>Savage</t>
  </si>
  <si>
    <t>BRT Federal Cup 500m Fly -March 2015</t>
  </si>
  <si>
    <t>500M Fly "Light Gun" Leader Board</t>
  </si>
  <si>
    <t>Nick Aagren L</t>
  </si>
  <si>
    <t>y</t>
  </si>
  <si>
    <t>Bob Wright L</t>
  </si>
  <si>
    <t>Les Fraser L</t>
  </si>
  <si>
    <t>Peter Merriman L</t>
  </si>
  <si>
    <t>Tyson Trotter L</t>
  </si>
  <si>
    <t>Grant Groves L</t>
  </si>
  <si>
    <t>Anthony Hall L</t>
  </si>
  <si>
    <t>Brad Gooley L</t>
  </si>
  <si>
    <t>Brian Taylor L</t>
  </si>
  <si>
    <t>Chris Goulden L</t>
  </si>
  <si>
    <t>Russ Stone L</t>
  </si>
  <si>
    <t>Mick Bell L</t>
  </si>
  <si>
    <t>Stephen Pelin L</t>
  </si>
  <si>
    <t>Barry Tucker L</t>
  </si>
  <si>
    <t>Vince Vaina L</t>
  </si>
  <si>
    <t>Daniel Taylor L</t>
  </si>
  <si>
    <t>Tim Pavey L</t>
  </si>
  <si>
    <t>Mick Burbidge L</t>
  </si>
  <si>
    <t>Mick Easton L</t>
  </si>
  <si>
    <t>Tracy Deehan L</t>
  </si>
  <si>
    <t>John McQuire L</t>
  </si>
  <si>
    <t>Luke Easter L</t>
  </si>
  <si>
    <t>Lindsay Horsfall L</t>
  </si>
  <si>
    <t>Peter Varley l</t>
  </si>
  <si>
    <t>Malcolm Wright L</t>
  </si>
  <si>
    <t>Shane Dowling L</t>
  </si>
  <si>
    <t>James Titterton L</t>
  </si>
  <si>
    <t>Ron O’Sullivan L</t>
  </si>
  <si>
    <t>Warren Hanlon L</t>
  </si>
  <si>
    <t>Sean Little L</t>
  </si>
  <si>
    <t>Ian Latter L</t>
  </si>
  <si>
    <t>John Vaina L</t>
  </si>
  <si>
    <t>Kirra Deehan L</t>
  </si>
  <si>
    <t>Cameron Starr L</t>
  </si>
  <si>
    <t>John Lavaring L</t>
  </si>
  <si>
    <t>Eamon Herbert L</t>
  </si>
  <si>
    <t>Amanda Smith L</t>
  </si>
  <si>
    <t>Colin Prest L</t>
  </si>
  <si>
    <t>Jack Lipko L</t>
  </si>
  <si>
    <t>Ray Charlton L</t>
  </si>
  <si>
    <t>-</t>
  </si>
  <si>
    <t>Barry Tucket</t>
  </si>
  <si>
    <t>500M Fly "Heavy Gun" Leader Board</t>
  </si>
  <si>
    <t>Mick Bell H</t>
  </si>
  <si>
    <t>Nick Aagren H</t>
  </si>
  <si>
    <t>Tyson Trotter H</t>
  </si>
  <si>
    <t>Dave Waters H</t>
  </si>
  <si>
    <t>Barry Tucker H</t>
  </si>
  <si>
    <t>Anthony Hall H</t>
  </si>
  <si>
    <t>Tim Pavey H</t>
  </si>
  <si>
    <t>Dave Groves H</t>
  </si>
  <si>
    <t>Annie Elliott H</t>
  </si>
  <si>
    <t>Les Fraser H</t>
  </si>
  <si>
    <t>Russell LeMaitre H</t>
  </si>
  <si>
    <t>Paul Deehan H</t>
  </si>
  <si>
    <t>Glen McCarthy H</t>
  </si>
  <si>
    <t>John McQuire H</t>
  </si>
  <si>
    <t>Keith Dowell H</t>
  </si>
  <si>
    <t>Robert Bernard H</t>
  </si>
  <si>
    <t>Stan Golinski H</t>
  </si>
  <si>
    <t>Stuart Elliott H</t>
  </si>
  <si>
    <t>Vince Vaina H</t>
  </si>
  <si>
    <t>Chris Goulden H</t>
  </si>
  <si>
    <t>Paul Krebs H</t>
  </si>
  <si>
    <t>Peter McDonald H</t>
  </si>
  <si>
    <t>Mark Smith H</t>
  </si>
  <si>
    <t>Luke Easter H</t>
  </si>
  <si>
    <t>Sean Little H</t>
  </si>
  <si>
    <t>John Vaina H</t>
  </si>
  <si>
    <t>Hans Hoitink H</t>
  </si>
  <si>
    <t>Keith Dowell</t>
  </si>
  <si>
    <t>Colin</t>
  </si>
  <si>
    <t>Prest</t>
  </si>
  <si>
    <t>Ray</t>
  </si>
  <si>
    <t>Charlton</t>
  </si>
  <si>
    <t>Waters</t>
  </si>
  <si>
    <t>Hans</t>
  </si>
  <si>
    <t>Hoitink</t>
  </si>
  <si>
    <t>Little</t>
  </si>
  <si>
    <t>Reed</t>
  </si>
  <si>
    <t>Halloran</t>
  </si>
  <si>
    <t>Hayley</t>
  </si>
  <si>
    <t>Gilchrist</t>
  </si>
  <si>
    <t>Crain</t>
  </si>
  <si>
    <t>Brett</t>
  </si>
  <si>
    <t>Sloane</t>
  </si>
  <si>
    <t>Passlow</t>
  </si>
  <si>
    <t>WAGGA WAGGA SSAA 2015 RIVERINA FLY CHAMPIONSHIP</t>
  </si>
  <si>
    <t>500m FLY Ranked Leader Board</t>
  </si>
  <si>
    <t>Grant Groves</t>
  </si>
  <si>
    <t>PvM</t>
  </si>
  <si>
    <t>Randal Haberman</t>
  </si>
  <si>
    <t>Paul Deehan</t>
  </si>
  <si>
    <t>Tyler Chapman (J)</t>
  </si>
  <si>
    <t>Mick Reed</t>
  </si>
  <si>
    <t>Rob Halloran</t>
  </si>
  <si>
    <t>LvM</t>
  </si>
  <si>
    <t>Hayley Riley (J)</t>
  </si>
  <si>
    <t>Paul Gilchrist</t>
  </si>
  <si>
    <t>Brett Crain</t>
  </si>
  <si>
    <t>Kevin Sloane</t>
  </si>
  <si>
    <t>Clayton Hogno</t>
  </si>
  <si>
    <t>Bob Riley</t>
  </si>
  <si>
    <t>Paul Passlow</t>
  </si>
  <si>
    <t>Paul Read</t>
  </si>
  <si>
    <t>Russell LeMaitre</t>
  </si>
  <si>
    <t>Paul Crebs</t>
  </si>
  <si>
    <t>1.969"</t>
  </si>
  <si>
    <t>NSW FLY Championships 27-28th June 2015 - SSAA Batemans Bay</t>
  </si>
  <si>
    <t>500m Light Gun Leaderboard</t>
  </si>
  <si>
    <t>Vince Vaina</t>
  </si>
  <si>
    <t>Deanne Thrower</t>
  </si>
  <si>
    <t>Sean Ambrose</t>
  </si>
  <si>
    <t>John Lavaring</t>
  </si>
  <si>
    <t>Ken Melgaard</t>
  </si>
  <si>
    <t>Daniel Taylor</t>
  </si>
  <si>
    <t>Glenn Seaman</t>
  </si>
  <si>
    <t>Ian Armstrong</t>
  </si>
  <si>
    <t>John Vaina</t>
  </si>
  <si>
    <t>Gary Barron</t>
  </si>
  <si>
    <t>Jack Lipko</t>
  </si>
  <si>
    <t>Glen Aarsen</t>
  </si>
  <si>
    <t>Best Target</t>
  </si>
  <si>
    <t>500m Heavy Gun Leaderboard</t>
  </si>
  <si>
    <t>Rob Eager</t>
  </si>
  <si>
    <t>Dave Groves</t>
  </si>
  <si>
    <t>Lindsay Horsefall</t>
  </si>
  <si>
    <t>Jim Lyall</t>
  </si>
  <si>
    <t>Robert Bernard</t>
  </si>
  <si>
    <t>Ian Lampl</t>
  </si>
  <si>
    <t>36mm</t>
  </si>
  <si>
    <t>Lampl</t>
  </si>
  <si>
    <t>Horsefall</t>
  </si>
  <si>
    <t>Gary</t>
  </si>
  <si>
    <t>Barron</t>
  </si>
  <si>
    <t>Armstrong</t>
  </si>
  <si>
    <t>Kira Deehan J</t>
  </si>
  <si>
    <t>Alf Guglemino</t>
  </si>
  <si>
    <t>Brandon Guglemino J</t>
  </si>
  <si>
    <t>Rod Davies</t>
  </si>
  <si>
    <t>Pete Van Meurs</t>
  </si>
  <si>
    <t>Ashley Habermann</t>
  </si>
  <si>
    <t>Randall Habermann</t>
  </si>
  <si>
    <t>Rob Valeri</t>
  </si>
  <si>
    <t>Lee-Anne Van Meurs</t>
  </si>
  <si>
    <t>Tracey Deehan</t>
  </si>
  <si>
    <t>Tyler Chapman J</t>
  </si>
  <si>
    <t>Jemma Habermann J</t>
  </si>
  <si>
    <t>Ryan Mitchell J</t>
  </si>
  <si>
    <t>Gavin Power</t>
  </si>
  <si>
    <t>0.968"</t>
  </si>
  <si>
    <t>Lewis Reynolds</t>
  </si>
  <si>
    <t>1.266"</t>
  </si>
  <si>
    <t>Gavin</t>
  </si>
  <si>
    <t>Powers</t>
  </si>
  <si>
    <t>Jemma</t>
  </si>
  <si>
    <t>Ryan</t>
  </si>
  <si>
    <t>Mitchell</t>
  </si>
  <si>
    <t>Valeri</t>
  </si>
  <si>
    <t>Procal Cup - Little River Range</t>
  </si>
  <si>
    <t>500m Fly Shoot May 2015</t>
  </si>
  <si>
    <t xml:space="preserve">Total </t>
  </si>
  <si>
    <t xml:space="preserve"> L</t>
  </si>
  <si>
    <t xml:space="preserve"> Nick Aagren</t>
  </si>
  <si>
    <t>Darren McNamara</t>
  </si>
  <si>
    <t>Ron Barwise</t>
  </si>
  <si>
    <t>1.822"</t>
  </si>
  <si>
    <t>L/R</t>
  </si>
  <si>
    <t>Mike Wittick</t>
  </si>
  <si>
    <t>1.923"</t>
  </si>
  <si>
    <t>Barwise</t>
  </si>
  <si>
    <t>Procal CUP ACT Fly March 2015</t>
  </si>
  <si>
    <t>500M Fly Ranked Leader Board</t>
  </si>
  <si>
    <t>Deane Thrower L</t>
  </si>
  <si>
    <t>Matt Paroz L</t>
  </si>
  <si>
    <t>Les Fraser L *</t>
  </si>
  <si>
    <t>Sean Ambrose L</t>
  </si>
  <si>
    <t>Grant Groves L *</t>
  </si>
  <si>
    <t>Robert Valeri L</t>
  </si>
  <si>
    <t>Keith Dowell L</t>
  </si>
  <si>
    <t>Nick Aagren L *</t>
  </si>
  <si>
    <t>Michael Bell L *</t>
  </si>
  <si>
    <t>Anthony Hall L *</t>
  </si>
  <si>
    <t>Barry Tucker L *</t>
  </si>
  <si>
    <t>Jodie Travis L</t>
  </si>
  <si>
    <t>Lee Ann Van Meurs L *</t>
  </si>
  <si>
    <t>Peter Van Meurs L *</t>
  </si>
  <si>
    <t>Luke Easter L *</t>
  </si>
  <si>
    <t>Geoff Hansen L</t>
  </si>
  <si>
    <t>Jeff Gen L</t>
  </si>
  <si>
    <t>Sid Kuhkreti L</t>
  </si>
  <si>
    <t>Mike Burbidge L</t>
  </si>
  <si>
    <t>John McQuire L *</t>
  </si>
  <si>
    <t>Max Coady L</t>
  </si>
  <si>
    <t>Glen Aarsen L *</t>
  </si>
  <si>
    <t>Mark Lovell L</t>
  </si>
  <si>
    <t>Matt Parroz</t>
  </si>
  <si>
    <t>1.775"</t>
  </si>
  <si>
    <t>Les Fraser H *</t>
  </si>
  <si>
    <t>Michael Bell H *</t>
  </si>
  <si>
    <t>Glen Aarsen H *</t>
  </si>
  <si>
    <t>Peter Van Meurs H *</t>
  </si>
  <si>
    <t>Phil de la Rue H</t>
  </si>
  <si>
    <t>Nick Aagren H *</t>
  </si>
  <si>
    <t>Ben Ferrara H</t>
  </si>
  <si>
    <t>Barry Tucker H *</t>
  </si>
  <si>
    <t>Paul Deehan H *</t>
  </si>
  <si>
    <t>Malcolm Wright H</t>
  </si>
  <si>
    <t>John McQuire H *</t>
  </si>
  <si>
    <t>Lee Ann Van Meurs H *</t>
  </si>
  <si>
    <t>Grant Groves H *</t>
  </si>
  <si>
    <t>Robert Valeri H</t>
  </si>
  <si>
    <t>Jim Lyall H</t>
  </si>
  <si>
    <t>Russell Le Maitre H</t>
  </si>
  <si>
    <t>Rob Eager H</t>
  </si>
  <si>
    <t>Jacko Bending H</t>
  </si>
  <si>
    <t>Anthony Hall H *</t>
  </si>
  <si>
    <t>Luke Easter H *</t>
  </si>
  <si>
    <t>Jeff Gen H</t>
  </si>
  <si>
    <t>Ron Parkes H</t>
  </si>
  <si>
    <t>Ben</t>
  </si>
  <si>
    <t>Ferrara</t>
  </si>
  <si>
    <t>Jeff</t>
  </si>
  <si>
    <t>Gen</t>
  </si>
  <si>
    <t>Phil</t>
  </si>
  <si>
    <t>de la Rue</t>
  </si>
  <si>
    <t>Geoff</t>
  </si>
  <si>
    <t>Hanson</t>
  </si>
  <si>
    <t>Lovell</t>
  </si>
  <si>
    <t>match9</t>
  </si>
  <si>
    <t>match10</t>
  </si>
  <si>
    <t>match11</t>
  </si>
  <si>
    <t>Match Btm 7</t>
  </si>
  <si>
    <t>Nesika Cup  2015 500 M Fly Shoot - 7th November 2015</t>
  </si>
  <si>
    <t>Ranked Leader Board</t>
  </si>
  <si>
    <t>Scott Seddon</t>
  </si>
  <si>
    <t>Andrew Fox</t>
  </si>
  <si>
    <t>1.720"</t>
  </si>
  <si>
    <t>Scott</t>
  </si>
  <si>
    <t>Seddon</t>
  </si>
  <si>
    <t>2015 Heavy Gun SOTY</t>
  </si>
  <si>
    <t>2015 Light Gun SOTY</t>
  </si>
  <si>
    <t>Fox</t>
  </si>
  <si>
    <t>QLD State Championship SSAA - Harry Madden Fly 2015</t>
  </si>
  <si>
    <t xml:space="preserve">Vince Vaina </t>
  </si>
  <si>
    <t xml:space="preserve">Mathew Stone </t>
  </si>
  <si>
    <t>Ian Mowart</t>
  </si>
  <si>
    <t xml:space="preserve">Andy Odgers </t>
  </si>
  <si>
    <t>Braithen Adnams</t>
  </si>
  <si>
    <t xml:space="preserve">Andrew Barnes </t>
  </si>
  <si>
    <t>Tom McCormick</t>
  </si>
  <si>
    <t xml:space="preserve">Geoff Hansen </t>
  </si>
  <si>
    <t>Lindsay Schneider</t>
  </si>
  <si>
    <t xml:space="preserve">Marc Thompson </t>
  </si>
  <si>
    <t xml:space="preserve">Robert Jackson </t>
  </si>
  <si>
    <t>Stan Buckley</t>
  </si>
  <si>
    <t>Alan Esler</t>
  </si>
  <si>
    <t>1.525"</t>
  </si>
  <si>
    <t>Mathew Stone</t>
  </si>
  <si>
    <t>Anthony Berry</t>
  </si>
  <si>
    <t xml:space="preserve">Ted Donaldson </t>
  </si>
  <si>
    <t>Robert White</t>
  </si>
  <si>
    <t>Zoltan Gabor</t>
  </si>
  <si>
    <t xml:space="preserve">Karl Kueun </t>
  </si>
  <si>
    <t>Berry</t>
  </si>
  <si>
    <t>Andy</t>
  </si>
  <si>
    <t>Zoltan</t>
  </si>
  <si>
    <t>Gabor</t>
  </si>
  <si>
    <t>Schneider</t>
  </si>
  <si>
    <t>Mathew</t>
  </si>
  <si>
    <t>Mowart</t>
  </si>
  <si>
    <t>Braithen</t>
  </si>
  <si>
    <t>Adnams</t>
  </si>
  <si>
    <t>Buckley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</si>
</sst>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4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8"/>
      <color theme="1"/>
      <name val="Calibri"/>
      <family val="2"/>
      <scheme val="minor"/>
    </font>
    <font>
      <b/>
      <sz val="10"/>
      <color theme="3"/>
      <name val="Arial"/>
      <family val="2"/>
    </font>
    <font>
      <sz val="11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color theme="3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.5"/>
      <color rgb="FF333333"/>
      <name val="Open Sans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8" fillId="6" borderId="0" applyNumberFormat="0" applyBorder="0" applyAlignment="0" applyProtection="0"/>
    <xf numFmtId="0" fontId="9" fillId="7" borderId="0" applyNumberFormat="0" applyBorder="0" applyAlignment="0" applyProtection="0"/>
  </cellStyleXfs>
  <cellXfs count="29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0" fontId="1" fillId="0" borderId="2" xfId="0" applyFont="1" applyBorder="1" applyAlignment="1">
      <alignment horizont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3" fillId="0" borderId="4" xfId="0" applyFont="1" applyBorder="1"/>
    <xf numFmtId="0" fontId="0" fillId="0" borderId="5" xfId="0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0" xfId="0" applyFont="1" applyBorder="1" applyAlignment="1"/>
    <xf numFmtId="0" fontId="0" fillId="0" borderId="1" xfId="0" applyNumberFormat="1" applyFill="1" applyBorder="1"/>
    <xf numFmtId="0" fontId="0" fillId="0" borderId="0" xfId="0" applyFill="1"/>
    <xf numFmtId="0" fontId="0" fillId="0" borderId="0" xfId="0" applyFont="1"/>
    <xf numFmtId="0" fontId="1" fillId="3" borderId="8" xfId="0" applyFont="1" applyFill="1" applyBorder="1" applyAlignment="1">
      <alignment horizontal="center"/>
    </xf>
    <xf numFmtId="0" fontId="0" fillId="3" borderId="8" xfId="0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2" fillId="3" borderId="6" xfId="0" applyFont="1" applyFill="1" applyBorder="1"/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2" fillId="4" borderId="6" xfId="0" applyFont="1" applyFill="1" applyBorder="1"/>
    <xf numFmtId="0" fontId="0" fillId="4" borderId="0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/>
    <xf numFmtId="0" fontId="2" fillId="0" borderId="6" xfId="0" applyFont="1" applyFill="1" applyBorder="1"/>
    <xf numFmtId="0" fontId="0" fillId="0" borderId="0" xfId="0" applyFill="1" applyBorder="1" applyAlignment="1">
      <alignment horizontal="center"/>
    </xf>
    <xf numFmtId="0" fontId="1" fillId="0" borderId="6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Fill="1" applyBorder="1" applyProtection="1"/>
    <xf numFmtId="0" fontId="1" fillId="0" borderId="13" xfId="0" applyFont="1" applyBorder="1"/>
    <xf numFmtId="0" fontId="1" fillId="0" borderId="14" xfId="0" applyFont="1" applyBorder="1"/>
    <xf numFmtId="0" fontId="1" fillId="0" borderId="11" xfId="0" applyFont="1" applyBorder="1"/>
    <xf numFmtId="0" fontId="1" fillId="0" borderId="1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5" xfId="0" applyFont="1" applyBorder="1"/>
    <xf numFmtId="0" fontId="1" fillId="0" borderId="10" xfId="0" applyFont="1" applyBorder="1"/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7" xfId="0" applyBorder="1" applyAlignment="1">
      <alignment vertical="center"/>
    </xf>
    <xf numFmtId="0" fontId="0" fillId="0" borderId="1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9" xfId="0" applyFont="1" applyBorder="1"/>
    <xf numFmtId="0" fontId="0" fillId="0" borderId="18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3" fillId="0" borderId="17" xfId="0" applyFont="1" applyBorder="1"/>
    <xf numFmtId="0" fontId="3" fillId="0" borderId="12" xfId="0" applyFont="1" applyBorder="1"/>
    <xf numFmtId="0" fontId="3" fillId="0" borderId="1" xfId="0" applyFont="1" applyBorder="1"/>
    <xf numFmtId="0" fontId="3" fillId="0" borderId="18" xfId="0" applyFont="1" applyBorder="1"/>
    <xf numFmtId="0" fontId="0" fillId="0" borderId="17" xfId="0" applyFill="1" applyBorder="1" applyAlignment="1">
      <alignment vertical="center"/>
    </xf>
    <xf numFmtId="0" fontId="0" fillId="0" borderId="17" xfId="0" applyNumberFormat="1" applyFill="1" applyBorder="1"/>
    <xf numFmtId="0" fontId="0" fillId="0" borderId="19" xfId="0" applyFill="1" applyBorder="1" applyAlignment="1">
      <alignment horizontal="center" vertical="center"/>
    </xf>
    <xf numFmtId="0" fontId="0" fillId="0" borderId="18" xfId="0" applyFill="1" applyBorder="1" applyAlignment="1">
      <alignment vertical="center"/>
    </xf>
    <xf numFmtId="0" fontId="0" fillId="0" borderId="18" xfId="0" applyNumberFormat="1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7" xfId="0" applyNumberFormat="1" applyBorder="1" applyAlignment="1">
      <alignment vertical="center"/>
    </xf>
    <xf numFmtId="0" fontId="0" fillId="0" borderId="1" xfId="0" applyNumberFormat="1" applyBorder="1" applyAlignment="1">
      <alignment vertical="center"/>
    </xf>
    <xf numFmtId="0" fontId="0" fillId="0" borderId="18" xfId="0" applyNumberFormat="1" applyBorder="1" applyAlignment="1">
      <alignment vertical="center"/>
    </xf>
    <xf numFmtId="0" fontId="1" fillId="5" borderId="0" xfId="0" applyFont="1" applyFill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textRotation="90"/>
    </xf>
    <xf numFmtId="0" fontId="1" fillId="3" borderId="7" xfId="0" applyFont="1" applyFill="1" applyBorder="1" applyAlignment="1">
      <alignment horizontal="center" textRotation="90"/>
    </xf>
    <xf numFmtId="0" fontId="7" fillId="0" borderId="0" xfId="0" applyFont="1"/>
    <xf numFmtId="2" fontId="0" fillId="0" borderId="1" xfId="0" applyNumberFormat="1" applyBorder="1" applyAlignment="1">
      <alignment vertical="center"/>
    </xf>
    <xf numFmtId="1" fontId="0" fillId="0" borderId="4" xfId="0" applyNumberFormat="1" applyBorder="1" applyAlignment="1">
      <alignment horizontal="center" vertical="center"/>
    </xf>
    <xf numFmtId="0" fontId="1" fillId="0" borderId="0" xfId="0" applyFont="1" applyBorder="1"/>
    <xf numFmtId="0" fontId="10" fillId="0" borderId="20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0" fontId="11" fillId="0" borderId="21" xfId="0" applyFont="1" applyBorder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12" fillId="0" borderId="22" xfId="0" applyFont="1" applyBorder="1" applyAlignment="1" applyProtection="1">
      <alignment horizontal="center"/>
    </xf>
    <xf numFmtId="0" fontId="0" fillId="0" borderId="26" xfId="0" applyFont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21" fillId="0" borderId="0" xfId="0" applyFont="1" applyBorder="1" applyAlignment="1" applyProtection="1">
      <alignment horizontal="center"/>
    </xf>
    <xf numFmtId="0" fontId="15" fillId="0" borderId="0" xfId="0" applyFont="1" applyBorder="1" applyProtection="1"/>
    <xf numFmtId="0" fontId="0" fillId="0" borderId="7" xfId="0" applyBorder="1" applyAlignment="1" applyProtection="1">
      <alignment horizontal="center"/>
    </xf>
    <xf numFmtId="0" fontId="16" fillId="0" borderId="20" xfId="0" applyFont="1" applyBorder="1" applyAlignment="1" applyProtection="1">
      <alignment horizontal="center"/>
    </xf>
    <xf numFmtId="0" fontId="16" fillId="0" borderId="27" xfId="0" applyFont="1" applyBorder="1" applyAlignment="1" applyProtection="1">
      <alignment horizontal="center"/>
    </xf>
    <xf numFmtId="0" fontId="16" fillId="0" borderId="28" xfId="0" applyFont="1" applyBorder="1" applyAlignment="1" applyProtection="1">
      <alignment horizontal="center"/>
    </xf>
    <xf numFmtId="0" fontId="0" fillId="0" borderId="28" xfId="0" applyBorder="1" applyAlignment="1" applyProtection="1">
      <alignment horizontal="center"/>
    </xf>
    <xf numFmtId="0" fontId="0" fillId="0" borderId="29" xfId="0" applyFont="1" applyBorder="1" applyAlignment="1" applyProtection="1">
      <alignment horizontal="center"/>
    </xf>
    <xf numFmtId="0" fontId="17" fillId="0" borderId="20" xfId="0" applyFont="1" applyBorder="1" applyAlignment="1" applyProtection="1">
      <alignment horizontal="center"/>
    </xf>
    <xf numFmtId="0" fontId="0" fillId="0" borderId="30" xfId="0" applyBorder="1" applyAlignment="1" applyProtection="1">
      <alignment horizontal="center"/>
    </xf>
    <xf numFmtId="0" fontId="22" fillId="0" borderId="31" xfId="0" applyFont="1" applyBorder="1" applyAlignment="1" applyProtection="1">
      <alignment horizontal="center"/>
    </xf>
    <xf numFmtId="0" fontId="23" fillId="0" borderId="10" xfId="0" applyFont="1" applyBorder="1" applyAlignment="1" applyProtection="1">
      <alignment horizontal="center"/>
    </xf>
    <xf numFmtId="0" fontId="22" fillId="0" borderId="10" xfId="0" applyFont="1" applyBorder="1" applyAlignment="1" applyProtection="1">
      <alignment horizontal="center"/>
    </xf>
    <xf numFmtId="0" fontId="24" fillId="0" borderId="10" xfId="0" applyFont="1" applyBorder="1" applyAlignment="1" applyProtection="1">
      <alignment horizontal="center"/>
    </xf>
    <xf numFmtId="0" fontId="22" fillId="0" borderId="32" xfId="0" applyFont="1" applyBorder="1" applyAlignment="1" applyProtection="1">
      <alignment horizontal="center"/>
    </xf>
    <xf numFmtId="0" fontId="22" fillId="0" borderId="33" xfId="0" applyFont="1" applyBorder="1" applyAlignment="1" applyProtection="1">
      <alignment horizontal="center"/>
    </xf>
    <xf numFmtId="0" fontId="25" fillId="0" borderId="6" xfId="0" applyFont="1" applyBorder="1" applyAlignment="1" applyProtection="1">
      <alignment horizontal="center"/>
    </xf>
    <xf numFmtId="0" fontId="23" fillId="0" borderId="0" xfId="0" applyFont="1" applyBorder="1" applyAlignment="1" applyProtection="1">
      <alignment horizontal="center"/>
    </xf>
    <xf numFmtId="0" fontId="24" fillId="0" borderId="0" xfId="0" applyFont="1" applyBorder="1" applyAlignment="1" applyProtection="1">
      <alignment horizontal="left"/>
    </xf>
    <xf numFmtId="0" fontId="24" fillId="0" borderId="0" xfId="0" applyFont="1" applyBorder="1" applyAlignment="1" applyProtection="1">
      <alignment horizontal="center"/>
    </xf>
    <xf numFmtId="0" fontId="24" fillId="0" borderId="34" xfId="0" applyFont="1" applyBorder="1" applyAlignment="1" applyProtection="1">
      <alignment horizontal="center"/>
    </xf>
    <xf numFmtId="2" fontId="26" fillId="0" borderId="0" xfId="0" applyNumberFormat="1" applyFont="1" applyBorder="1" applyAlignment="1" applyProtection="1">
      <alignment horizontal="center"/>
    </xf>
    <xf numFmtId="1" fontId="27" fillId="0" borderId="0" xfId="0" applyNumberFormat="1" applyFont="1" applyBorder="1" applyAlignment="1" applyProtection="1">
      <alignment horizontal="center"/>
    </xf>
    <xf numFmtId="2" fontId="18" fillId="0" borderId="11" xfId="0" applyNumberFormat="1" applyFont="1" applyBorder="1" applyAlignment="1" applyProtection="1">
      <alignment horizontal="center"/>
    </xf>
    <xf numFmtId="2" fontId="26" fillId="0" borderId="11" xfId="0" applyNumberFormat="1" applyFont="1" applyBorder="1" applyAlignment="1" applyProtection="1">
      <alignment horizontal="center"/>
    </xf>
    <xf numFmtId="0" fontId="8" fillId="6" borderId="35" xfId="1" applyBorder="1" applyAlignment="1" applyProtection="1">
      <alignment horizontal="center"/>
    </xf>
    <xf numFmtId="0" fontId="9" fillId="7" borderId="36" xfId="2" applyBorder="1" applyAlignment="1" applyProtection="1">
      <alignment horizontal="center"/>
    </xf>
    <xf numFmtId="0" fontId="26" fillId="0" borderId="7" xfId="0" applyFont="1" applyBorder="1" applyAlignment="1" applyProtection="1">
      <alignment horizontal="center"/>
    </xf>
    <xf numFmtId="0" fontId="28" fillId="0" borderId="0" xfId="0" applyFont="1" applyAlignment="1" applyProtection="1">
      <alignment horizontal="center"/>
    </xf>
    <xf numFmtId="0" fontId="25" fillId="0" borderId="37" xfId="0" applyFont="1" applyBorder="1" applyAlignment="1" applyProtection="1">
      <alignment horizontal="center"/>
    </xf>
    <xf numFmtId="0" fontId="23" fillId="0" borderId="20" xfId="0" applyFont="1" applyBorder="1" applyAlignment="1" applyProtection="1">
      <alignment horizontal="center"/>
    </xf>
    <xf numFmtId="0" fontId="24" fillId="0" borderId="20" xfId="0" applyFont="1" applyBorder="1" applyAlignment="1" applyProtection="1">
      <alignment horizontal="left"/>
    </xf>
    <xf numFmtId="0" fontId="24" fillId="0" borderId="20" xfId="0" applyFont="1" applyBorder="1" applyAlignment="1" applyProtection="1">
      <alignment horizontal="center"/>
    </xf>
    <xf numFmtId="0" fontId="24" fillId="0" borderId="27" xfId="0" applyFont="1" applyBorder="1" applyAlignment="1" applyProtection="1">
      <alignment horizontal="center"/>
    </xf>
    <xf numFmtId="2" fontId="26" fillId="0" borderId="20" xfId="0" applyNumberFormat="1" applyFont="1" applyBorder="1" applyAlignment="1" applyProtection="1">
      <alignment horizontal="center"/>
    </xf>
    <xf numFmtId="1" fontId="27" fillId="0" borderId="20" xfId="0" applyNumberFormat="1" applyFont="1" applyBorder="1" applyAlignment="1" applyProtection="1">
      <alignment horizontal="center"/>
    </xf>
    <xf numFmtId="2" fontId="18" fillId="0" borderId="38" xfId="0" applyNumberFormat="1" applyFont="1" applyBorder="1" applyAlignment="1" applyProtection="1">
      <alignment horizontal="center"/>
    </xf>
    <xf numFmtId="2" fontId="26" fillId="0" borderId="38" xfId="0" applyNumberFormat="1" applyFont="1" applyBorder="1" applyAlignment="1" applyProtection="1">
      <alignment horizontal="center"/>
    </xf>
    <xf numFmtId="0" fontId="8" fillId="6" borderId="42" xfId="1" applyBorder="1" applyAlignment="1" applyProtection="1">
      <alignment horizontal="center"/>
    </xf>
    <xf numFmtId="0" fontId="9" fillId="7" borderId="43" xfId="2" applyBorder="1" applyAlignment="1" applyProtection="1">
      <alignment horizontal="center"/>
    </xf>
    <xf numFmtId="0" fontId="26" fillId="0" borderId="30" xfId="0" applyFont="1" applyBorder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20" xfId="0" applyBorder="1" applyProtection="1"/>
    <xf numFmtId="0" fontId="28" fillId="0" borderId="20" xfId="0" applyFont="1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20" xfId="0" applyBorder="1" applyProtection="1">
      <protection locked="0"/>
    </xf>
    <xf numFmtId="0" fontId="0" fillId="0" borderId="30" xfId="0" applyBorder="1" applyAlignment="1" applyProtection="1">
      <alignment horizontal="center"/>
      <protection locked="0"/>
    </xf>
    <xf numFmtId="2" fontId="26" fillId="0" borderId="40" xfId="0" applyNumberFormat="1" applyFont="1" applyBorder="1" applyAlignment="1" applyProtection="1">
      <alignment horizontal="center"/>
    </xf>
    <xf numFmtId="2" fontId="26" fillId="0" borderId="41" xfId="0" applyNumberFormat="1" applyFont="1" applyBorder="1" applyAlignment="1" applyProtection="1">
      <alignment horizontal="center"/>
    </xf>
    <xf numFmtId="2" fontId="26" fillId="0" borderId="44" xfId="0" applyNumberFormat="1" applyFont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1" fillId="4" borderId="6" xfId="0" applyFont="1" applyFill="1" applyBorder="1" applyAlignment="1">
      <alignment horizontal="center" textRotation="90"/>
    </xf>
    <xf numFmtId="0" fontId="1" fillId="4" borderId="7" xfId="0" applyFont="1" applyFill="1" applyBorder="1" applyAlignment="1">
      <alignment horizontal="center" textRotation="90"/>
    </xf>
    <xf numFmtId="0" fontId="0" fillId="0" borderId="21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3" xfId="0" applyBorder="1" applyProtection="1"/>
    <xf numFmtId="0" fontId="0" fillId="0" borderId="22" xfId="0" applyBorder="1" applyAlignment="1" applyProtection="1">
      <alignment horizontal="center"/>
      <protection locked="0"/>
    </xf>
    <xf numFmtId="0" fontId="0" fillId="0" borderId="37" xfId="0" applyBorder="1" applyProtection="1">
      <protection locked="0"/>
    </xf>
    <xf numFmtId="0" fontId="26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/>
    </xf>
    <xf numFmtId="0" fontId="30" fillId="0" borderId="45" xfId="0" applyFont="1" applyBorder="1" applyAlignment="1">
      <alignment vertical="center" wrapText="1"/>
    </xf>
    <xf numFmtId="0" fontId="30" fillId="0" borderId="46" xfId="0" applyFont="1" applyBorder="1" applyAlignment="1">
      <alignment vertical="center" wrapText="1"/>
    </xf>
    <xf numFmtId="0" fontId="30" fillId="0" borderId="39" xfId="0" applyFont="1" applyBorder="1" applyAlignment="1">
      <alignment vertical="center" wrapText="1"/>
    </xf>
    <xf numFmtId="0" fontId="30" fillId="0" borderId="30" xfId="0" applyFont="1" applyBorder="1" applyAlignment="1">
      <alignment vertical="center" wrapText="1"/>
    </xf>
    <xf numFmtId="0" fontId="30" fillId="0" borderId="30" xfId="0" applyFont="1" applyBorder="1" applyAlignment="1">
      <alignment horizontal="left" vertical="center" wrapText="1"/>
    </xf>
    <xf numFmtId="0" fontId="28" fillId="0" borderId="23" xfId="0" applyFont="1" applyBorder="1" applyAlignment="1" applyProtection="1">
      <alignment horizontal="center"/>
    </xf>
    <xf numFmtId="0" fontId="26" fillId="0" borderId="20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/>
    </xf>
    <xf numFmtId="0" fontId="13" fillId="0" borderId="25" xfId="0" applyFont="1" applyBorder="1" applyAlignment="1" applyProtection="1">
      <alignment horizontal="center"/>
    </xf>
    <xf numFmtId="0" fontId="13" fillId="0" borderId="24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  <xf numFmtId="2" fontId="18" fillId="0" borderId="27" xfId="0" applyNumberFormat="1" applyFont="1" applyBorder="1" applyAlignment="1" applyProtection="1">
      <alignment horizontal="center"/>
    </xf>
    <xf numFmtId="0" fontId="26" fillId="0" borderId="27" xfId="0" applyFont="1" applyBorder="1" applyProtection="1"/>
    <xf numFmtId="0" fontId="31" fillId="6" borderId="30" xfId="1" applyFont="1" applyBorder="1" applyAlignment="1" applyProtection="1">
      <alignment horizontal="center"/>
    </xf>
    <xf numFmtId="0" fontId="32" fillId="7" borderId="39" xfId="2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/>
    </xf>
    <xf numFmtId="0" fontId="13" fillId="0" borderId="25" xfId="0" applyFont="1" applyBorder="1" applyAlignment="1" applyProtection="1">
      <alignment horizontal="center"/>
    </xf>
    <xf numFmtId="0" fontId="13" fillId="0" borderId="24" xfId="0" applyFont="1" applyBorder="1" applyAlignment="1" applyProtection="1">
      <alignment horizontal="center"/>
    </xf>
    <xf numFmtId="0" fontId="17" fillId="0" borderId="37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/>
    </xf>
    <xf numFmtId="0" fontId="0" fillId="0" borderId="47" xfId="0" applyBorder="1" applyProtection="1"/>
    <xf numFmtId="0" fontId="28" fillId="0" borderId="47" xfId="0" applyFont="1" applyBorder="1" applyAlignment="1" applyProtection="1">
      <alignment horizontal="center"/>
    </xf>
    <xf numFmtId="0" fontId="0" fillId="0" borderId="47" xfId="0" applyBorder="1" applyAlignment="1" applyProtection="1">
      <alignment horizontal="center"/>
    </xf>
    <xf numFmtId="0" fontId="0" fillId="0" borderId="0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35" fillId="0" borderId="20" xfId="0" applyFont="1" applyBorder="1" applyAlignment="1" applyProtection="1">
      <alignment vertical="center"/>
    </xf>
    <xf numFmtId="0" fontId="35" fillId="0" borderId="0" xfId="0" applyFont="1" applyBorder="1" applyAlignment="1" applyProtection="1">
      <alignment horizontal="center"/>
    </xf>
    <xf numFmtId="0" fontId="36" fillId="0" borderId="0" xfId="0" applyFont="1" applyBorder="1" applyProtection="1"/>
    <xf numFmtId="0" fontId="0" fillId="0" borderId="10" xfId="0" applyFont="1" applyBorder="1" applyAlignment="1" applyProtection="1">
      <alignment horizontal="center"/>
    </xf>
    <xf numFmtId="0" fontId="28" fillId="0" borderId="0" xfId="0" applyFont="1" applyBorder="1" applyAlignment="1" applyProtection="1">
      <alignment horizontal="left"/>
    </xf>
    <xf numFmtId="0" fontId="28" fillId="0" borderId="20" xfId="0" applyFont="1" applyBorder="1" applyAlignment="1" applyProtection="1">
      <alignment horizontal="left"/>
    </xf>
    <xf numFmtId="0" fontId="0" fillId="0" borderId="0" xfId="0" applyFont="1" applyProtection="1"/>
    <xf numFmtId="0" fontId="10" fillId="0" borderId="0" xfId="0" applyFont="1" applyBorder="1" applyAlignment="1" applyProtection="1">
      <alignment horizontal="center" vertical="center"/>
    </xf>
    <xf numFmtId="0" fontId="13" fillId="0" borderId="25" xfId="0" applyFont="1" applyBorder="1" applyAlignment="1" applyProtection="1">
      <alignment horizontal="center"/>
    </xf>
    <xf numFmtId="0" fontId="13" fillId="0" borderId="24" xfId="0" applyFont="1" applyBorder="1" applyAlignment="1" applyProtection="1">
      <alignment horizontal="center"/>
    </xf>
    <xf numFmtId="0" fontId="10" fillId="0" borderId="20" xfId="0" applyFont="1" applyBorder="1" applyAlignment="1" applyProtection="1">
      <alignment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1" fillId="0" borderId="21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2" fillId="0" borderId="22" xfId="0" applyFont="1" applyBorder="1" applyAlignment="1" applyProtection="1">
      <alignment horizontal="center"/>
      <protection locked="0"/>
    </xf>
    <xf numFmtId="0" fontId="13" fillId="0" borderId="24" xfId="0" applyFont="1" applyBorder="1" applyAlignment="1" applyProtection="1">
      <alignment horizontal="center"/>
      <protection locked="0"/>
    </xf>
    <xf numFmtId="0" fontId="0" fillId="0" borderId="26" xfId="0" applyFon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15" fillId="0" borderId="0" xfId="0" applyFont="1" applyBorder="1" applyProtection="1">
      <protection locked="0"/>
    </xf>
    <xf numFmtId="0" fontId="16" fillId="0" borderId="20" xfId="0" applyFont="1" applyBorder="1" applyAlignment="1" applyProtection="1">
      <alignment horizontal="center"/>
      <protection locked="0"/>
    </xf>
    <xf numFmtId="0" fontId="16" fillId="0" borderId="27" xfId="0" applyFont="1" applyBorder="1" applyAlignment="1" applyProtection="1">
      <alignment horizontal="center"/>
      <protection locked="0"/>
    </xf>
    <xf numFmtId="0" fontId="16" fillId="0" borderId="28" xfId="0" applyFont="1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9" xfId="0" applyFont="1" applyBorder="1" applyAlignment="1" applyProtection="1">
      <alignment horizontal="center"/>
      <protection locked="0"/>
    </xf>
    <xf numFmtId="0" fontId="17" fillId="0" borderId="20" xfId="0" applyFont="1" applyBorder="1" applyAlignment="1" applyProtection="1">
      <alignment horizontal="center"/>
      <protection locked="0"/>
    </xf>
    <xf numFmtId="0" fontId="22" fillId="0" borderId="31" xfId="0" applyFont="1" applyBorder="1" applyAlignment="1" applyProtection="1">
      <alignment horizontal="center"/>
      <protection locked="0"/>
    </xf>
    <xf numFmtId="0" fontId="23" fillId="0" borderId="10" xfId="0" applyFont="1" applyBorder="1" applyAlignment="1" applyProtection="1">
      <alignment horizontal="center"/>
      <protection locked="0"/>
    </xf>
    <xf numFmtId="0" fontId="22" fillId="0" borderId="10" xfId="0" applyFont="1" applyBorder="1" applyAlignment="1" applyProtection="1">
      <alignment horizontal="center"/>
      <protection locked="0"/>
    </xf>
    <xf numFmtId="0" fontId="22" fillId="0" borderId="32" xfId="0" applyFont="1" applyBorder="1" applyAlignment="1" applyProtection="1">
      <alignment horizontal="center"/>
      <protection locked="0"/>
    </xf>
    <xf numFmtId="0" fontId="22" fillId="0" borderId="33" xfId="0" applyFont="1" applyBorder="1" applyAlignment="1" applyProtection="1">
      <alignment horizontal="center"/>
      <protection locked="0"/>
    </xf>
    <xf numFmtId="0" fontId="25" fillId="0" borderId="6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22" fillId="0" borderId="0" xfId="0" applyFont="1" applyBorder="1"/>
    <xf numFmtId="0" fontId="24" fillId="0" borderId="34" xfId="0" applyFont="1" applyBorder="1" applyAlignment="1">
      <alignment horizontal="center"/>
    </xf>
    <xf numFmtId="1" fontId="26" fillId="0" borderId="0" xfId="0" applyNumberFormat="1" applyFont="1" applyBorder="1" applyAlignment="1">
      <alignment horizontal="center"/>
    </xf>
    <xf numFmtId="2" fontId="26" fillId="0" borderId="0" xfId="0" applyNumberFormat="1" applyFont="1" applyBorder="1" applyAlignment="1">
      <alignment horizontal="center"/>
    </xf>
    <xf numFmtId="2" fontId="18" fillId="0" borderId="11" xfId="0" applyNumberFormat="1" applyFont="1" applyBorder="1" applyAlignment="1">
      <alignment horizontal="center"/>
    </xf>
    <xf numFmtId="2" fontId="26" fillId="0" borderId="11" xfId="0" applyNumberFormat="1" applyFont="1" applyBorder="1" applyAlignment="1">
      <alignment horizontal="center"/>
    </xf>
    <xf numFmtId="0" fontId="8" fillId="6" borderId="35" xfId="1" applyBorder="1" applyAlignment="1">
      <alignment horizontal="center"/>
    </xf>
    <xf numFmtId="0" fontId="9" fillId="7" borderId="36" xfId="2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5" fillId="0" borderId="37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center"/>
    </xf>
    <xf numFmtId="1" fontId="26" fillId="0" borderId="20" xfId="0" applyNumberFormat="1" applyFont="1" applyBorder="1" applyAlignment="1">
      <alignment horizontal="center"/>
    </xf>
    <xf numFmtId="0" fontId="0" fillId="0" borderId="30" xfId="0" applyBorder="1"/>
    <xf numFmtId="0" fontId="13" fillId="0" borderId="25" xfId="0" applyFont="1" applyBorder="1" applyAlignment="1" applyProtection="1">
      <alignment horizontal="center"/>
      <protection locked="0"/>
    </xf>
    <xf numFmtId="0" fontId="25" fillId="0" borderId="0" xfId="0" applyFont="1" applyBorder="1" applyAlignment="1">
      <alignment horizontal="center"/>
    </xf>
    <xf numFmtId="2" fontId="26" fillId="0" borderId="40" xfId="0" applyNumberFormat="1" applyFont="1" applyBorder="1" applyAlignment="1">
      <alignment horizontal="center"/>
    </xf>
    <xf numFmtId="2" fontId="37" fillId="0" borderId="0" xfId="0" applyNumberFormat="1" applyFont="1" applyBorder="1" applyAlignment="1">
      <alignment horizontal="center"/>
    </xf>
    <xf numFmtId="2" fontId="26" fillId="0" borderId="41" xfId="0" applyNumberFormat="1" applyFont="1" applyBorder="1" applyAlignment="1">
      <alignment horizontal="center"/>
    </xf>
    <xf numFmtId="0" fontId="0" fillId="0" borderId="44" xfId="0" applyBorder="1"/>
    <xf numFmtId="0" fontId="26" fillId="0" borderId="48" xfId="0" applyFont="1" applyBorder="1" applyProtection="1"/>
    <xf numFmtId="0" fontId="26" fillId="0" borderId="39" xfId="0" applyFont="1" applyBorder="1" applyAlignment="1" applyProtection="1">
      <alignment horizontal="center"/>
    </xf>
    <xf numFmtId="0" fontId="3" fillId="0" borderId="17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1" fontId="0" fillId="0" borderId="12" xfId="0" applyNumberForma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1" fontId="0" fillId="0" borderId="19" xfId="0" applyNumberFormat="1" applyBorder="1" applyAlignment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3" fillId="0" borderId="24" xfId="0" applyFont="1" applyBorder="1" applyAlignment="1" applyProtection="1">
      <alignment horizontal="center"/>
    </xf>
    <xf numFmtId="0" fontId="24" fillId="0" borderId="21" xfId="0" applyFont="1" applyFill="1" applyBorder="1" applyAlignment="1" applyProtection="1">
      <alignment horizontal="left"/>
    </xf>
    <xf numFmtId="0" fontId="0" fillId="0" borderId="22" xfId="0" applyBorder="1" applyProtection="1"/>
    <xf numFmtId="0" fontId="24" fillId="0" borderId="37" xfId="0" applyFont="1" applyFill="1" applyBorder="1" applyAlignment="1" applyProtection="1">
      <alignment horizontal="left"/>
    </xf>
    <xf numFmtId="0" fontId="0" fillId="0" borderId="30" xfId="0" applyBorder="1" applyAlignment="1" applyProtection="1">
      <alignment horizontal="left"/>
    </xf>
    <xf numFmtId="0" fontId="0" fillId="0" borderId="23" xfId="0" applyBorder="1" applyAlignment="1" applyProtection="1"/>
    <xf numFmtId="0" fontId="0" fillId="0" borderId="30" xfId="0" applyBorder="1" applyProtection="1"/>
    <xf numFmtId="0" fontId="13" fillId="0" borderId="25" xfId="0" applyFont="1" applyBorder="1" applyAlignment="1" applyProtection="1"/>
    <xf numFmtId="0" fontId="19" fillId="0" borderId="0" xfId="0" applyFont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/>
    </xf>
    <xf numFmtId="0" fontId="13" fillId="0" borderId="25" xfId="0" applyFont="1" applyBorder="1" applyAlignment="1" applyProtection="1">
      <alignment horizontal="center"/>
    </xf>
    <xf numFmtId="0" fontId="13" fillId="0" borderId="24" xfId="0" applyFont="1" applyBorder="1" applyAlignment="1" applyProtection="1">
      <alignment horizontal="center"/>
    </xf>
    <xf numFmtId="0" fontId="14" fillId="0" borderId="21" xfId="0" applyFont="1" applyBorder="1" applyAlignment="1" applyProtection="1">
      <alignment horizontal="center"/>
    </xf>
    <xf numFmtId="0" fontId="14" fillId="0" borderId="22" xfId="0" applyFont="1" applyBorder="1" applyAlignment="1" applyProtection="1">
      <alignment horizontal="center"/>
    </xf>
    <xf numFmtId="0" fontId="10" fillId="0" borderId="23" xfId="0" applyFont="1" applyBorder="1" applyAlignment="1" applyProtection="1">
      <alignment horizontal="center"/>
    </xf>
    <xf numFmtId="0" fontId="10" fillId="0" borderId="24" xfId="0" applyFont="1" applyBorder="1" applyAlignment="1" applyProtection="1">
      <alignment horizontal="center"/>
    </xf>
    <xf numFmtId="0" fontId="10" fillId="0" borderId="25" xfId="0" applyFont="1" applyBorder="1" applyAlignment="1" applyProtection="1">
      <alignment horizontal="center"/>
    </xf>
    <xf numFmtId="0" fontId="14" fillId="0" borderId="23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/>
      <protection locked="0"/>
    </xf>
    <xf numFmtId="0" fontId="10" fillId="0" borderId="24" xfId="0" applyFont="1" applyBorder="1" applyAlignment="1" applyProtection="1">
      <alignment horizontal="center"/>
      <protection locked="0"/>
    </xf>
    <xf numFmtId="0" fontId="10" fillId="0" borderId="25" xfId="0" applyFont="1" applyBorder="1" applyAlignment="1" applyProtection="1">
      <alignment horizontal="center"/>
      <protection locked="0"/>
    </xf>
    <xf numFmtId="0" fontId="14" fillId="0" borderId="21" xfId="0" applyFont="1" applyBorder="1" applyAlignment="1" applyProtection="1">
      <alignment horizontal="center"/>
      <protection locked="0"/>
    </xf>
    <xf numFmtId="0" fontId="14" fillId="0" borderId="22" xfId="0" applyFont="1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left"/>
    </xf>
    <xf numFmtId="0" fontId="0" fillId="0" borderId="20" xfId="0" applyBorder="1" applyAlignment="1" applyProtection="1">
      <alignment horizontal="left"/>
    </xf>
    <xf numFmtId="0" fontId="33" fillId="0" borderId="0" xfId="0" applyFont="1" applyAlignment="1" applyProtection="1">
      <alignment horizontal="center"/>
    </xf>
    <xf numFmtId="0" fontId="34" fillId="0" borderId="0" xfId="0" applyFont="1" applyAlignment="1" applyProtection="1">
      <alignment horizontal="center"/>
    </xf>
    <xf numFmtId="0" fontId="0" fillId="0" borderId="21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</cellXfs>
  <cellStyles count="3">
    <cellStyle name="Bad" xfId="1" builtinId="27"/>
    <cellStyle name="Neutral" xfId="2" builtinId="28"/>
    <cellStyle name="Normal" xfId="0" builtinId="0"/>
  </cellStyles>
  <dxfs count="65">
    <dxf>
      <fill>
        <patternFill>
          <bgColor rgb="FFFFCC29"/>
        </patternFill>
      </fill>
    </dxf>
    <dxf>
      <fill>
        <patternFill>
          <bgColor theme="6" tint="0.39994506668294322"/>
        </patternFill>
      </fill>
    </dxf>
    <dxf>
      <fill>
        <patternFill>
          <bgColor rgb="FFFFCC29"/>
        </patternFill>
      </fill>
    </dxf>
    <dxf>
      <fill>
        <patternFill>
          <bgColor theme="6" tint="0.3999450666829432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6" tint="0.39994506668294322"/>
        </patternFill>
      </fill>
    </dxf>
    <dxf>
      <font>
        <color theme="0"/>
      </font>
    </dxf>
    <dxf>
      <font>
        <color theme="0"/>
      </font>
    </dxf>
    <dxf>
      <fill>
        <patternFill>
          <bgColor theme="6" tint="0.39994506668294322"/>
        </patternFill>
      </fill>
    </dxf>
    <dxf>
      <font>
        <color theme="0"/>
      </font>
    </dxf>
    <dxf>
      <font>
        <color theme="0"/>
      </font>
    </dxf>
    <dxf>
      <fill>
        <patternFill>
          <bgColor rgb="FFFFCC29"/>
        </patternFill>
      </fill>
    </dxf>
    <dxf>
      <fill>
        <patternFill>
          <bgColor theme="6" tint="0.39994506668294322"/>
        </patternFill>
      </fill>
    </dxf>
    <dxf>
      <font>
        <color theme="0"/>
      </font>
    </dxf>
    <dxf>
      <font>
        <color theme="0"/>
      </font>
    </dxf>
    <dxf>
      <fill>
        <patternFill>
          <bgColor rgb="FFFFCC29"/>
        </patternFill>
      </fill>
    </dxf>
    <dxf>
      <fill>
        <patternFill>
          <bgColor theme="6" tint="0.39994506668294322"/>
        </patternFill>
      </fill>
    </dxf>
    <dxf>
      <font>
        <color theme="0"/>
      </font>
    </dxf>
    <dxf>
      <font>
        <color theme="0"/>
      </font>
    </dxf>
    <dxf>
      <fill>
        <patternFill>
          <bgColor rgb="FFFFCC29"/>
        </patternFill>
      </fill>
    </dxf>
    <dxf>
      <fill>
        <patternFill>
          <bgColor theme="6" tint="0.39994506668294322"/>
        </patternFill>
      </fill>
    </dxf>
    <dxf>
      <font>
        <color theme="0"/>
      </font>
    </dxf>
    <dxf>
      <font>
        <color theme="0"/>
      </font>
    </dxf>
    <dxf>
      <fill>
        <patternFill>
          <bgColor rgb="FFFFCC29"/>
        </patternFill>
      </fill>
    </dxf>
    <dxf>
      <fill>
        <patternFill>
          <bgColor theme="6" tint="0.39994506668294322"/>
        </patternFill>
      </fill>
    </dxf>
    <dxf>
      <font>
        <color theme="0"/>
      </font>
    </dxf>
    <dxf>
      <font>
        <color theme="0"/>
      </font>
    </dxf>
    <dxf>
      <fill>
        <patternFill>
          <bgColor rgb="FFFFCC29"/>
        </patternFill>
      </fill>
    </dxf>
    <dxf>
      <fill>
        <patternFill>
          <bgColor theme="6" tint="0.39994506668294322"/>
        </patternFill>
      </fill>
    </dxf>
    <dxf>
      <font>
        <color theme="0"/>
      </font>
    </dxf>
    <dxf>
      <font>
        <color theme="0"/>
      </font>
    </dxf>
    <dxf>
      <fill>
        <patternFill>
          <bgColor rgb="FFFFCC29"/>
        </patternFill>
      </fill>
    </dxf>
    <dxf>
      <fill>
        <patternFill>
          <bgColor theme="6" tint="0.39994506668294322"/>
        </patternFill>
      </fill>
    </dxf>
    <dxf>
      <font>
        <color theme="0"/>
      </font>
    </dxf>
    <dxf>
      <font>
        <color theme="0"/>
      </font>
    </dxf>
    <dxf>
      <fill>
        <patternFill>
          <bgColor theme="6" tint="0.3999450666829432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6" tint="0.39994506668294322"/>
        </patternFill>
      </fill>
    </dxf>
    <dxf>
      <font>
        <color theme="0"/>
      </font>
    </dxf>
    <dxf>
      <font>
        <color theme="0"/>
      </font>
    </dxf>
    <dxf>
      <fill>
        <patternFill>
          <bgColor rgb="FFFFCC29"/>
        </patternFill>
      </fill>
    </dxf>
    <dxf>
      <fill>
        <patternFill>
          <bgColor theme="6" tint="0.39994506668294322"/>
        </patternFill>
      </fill>
    </dxf>
    <dxf>
      <font>
        <color theme="0"/>
      </font>
    </dxf>
    <dxf>
      <font>
        <color theme="0"/>
      </font>
    </dxf>
    <dxf>
      <fill>
        <patternFill>
          <bgColor rgb="FFFFCC29"/>
        </patternFill>
      </fill>
    </dxf>
    <dxf>
      <fill>
        <patternFill>
          <bgColor theme="6" tint="0.39994506668294322"/>
        </patternFill>
      </fill>
    </dxf>
    <dxf>
      <font>
        <color theme="0"/>
      </font>
    </dxf>
    <dxf>
      <font>
        <color theme="0"/>
      </font>
    </dxf>
    <dxf>
      <fill>
        <patternFill>
          <bgColor rgb="FFFFCC29"/>
        </patternFill>
      </fill>
    </dxf>
    <dxf>
      <fill>
        <patternFill>
          <bgColor theme="6" tint="0.39994506668294322"/>
        </patternFill>
      </fill>
    </dxf>
    <dxf>
      <font>
        <color theme="0"/>
      </font>
    </dxf>
    <dxf>
      <font>
        <color theme="0"/>
      </font>
    </dxf>
    <dxf>
      <fill>
        <patternFill>
          <bgColor rgb="FFFFCC29"/>
        </patternFill>
      </fill>
    </dxf>
    <dxf>
      <fill>
        <patternFill>
          <bgColor theme="6" tint="0.39994506668294322"/>
        </patternFill>
      </fill>
    </dxf>
    <dxf>
      <font>
        <color theme="0"/>
      </font>
    </dxf>
    <dxf>
      <fill>
        <patternFill>
          <bgColor rgb="FFFFCC29"/>
        </patternFill>
      </fill>
    </dxf>
    <dxf>
      <fill>
        <patternFill>
          <bgColor theme="6" tint="0.39994506668294322"/>
        </patternFill>
      </fill>
    </dxf>
    <dxf>
      <font>
        <color theme="0"/>
      </font>
    </dxf>
    <dxf>
      <fill>
        <patternFill>
          <bgColor rgb="FFFFCC29"/>
        </patternFill>
      </fill>
    </dxf>
    <dxf>
      <fill>
        <patternFill>
          <bgColor theme="6" tint="0.39994506668294322"/>
        </patternFill>
      </fill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E862"/>
  <sheetViews>
    <sheetView zoomScale="80" zoomScaleNormal="8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E81" sqref="E81"/>
    </sheetView>
  </sheetViews>
  <sheetFormatPr defaultRowHeight="15"/>
  <cols>
    <col min="1" max="1" width="4.7109375" customWidth="1"/>
    <col min="2" max="2" width="11.85546875" customWidth="1"/>
    <col min="3" max="3" width="12.28515625" bestFit="1" customWidth="1"/>
    <col min="4" max="23" width="9.140625" customWidth="1"/>
    <col min="29" max="29" width="9.140625" customWidth="1"/>
    <col min="30" max="31" width="9.140625" style="3" customWidth="1"/>
    <col min="32" max="32" width="12.5703125" style="3" bestFit="1" customWidth="1"/>
    <col min="38" max="38" width="12.5703125" bestFit="1" customWidth="1"/>
    <col min="39" max="39" width="12.5703125" customWidth="1"/>
    <col min="46" max="52" width="9.140625" customWidth="1"/>
    <col min="77" max="77" width="10.7109375" bestFit="1" customWidth="1"/>
    <col min="78" max="78" width="4.5703125" customWidth="1"/>
    <col min="79" max="79" width="12.140625" bestFit="1" customWidth="1"/>
    <col min="80" max="80" width="4.5703125" customWidth="1"/>
    <col min="81" max="81" width="11.85546875" bestFit="1" customWidth="1"/>
  </cols>
  <sheetData>
    <row r="1" spans="1:107" ht="31.5">
      <c r="A1" s="2" t="s">
        <v>164</v>
      </c>
      <c r="AT1" s="38" t="s">
        <v>274</v>
      </c>
      <c r="AU1" s="39"/>
      <c r="AV1" s="39"/>
      <c r="AW1" s="39"/>
      <c r="AX1" s="39"/>
      <c r="AY1" s="39"/>
      <c r="AZ1" s="36"/>
      <c r="BA1" s="28" t="s">
        <v>0</v>
      </c>
      <c r="BB1" s="24"/>
      <c r="BC1" s="24"/>
      <c r="BD1" s="24"/>
      <c r="BE1" s="24"/>
      <c r="BF1" s="24"/>
      <c r="BG1" s="24"/>
      <c r="BH1" s="24"/>
      <c r="BI1" s="24"/>
      <c r="BJ1" s="24"/>
      <c r="BK1" s="25"/>
      <c r="BM1" s="31" t="s">
        <v>26</v>
      </c>
      <c r="BN1" s="32"/>
      <c r="BO1" s="32"/>
      <c r="BP1" s="32"/>
      <c r="BQ1" s="32"/>
      <c r="BR1" s="32"/>
      <c r="BS1" s="32"/>
      <c r="BT1" s="32"/>
      <c r="BU1" s="32"/>
      <c r="BV1" s="32"/>
      <c r="BW1" s="33"/>
    </row>
    <row r="2" spans="1:107" ht="31.5">
      <c r="A2" s="2" t="s">
        <v>577</v>
      </c>
      <c r="AT2" s="40" t="s">
        <v>27</v>
      </c>
      <c r="AU2" s="39"/>
      <c r="AV2" s="39"/>
      <c r="AW2" s="39"/>
      <c r="AX2" s="39"/>
      <c r="AY2" s="39"/>
      <c r="AZ2" s="36"/>
      <c r="BA2" s="27"/>
      <c r="BB2" s="24"/>
      <c r="BC2" s="24"/>
      <c r="BD2" s="24"/>
      <c r="BE2" s="24"/>
      <c r="BF2" s="24"/>
      <c r="BG2" s="24"/>
      <c r="BH2" s="24"/>
      <c r="BI2" s="24"/>
      <c r="BJ2" s="24"/>
      <c r="BK2" s="25"/>
      <c r="BM2" s="81"/>
      <c r="BN2" s="32"/>
      <c r="BO2" s="32"/>
      <c r="BP2" s="32"/>
      <c r="BQ2" s="32"/>
      <c r="BR2" s="32"/>
      <c r="BS2" s="32"/>
      <c r="BT2" s="32"/>
      <c r="BU2" s="32"/>
      <c r="BV2" s="32"/>
      <c r="BW2" s="33"/>
    </row>
    <row r="3" spans="1:107">
      <c r="D3" s="1"/>
      <c r="F3" s="1"/>
      <c r="G3" s="1"/>
      <c r="H3" s="5"/>
      <c r="J3" s="4"/>
      <c r="K3" s="1"/>
      <c r="N3" s="1"/>
      <c r="O3" s="1"/>
      <c r="P3" s="1"/>
      <c r="Q3" s="1"/>
      <c r="R3" s="1"/>
      <c r="S3" s="1"/>
      <c r="T3" s="1"/>
      <c r="U3" s="1"/>
      <c r="V3" s="5"/>
      <c r="X3" s="4"/>
      <c r="Y3" s="1"/>
      <c r="AT3" s="40"/>
      <c r="AU3" s="39"/>
      <c r="AV3" s="39"/>
      <c r="AW3" s="39"/>
      <c r="AX3" s="39"/>
      <c r="AY3" s="39"/>
      <c r="AZ3" s="36"/>
      <c r="BA3" s="27"/>
      <c r="BB3" s="24"/>
      <c r="BC3" s="24"/>
      <c r="BD3" s="24"/>
      <c r="BE3" s="24"/>
      <c r="BF3" s="24"/>
      <c r="BG3" s="24"/>
      <c r="BH3" s="24"/>
      <c r="BI3" s="24"/>
      <c r="BJ3" s="24"/>
      <c r="BK3" s="25"/>
      <c r="BM3" s="81"/>
      <c r="BN3" s="32"/>
      <c r="BO3" s="32"/>
      <c r="BP3" s="32"/>
      <c r="BQ3" s="32"/>
      <c r="BR3" s="32"/>
      <c r="BS3" s="32"/>
      <c r="BT3" s="32"/>
      <c r="BU3" s="32"/>
      <c r="BV3" s="32"/>
      <c r="BW3" s="33"/>
    </row>
    <row r="4" spans="1:107" s="1" customFormat="1" ht="41.25" customHeight="1">
      <c r="A4" s="45"/>
      <c r="B4" s="46"/>
      <c r="C4" s="46"/>
      <c r="D4" s="45" t="s">
        <v>184</v>
      </c>
      <c r="E4" s="47"/>
      <c r="F4" s="45" t="s">
        <v>13</v>
      </c>
      <c r="G4" s="47"/>
      <c r="H4" s="45" t="s">
        <v>14</v>
      </c>
      <c r="I4" s="47"/>
      <c r="J4" s="45" t="s">
        <v>15</v>
      </c>
      <c r="K4" s="47"/>
      <c r="L4" s="45" t="s">
        <v>241</v>
      </c>
      <c r="M4" s="47"/>
      <c r="N4" s="45" t="s">
        <v>8</v>
      </c>
      <c r="O4" s="47"/>
      <c r="P4" s="45" t="s">
        <v>16</v>
      </c>
      <c r="Q4" s="47"/>
      <c r="R4" s="45" t="s">
        <v>17</v>
      </c>
      <c r="S4" s="47"/>
      <c r="T4" s="45"/>
      <c r="U4" s="47"/>
      <c r="V4" s="45" t="s">
        <v>18</v>
      </c>
      <c r="W4" s="47"/>
      <c r="X4" s="45" t="s">
        <v>19</v>
      </c>
      <c r="Y4" s="47"/>
      <c r="Z4" s="45" t="s">
        <v>23</v>
      </c>
      <c r="AA4" s="47"/>
      <c r="AB4" s="45" t="s">
        <v>20</v>
      </c>
      <c r="AC4" s="47"/>
      <c r="AD4" s="48"/>
      <c r="AE4" s="49"/>
      <c r="AF4" s="75"/>
      <c r="AT4" s="41" t="s">
        <v>21</v>
      </c>
      <c r="AU4" s="42" t="s">
        <v>14</v>
      </c>
      <c r="AV4" s="42" t="s">
        <v>22</v>
      </c>
      <c r="AW4" s="42" t="s">
        <v>23</v>
      </c>
      <c r="AX4" s="42" t="s">
        <v>24</v>
      </c>
      <c r="AY4" s="42" t="s">
        <v>25</v>
      </c>
      <c r="AZ4" s="37"/>
      <c r="BA4" s="84" t="s">
        <v>21</v>
      </c>
      <c r="BB4" s="85" t="s">
        <v>21</v>
      </c>
      <c r="BC4" s="84" t="s">
        <v>14</v>
      </c>
      <c r="BD4" s="85" t="s">
        <v>14</v>
      </c>
      <c r="BE4" s="84" t="s">
        <v>22</v>
      </c>
      <c r="BF4" s="85" t="s">
        <v>22</v>
      </c>
      <c r="BG4" s="84" t="s">
        <v>23</v>
      </c>
      <c r="BH4" s="84" t="s">
        <v>24</v>
      </c>
      <c r="BI4" s="85" t="s">
        <v>24</v>
      </c>
      <c r="BJ4" s="84" t="s">
        <v>25</v>
      </c>
      <c r="BK4" s="85" t="s">
        <v>25</v>
      </c>
      <c r="BM4" s="155" t="s">
        <v>21</v>
      </c>
      <c r="BN4" s="156" t="s">
        <v>21</v>
      </c>
      <c r="BO4" s="155" t="s">
        <v>14</v>
      </c>
      <c r="BP4" s="156" t="s">
        <v>14</v>
      </c>
      <c r="BQ4" s="155" t="s">
        <v>22</v>
      </c>
      <c r="BR4" s="156" t="s">
        <v>22</v>
      </c>
      <c r="BS4" s="155" t="s">
        <v>23</v>
      </c>
      <c r="BT4" s="155" t="s">
        <v>24</v>
      </c>
      <c r="BU4" s="156" t="s">
        <v>24</v>
      </c>
      <c r="BV4" s="155" t="s">
        <v>25</v>
      </c>
      <c r="BW4" s="156" t="s">
        <v>25</v>
      </c>
    </row>
    <row r="5" spans="1:107" s="1" customFormat="1">
      <c r="A5" s="50"/>
      <c r="B5" s="51" t="s">
        <v>3</v>
      </c>
      <c r="C5" s="51"/>
      <c r="D5" s="50" t="s">
        <v>4</v>
      </c>
      <c r="E5" s="52" t="s">
        <v>0</v>
      </c>
      <c r="F5" s="50" t="s">
        <v>4</v>
      </c>
      <c r="G5" s="52" t="s">
        <v>0</v>
      </c>
      <c r="H5" s="50" t="s">
        <v>4</v>
      </c>
      <c r="I5" s="52" t="s">
        <v>0</v>
      </c>
      <c r="J5" s="50" t="s">
        <v>4</v>
      </c>
      <c r="K5" s="52" t="s">
        <v>0</v>
      </c>
      <c r="L5" s="50" t="s">
        <v>4</v>
      </c>
      <c r="M5" s="52" t="s">
        <v>0</v>
      </c>
      <c r="N5" s="50" t="s">
        <v>4</v>
      </c>
      <c r="O5" s="52" t="s">
        <v>0</v>
      </c>
      <c r="P5" s="50" t="s">
        <v>4</v>
      </c>
      <c r="Q5" s="52" t="s">
        <v>0</v>
      </c>
      <c r="R5" s="50" t="s">
        <v>4</v>
      </c>
      <c r="S5" s="52" t="s">
        <v>0</v>
      </c>
      <c r="T5" s="50" t="s">
        <v>4</v>
      </c>
      <c r="U5" s="52" t="s">
        <v>0</v>
      </c>
      <c r="V5" s="50" t="s">
        <v>4</v>
      </c>
      <c r="W5" s="52" t="s">
        <v>0</v>
      </c>
      <c r="X5" s="50" t="s">
        <v>4</v>
      </c>
      <c r="Y5" s="52" t="s">
        <v>0</v>
      </c>
      <c r="Z5" s="50" t="s">
        <v>4</v>
      </c>
      <c r="AA5" s="52" t="s">
        <v>0</v>
      </c>
      <c r="AB5" s="50" t="s">
        <v>4</v>
      </c>
      <c r="AC5" s="52" t="s">
        <v>31</v>
      </c>
      <c r="AD5" s="53" t="s">
        <v>5</v>
      </c>
      <c r="AE5" s="52" t="s">
        <v>6</v>
      </c>
      <c r="AF5" s="80" t="s">
        <v>149</v>
      </c>
      <c r="AT5" s="41" t="s">
        <v>28</v>
      </c>
      <c r="AU5" s="41" t="s">
        <v>28</v>
      </c>
      <c r="AV5" s="41" t="s">
        <v>28</v>
      </c>
      <c r="AW5" s="41" t="s">
        <v>28</v>
      </c>
      <c r="AX5" s="41" t="s">
        <v>28</v>
      </c>
      <c r="AY5" s="41" t="s">
        <v>28</v>
      </c>
      <c r="AZ5" s="37"/>
      <c r="BA5" s="22">
        <v>1</v>
      </c>
      <c r="BB5" s="26">
        <v>2</v>
      </c>
      <c r="BC5" s="22">
        <v>1</v>
      </c>
      <c r="BD5" s="26">
        <v>2</v>
      </c>
      <c r="BE5" s="22">
        <v>1</v>
      </c>
      <c r="BF5" s="26">
        <v>2</v>
      </c>
      <c r="BG5" s="22">
        <v>1</v>
      </c>
      <c r="BH5" s="22">
        <v>1</v>
      </c>
      <c r="BI5" s="26">
        <v>2</v>
      </c>
      <c r="BJ5" s="22">
        <v>1</v>
      </c>
      <c r="BK5" s="26">
        <v>2</v>
      </c>
      <c r="BM5" s="34">
        <v>1</v>
      </c>
      <c r="BN5" s="35">
        <v>2</v>
      </c>
      <c r="BO5" s="34">
        <v>1</v>
      </c>
      <c r="BP5" s="35">
        <v>2</v>
      </c>
      <c r="BQ5" s="34">
        <v>1</v>
      </c>
      <c r="BR5" s="35">
        <v>2</v>
      </c>
      <c r="BS5" s="34">
        <v>1</v>
      </c>
      <c r="BT5" s="34">
        <v>1</v>
      </c>
      <c r="BU5" s="35">
        <v>2</v>
      </c>
      <c r="BV5" s="34">
        <v>1</v>
      </c>
      <c r="BW5" s="35">
        <v>2</v>
      </c>
      <c r="BY5" s="1" t="s">
        <v>162</v>
      </c>
      <c r="CA5" s="1" t="s">
        <v>569</v>
      </c>
      <c r="CC5" s="1" t="s">
        <v>163</v>
      </c>
      <c r="CF5" s="1" t="s">
        <v>154</v>
      </c>
      <c r="CG5" s="1" t="s">
        <v>155</v>
      </c>
      <c r="CH5" s="1" t="s">
        <v>156</v>
      </c>
      <c r="CI5" s="1" t="s">
        <v>157</v>
      </c>
      <c r="CJ5" s="1" t="s">
        <v>158</v>
      </c>
      <c r="CK5" s="1" t="s">
        <v>159</v>
      </c>
      <c r="CL5" s="1" t="s">
        <v>160</v>
      </c>
      <c r="CM5" s="1" t="s">
        <v>161</v>
      </c>
      <c r="CN5" s="1" t="s">
        <v>566</v>
      </c>
      <c r="CO5" s="1" t="s">
        <v>567</v>
      </c>
      <c r="CP5" s="1" t="s">
        <v>568</v>
      </c>
      <c r="CS5" s="1" t="s">
        <v>154</v>
      </c>
      <c r="CT5" s="1" t="s">
        <v>155</v>
      </c>
      <c r="CU5" s="1" t="s">
        <v>156</v>
      </c>
      <c r="CV5" s="1" t="s">
        <v>157</v>
      </c>
      <c r="CW5" s="1" t="s">
        <v>158</v>
      </c>
      <c r="CX5" s="1" t="s">
        <v>159</v>
      </c>
      <c r="CY5" s="1" t="s">
        <v>160</v>
      </c>
      <c r="CZ5" s="1" t="s">
        <v>161</v>
      </c>
      <c r="DA5" s="1" t="s">
        <v>566</v>
      </c>
      <c r="DB5" s="1" t="s">
        <v>567</v>
      </c>
      <c r="DC5" s="1" t="s">
        <v>568</v>
      </c>
    </row>
    <row r="6" spans="1:107" s="7" customFormat="1" ht="20.100000000000001" customHeight="1">
      <c r="A6" s="151">
        <v>1</v>
      </c>
      <c r="B6" s="250" t="s">
        <v>129</v>
      </c>
      <c r="C6" s="251" t="s">
        <v>130</v>
      </c>
      <c r="D6" s="54">
        <v>232.02</v>
      </c>
      <c r="E6" s="56">
        <f>LOOKUP((IF(D6&gt;0,(RANK(D6,D$6:D$125,0)),"NA")),'Points System'!$A$4:$A$154,'Points System'!$B$4:$B$154)</f>
        <v>100</v>
      </c>
      <c r="F6" s="77">
        <v>227.04</v>
      </c>
      <c r="G6" s="56">
        <f>LOOKUP((IF(F6&gt;0,(RANK(F6,F$6:F$125,0)),"NA")),'Points System'!$A$4:$A$154,'Points System'!$B$4:$B$154)</f>
        <v>95</v>
      </c>
      <c r="H6" s="54">
        <v>201</v>
      </c>
      <c r="I6" s="56">
        <f>LOOKUP((IF(H6&gt;0,(RANK(H6,H$6:H$125,0)),"NA")),'Points System'!$A$4:$A$154,'Points System'!$B$4:$B$154)</f>
        <v>70</v>
      </c>
      <c r="J6" s="54">
        <v>229.03</v>
      </c>
      <c r="K6" s="56">
        <f>LOOKUP((IF(J6&gt;0,(RANK(J6,J$6:J$125,0)),"NA")),'Points System'!$A$4:$A$154,'Points System'!$B$4:$B$154)</f>
        <v>100</v>
      </c>
      <c r="L6" s="54">
        <v>271.07</v>
      </c>
      <c r="M6" s="56">
        <f>LOOKUP((IF(L6&gt;0,(RANK(L6,L$6:L$125,0)),"NA")),'Points System'!$A$4:$A$154,'Points System'!$B$4:$B$154)</f>
        <v>100</v>
      </c>
      <c r="N6" s="54"/>
      <c r="O6" s="56">
        <f>LOOKUP((IF(N6&gt;0,(RANK(N6,N$6:N$125,0)),"NA")),'Points System'!$A$4:$A$154,'Points System'!$B$4:$B$154)</f>
        <v>0</v>
      </c>
      <c r="P6" s="77">
        <v>254.02</v>
      </c>
      <c r="Q6" s="56">
        <f>LOOKUP((IF(P6&gt;0,(RANK(P6,P$6:P$125,0)),"NA")),'Points System'!$A$4:$A$154,'Points System'!$B$4:$B$154)</f>
        <v>95</v>
      </c>
      <c r="R6" s="54">
        <v>215.01</v>
      </c>
      <c r="S6" s="56">
        <f>LOOKUP((IF(R6&gt;0,(RANK(R6,R$6:R$125,0)),"NA")),'Points System'!$A$4:$A$154,'Points System'!$B$4:$B$154)</f>
        <v>73</v>
      </c>
      <c r="T6" s="54"/>
      <c r="U6" s="56">
        <f>LOOKUP((IF(T6&gt;0,(RANK(T6,T$6:T$125,0)),"NA")),'Points System'!$A$4:$A$154,'Points System'!$B$4:$B$154)</f>
        <v>0</v>
      </c>
      <c r="V6" s="54">
        <v>189.02</v>
      </c>
      <c r="W6" s="56">
        <f>LOOKUP((IF(V6&gt;0,(RANK(V6,V$6:V$125,0)),"NA")),'Points System'!$A$4:$A$154,'Points System'!$B$4:$B$154)</f>
        <v>90</v>
      </c>
      <c r="X6" s="54"/>
      <c r="Y6" s="56">
        <f>LOOKUP((IF(X6&gt;0,(RANK(X6,X$6:X$125,0)),"NA")),'Points System'!$A$4:$A$154,'Points System'!$B$4:$B$154)</f>
        <v>0</v>
      </c>
      <c r="Z6" s="77"/>
      <c r="AA6" s="56">
        <f>LOOKUP((IF(Z6&gt;0,(RANK(Z6,Z$6:Z$125,0)),"NA")),'Points System'!$A$4:$A$154,'Points System'!$B$4:$B$154)</f>
        <v>0</v>
      </c>
      <c r="AB6" s="77">
        <f>CC6</f>
        <v>986.13999999999987</v>
      </c>
      <c r="AC6" s="10">
        <f>SUM((LARGE((BA6:BK6),1))+(LARGE((BA6:BK6),2))+(LARGE((BA6:BK6),3)+(LARGE((BA6:BK6),4))))</f>
        <v>395</v>
      </c>
      <c r="AD6" s="58">
        <f>RANK(AC6,$AC$6:$AC$125,0)</f>
        <v>1</v>
      </c>
      <c r="AE6" s="252">
        <f>(AB6-(ROUNDDOWN(AB6,0)))*100</f>
        <v>13.999999999987267</v>
      </c>
      <c r="AF6" s="76" t="str">
        <f>IF((COUNTIF(AT6:AY6,"&gt;0"))&gt;2,"Y","N")</f>
        <v>Y</v>
      </c>
      <c r="AT6" s="23">
        <f t="shared" ref="AT6:AT69" si="0">LARGE(BA6:BB6,1)</f>
        <v>95</v>
      </c>
      <c r="AU6" s="23">
        <f t="shared" ref="AU6:AU69" si="1">LARGE(BC6:BD6,1)</f>
        <v>95</v>
      </c>
      <c r="AV6" s="23">
        <f t="shared" ref="AV6:AV69" si="2">LARGE(BE6:BF6,1)</f>
        <v>100</v>
      </c>
      <c r="AW6" s="23">
        <f t="shared" ref="AW6:AW37" si="3">LARGE(BG6:BG6,1)</f>
        <v>0</v>
      </c>
      <c r="AX6" s="23">
        <f t="shared" ref="AX6:AX69" si="4">LARGE(BH6:BI6,1)</f>
        <v>100</v>
      </c>
      <c r="AY6" s="23">
        <f t="shared" ref="AY6:AY69" si="5">LARGE(BJ6:BK6,1)</f>
        <v>0</v>
      </c>
      <c r="BA6" s="82">
        <f>G6</f>
        <v>95</v>
      </c>
      <c r="BB6" s="83">
        <f t="shared" ref="BB6:BB37" si="6">S6</f>
        <v>73</v>
      </c>
      <c r="BC6" s="82">
        <f>I6</f>
        <v>70</v>
      </c>
      <c r="BD6" s="83">
        <f t="shared" ref="BD6:BD37" si="7">Q6</f>
        <v>95</v>
      </c>
      <c r="BE6" s="82">
        <f>K6</f>
        <v>100</v>
      </c>
      <c r="BF6" s="83">
        <f t="shared" ref="BF6:BF37" si="8">W6</f>
        <v>90</v>
      </c>
      <c r="BG6" s="82">
        <f>AA6</f>
        <v>0</v>
      </c>
      <c r="BH6" s="82">
        <f t="shared" ref="BH6:BH37" si="9">E6</f>
        <v>100</v>
      </c>
      <c r="BI6" s="83">
        <f t="shared" ref="BI6:BI37" si="10">M6</f>
        <v>100</v>
      </c>
      <c r="BJ6" s="82">
        <f t="shared" ref="BJ6:BJ37" si="11">O6</f>
        <v>0</v>
      </c>
      <c r="BK6" s="83">
        <f t="shared" ref="BK6:BK37" si="12">Y6</f>
        <v>0</v>
      </c>
      <c r="BM6" s="82">
        <f t="shared" ref="BM6:BM37" si="13">F6</f>
        <v>227.04</v>
      </c>
      <c r="BN6" s="83">
        <f t="shared" ref="BN6:BN37" si="14">R6</f>
        <v>215.01</v>
      </c>
      <c r="BO6" s="82">
        <f t="shared" ref="BO6:BO37" si="15">H6</f>
        <v>201</v>
      </c>
      <c r="BP6" s="83">
        <f t="shared" ref="BP6:BP37" si="16">P6</f>
        <v>254.02</v>
      </c>
      <c r="BQ6" s="82">
        <f t="shared" ref="BQ6:BQ37" si="17">J6</f>
        <v>229.03</v>
      </c>
      <c r="BR6" s="83">
        <f t="shared" ref="BR6:BR37" si="18">V6</f>
        <v>189.02</v>
      </c>
      <c r="BS6" s="82">
        <f t="shared" ref="BS6:BS37" si="19">Z6</f>
        <v>0</v>
      </c>
      <c r="BT6" s="82">
        <f t="shared" ref="BT6:BT37" si="20">D6</f>
        <v>232.02</v>
      </c>
      <c r="BU6" s="83">
        <f t="shared" ref="BU6:BU37" si="21">L6</f>
        <v>271.07</v>
      </c>
      <c r="BV6" s="82">
        <f t="shared" ref="BV6:BV37" si="22">N6</f>
        <v>0</v>
      </c>
      <c r="BW6" s="83">
        <f t="shared" ref="BW6:BW37" si="23">X6</f>
        <v>0</v>
      </c>
      <c r="BY6" s="7">
        <f t="shared" ref="BY6:BY37" si="24">SUM(BM6:BW6)</f>
        <v>1818.2099999999998</v>
      </c>
      <c r="CA6" s="7">
        <f>SUM(CS6:CY6)</f>
        <v>832.06999999999994</v>
      </c>
      <c r="CC6" s="7">
        <f t="shared" ref="CC6:CC69" si="25">BY6-CA6</f>
        <v>986.13999999999987</v>
      </c>
      <c r="CF6" s="7">
        <f t="shared" ref="CF6:CF37" si="26">MATCH((SMALL(BA6:BK6,1)),BA6:BK6,0)</f>
        <v>7</v>
      </c>
      <c r="CG6" s="7">
        <f t="shared" ref="CG6:CG37" si="27">MATCH((SMALL(BA6:BK6,2)),BA6:BK6,0)</f>
        <v>7</v>
      </c>
      <c r="CH6" s="7">
        <f t="shared" ref="CH6:CH37" si="28">MATCH((SMALL(BA6:BK6,3)),BA6:BK6,0)</f>
        <v>7</v>
      </c>
      <c r="CI6" s="7">
        <f t="shared" ref="CI6:CI37" si="29">MATCH((SMALL(BA6:BK6,4)),BA6:BK6,0)</f>
        <v>3</v>
      </c>
      <c r="CJ6" s="7">
        <f t="shared" ref="CJ6:CJ37" si="30">MATCH((SMALL(BA6:BK6,5)),BA6:BK6,0)</f>
        <v>2</v>
      </c>
      <c r="CK6" s="7">
        <f t="shared" ref="CK6:CK37" si="31">MATCH((SMALL(BA6:BK6,6)),BA6:BK6,0)</f>
        <v>6</v>
      </c>
      <c r="CL6" s="7">
        <f>MATCH((SMALL($BA6:$BK6,7)),$BA6:$BK6,0)</f>
        <v>1</v>
      </c>
      <c r="CM6" s="7">
        <f>MATCH((SMALL($BA6:$BK6,8)),$BA6:$BK6,0)</f>
        <v>1</v>
      </c>
      <c r="CN6" s="7">
        <f>MATCH((SMALL($BA6:$BK6,9)),$BA6:$BK6,0)</f>
        <v>5</v>
      </c>
      <c r="CO6" s="7">
        <f>MATCH((SMALL($BA6:$BK6,10)),$BA6:$BK6,0)</f>
        <v>5</v>
      </c>
      <c r="CP6" s="7">
        <f>MATCH((SMALL($BA6:$BK6,11)),$BA6:$BK6,0)</f>
        <v>5</v>
      </c>
      <c r="CS6" s="7">
        <f t="shared" ref="CS6:DC6" si="32">INDEX($BM6:$BW6,CF6)</f>
        <v>0</v>
      </c>
      <c r="CT6" s="7">
        <f t="shared" si="32"/>
        <v>0</v>
      </c>
      <c r="CU6" s="7">
        <f t="shared" si="32"/>
        <v>0</v>
      </c>
      <c r="CV6" s="7">
        <f t="shared" si="32"/>
        <v>201</v>
      </c>
      <c r="CW6" s="7">
        <f t="shared" si="32"/>
        <v>215.01</v>
      </c>
      <c r="CX6" s="7">
        <f t="shared" si="32"/>
        <v>189.02</v>
      </c>
      <c r="CY6" s="7">
        <f t="shared" si="32"/>
        <v>227.04</v>
      </c>
      <c r="CZ6" s="7">
        <f t="shared" si="32"/>
        <v>227.04</v>
      </c>
      <c r="DA6" s="7">
        <f t="shared" si="32"/>
        <v>229.03</v>
      </c>
      <c r="DB6" s="7">
        <f t="shared" si="32"/>
        <v>229.03</v>
      </c>
      <c r="DC6" s="7">
        <f t="shared" si="32"/>
        <v>229.03</v>
      </c>
    </row>
    <row r="7" spans="1:107" s="7" customFormat="1" ht="20.100000000000001" customHeight="1">
      <c r="A7" s="59">
        <v>2</v>
      </c>
      <c r="B7" s="253" t="s">
        <v>36</v>
      </c>
      <c r="C7" s="254" t="s">
        <v>102</v>
      </c>
      <c r="D7" s="9">
        <v>230.01</v>
      </c>
      <c r="E7" s="10">
        <f>LOOKUP((IF(D7&gt;0,(RANK(D7,D$6:D$125,0)),"NA")),'Points System'!$A$4:$A$154,'Points System'!$B$4:$B$154)</f>
        <v>95</v>
      </c>
      <c r="F7" s="78">
        <v>244.02</v>
      </c>
      <c r="G7" s="16">
        <f>LOOKUP((IF(F7&gt;0,(RANK(F7,F$6:F$125,0)),"NA")),'Points System'!$A$4:$A$154,'Points System'!$B$4:$B$154)</f>
        <v>100</v>
      </c>
      <c r="H7" s="9"/>
      <c r="I7" s="16">
        <f>LOOKUP((IF(H7&gt;0,(RANK(H7,H$6:H$125,0)),"NA")),'Points System'!$A$4:$A$154,'Points System'!$B$4:$B$154)</f>
        <v>0</v>
      </c>
      <c r="J7" s="9">
        <v>192</v>
      </c>
      <c r="K7" s="16">
        <f>LOOKUP((IF(J7&gt;0,(RANK(J7,J$6:J$125,0)),"NA")),'Points System'!$A$4:$A$154,'Points System'!$B$4:$B$154)</f>
        <v>81</v>
      </c>
      <c r="L7" s="9"/>
      <c r="M7" s="16">
        <f>LOOKUP((IF(L7&gt;0,(RANK(L7,L$6:L$125,0)),"NA")),'Points System'!$A$4:$A$154,'Points System'!$B$4:$B$154)</f>
        <v>0</v>
      </c>
      <c r="N7" s="9"/>
      <c r="O7" s="16">
        <f>LOOKUP((IF(N7&gt;0,(RANK(N7,N$6:N$125,0)),"NA")),'Points System'!$A$4:$A$154,'Points System'!$B$4:$B$154)</f>
        <v>0</v>
      </c>
      <c r="P7" s="9">
        <v>248.05</v>
      </c>
      <c r="Q7" s="16">
        <f>LOOKUP((IF(P7&gt;0,(RANK(P7,P$6:P$125,0)),"NA")),'Points System'!$A$4:$A$154,'Points System'!$B$4:$B$154)</f>
        <v>90</v>
      </c>
      <c r="R7" s="9">
        <v>230</v>
      </c>
      <c r="S7" s="16">
        <f>LOOKUP((IF(R7&gt;0,(RANK(R7,R$6:R$125,0)),"NA")),'Points System'!$A$4:$A$154,'Points System'!$B$4:$B$154)</f>
        <v>95</v>
      </c>
      <c r="T7" s="9"/>
      <c r="U7" s="16">
        <f>LOOKUP((IF(T7&gt;0,(RANK(T7,T$6:T$125,0)),"NA")),'Points System'!$A$4:$A$154,'Points System'!$B$4:$B$154)</f>
        <v>0</v>
      </c>
      <c r="V7" s="9">
        <v>195.03</v>
      </c>
      <c r="W7" s="16">
        <f>LOOKUP((IF(V7&gt;0,(RANK(V7,V$6:V$125,0)),"NA")),'Points System'!$A$4:$A$154,'Points System'!$B$4:$B$154)</f>
        <v>95</v>
      </c>
      <c r="X7" s="9"/>
      <c r="Y7" s="16">
        <f>LOOKUP((IF(X7&gt;0,(RANK(X7,X$6:X$125,0)),"NA")),'Points System'!$A$4:$A$154,'Points System'!$B$4:$B$154)</f>
        <v>0</v>
      </c>
      <c r="Z7" s="78"/>
      <c r="AA7" s="16">
        <f>LOOKUP((IF(Z7&gt;0,(RANK(Z7,Z$6:Z$125,0)),"NA")),'Points System'!$A$4:$A$154,'Points System'!$B$4:$B$154)</f>
        <v>0</v>
      </c>
      <c r="AB7" s="78">
        <f>CC7</f>
        <v>899.06</v>
      </c>
      <c r="AC7" s="10">
        <f>SUM((LARGE((BA7:BK7),1))+(LARGE((BA7:BK7),2))+(LARGE((BA7:BK7),3)+(LARGE((BA7:BK7),4))))</f>
        <v>385</v>
      </c>
      <c r="AD7" s="12">
        <f>RANK(AC7,$AC$6:$AC$125,0)</f>
        <v>2</v>
      </c>
      <c r="AE7" s="88">
        <f>(AB7-(ROUNDDOWN(AB7,0)))*100</f>
        <v>5.999999999994543</v>
      </c>
      <c r="AF7" s="76" t="str">
        <f>IF((COUNTIF(AT7:AY7,"&gt;0"))&gt;2,"Y","N")</f>
        <v>Y</v>
      </c>
      <c r="AT7" s="23">
        <f t="shared" si="0"/>
        <v>100</v>
      </c>
      <c r="AU7" s="23">
        <f t="shared" si="1"/>
        <v>90</v>
      </c>
      <c r="AV7" s="23">
        <f t="shared" si="2"/>
        <v>95</v>
      </c>
      <c r="AW7" s="23">
        <f t="shared" si="3"/>
        <v>0</v>
      </c>
      <c r="AX7" s="23">
        <f t="shared" si="4"/>
        <v>95</v>
      </c>
      <c r="AY7" s="23">
        <f t="shared" si="5"/>
        <v>0</v>
      </c>
      <c r="BA7" s="82">
        <f t="shared" ref="BA7:BA70" si="33">G7</f>
        <v>100</v>
      </c>
      <c r="BB7" s="83">
        <f t="shared" si="6"/>
        <v>95</v>
      </c>
      <c r="BC7" s="82">
        <f t="shared" ref="BC7:BC70" si="34">I7</f>
        <v>0</v>
      </c>
      <c r="BD7" s="83">
        <f t="shared" si="7"/>
        <v>90</v>
      </c>
      <c r="BE7" s="82">
        <f t="shared" ref="BE7:BE70" si="35">K7</f>
        <v>81</v>
      </c>
      <c r="BF7" s="83">
        <f t="shared" si="8"/>
        <v>95</v>
      </c>
      <c r="BG7" s="82">
        <f t="shared" ref="BG7:BG70" si="36">AA7</f>
        <v>0</v>
      </c>
      <c r="BH7" s="82">
        <f t="shared" si="9"/>
        <v>95</v>
      </c>
      <c r="BI7" s="83">
        <f t="shared" si="10"/>
        <v>0</v>
      </c>
      <c r="BJ7" s="82">
        <f t="shared" si="11"/>
        <v>0</v>
      </c>
      <c r="BK7" s="83">
        <f t="shared" si="12"/>
        <v>0</v>
      </c>
      <c r="BM7" s="82">
        <f t="shared" si="13"/>
        <v>244.02</v>
      </c>
      <c r="BN7" s="83">
        <f t="shared" si="14"/>
        <v>230</v>
      </c>
      <c r="BO7" s="82">
        <f t="shared" si="15"/>
        <v>0</v>
      </c>
      <c r="BP7" s="83">
        <f t="shared" si="16"/>
        <v>248.05</v>
      </c>
      <c r="BQ7" s="82">
        <f t="shared" si="17"/>
        <v>192</v>
      </c>
      <c r="BR7" s="83">
        <f t="shared" si="18"/>
        <v>195.03</v>
      </c>
      <c r="BS7" s="82">
        <f t="shared" si="19"/>
        <v>0</v>
      </c>
      <c r="BT7" s="82">
        <f t="shared" si="20"/>
        <v>230.01</v>
      </c>
      <c r="BU7" s="83">
        <f t="shared" si="21"/>
        <v>0</v>
      </c>
      <c r="BV7" s="82">
        <f t="shared" si="22"/>
        <v>0</v>
      </c>
      <c r="BW7" s="83">
        <f t="shared" si="23"/>
        <v>0</v>
      </c>
      <c r="BY7" s="7">
        <f t="shared" si="24"/>
        <v>1339.11</v>
      </c>
      <c r="CA7" s="7">
        <f t="shared" ref="CA7:CA70" si="37">SUM(CS7:CY7)</f>
        <v>440.05</v>
      </c>
      <c r="CC7" s="7">
        <f t="shared" si="25"/>
        <v>899.06</v>
      </c>
      <c r="CF7" s="7">
        <f t="shared" si="26"/>
        <v>3</v>
      </c>
      <c r="CG7" s="7">
        <f t="shared" si="27"/>
        <v>3</v>
      </c>
      <c r="CH7" s="7">
        <f t="shared" si="28"/>
        <v>3</v>
      </c>
      <c r="CI7" s="7">
        <f t="shared" si="29"/>
        <v>3</v>
      </c>
      <c r="CJ7" s="7">
        <f t="shared" si="30"/>
        <v>3</v>
      </c>
      <c r="CK7" s="7">
        <f t="shared" si="31"/>
        <v>5</v>
      </c>
      <c r="CL7" s="7">
        <f t="shared" ref="CL7:CL38" si="38">MATCH((SMALL(BA7:BK7,7)),BA7:BK7,0)</f>
        <v>4</v>
      </c>
      <c r="CM7" s="7">
        <f t="shared" ref="CM7:CM38" si="39">MATCH((SMALL(BA7:BK7,8)),BA7:BK7,0)</f>
        <v>2</v>
      </c>
      <c r="CN7" s="7">
        <f t="shared" ref="CN7:CN70" si="40">MATCH((SMALL($BA7:$BK7,9)),$BA7:$BK7,0)</f>
        <v>2</v>
      </c>
      <c r="CO7" s="7">
        <f t="shared" ref="CO7:CO70" si="41">MATCH((SMALL($BA7:$BK7,10)),$BA7:$BK7,0)</f>
        <v>2</v>
      </c>
      <c r="CP7" s="7">
        <f t="shared" ref="CP7:CP70" si="42">MATCH((SMALL($BA7:$BK7,11)),$BA7:$BK7,0)</f>
        <v>1</v>
      </c>
      <c r="CS7" s="7">
        <f t="shared" ref="CS7:CS70" si="43">INDEX($BM7:$BW7,CF7)</f>
        <v>0</v>
      </c>
      <c r="CT7" s="7">
        <f t="shared" ref="CT7:CT70" si="44">INDEX($BM7:$BW7,CG7)</f>
        <v>0</v>
      </c>
      <c r="CU7" s="7">
        <f t="shared" ref="CU7:CU70" si="45">INDEX($BM7:$BW7,CH7)</f>
        <v>0</v>
      </c>
      <c r="CV7" s="7">
        <f t="shared" ref="CV7:CV70" si="46">INDEX($BM7:$BW7,CI7)</f>
        <v>0</v>
      </c>
      <c r="CW7" s="7">
        <f t="shared" ref="CW7:CW70" si="47">INDEX($BM7:$BW7,CJ7)</f>
        <v>0</v>
      </c>
      <c r="CX7" s="7">
        <f t="shared" ref="CX7:CX70" si="48">INDEX($BM7:$BW7,CK7)</f>
        <v>192</v>
      </c>
      <c r="CY7" s="7">
        <f t="shared" ref="CY7:CY70" si="49">INDEX($BM7:$BW7,CL7)</f>
        <v>248.05</v>
      </c>
      <c r="CZ7" s="7">
        <f t="shared" ref="CZ7:CZ70" si="50">INDEX($BM7:$BW7,CM7)</f>
        <v>230</v>
      </c>
      <c r="DA7" s="7">
        <f t="shared" ref="DA7:DA70" si="51">INDEX($BM7:$BW7,CN7)</f>
        <v>230</v>
      </c>
      <c r="DB7" s="7">
        <f t="shared" ref="DB7:DB70" si="52">INDEX($BM7:$BW7,CO7)</f>
        <v>230</v>
      </c>
      <c r="DC7" s="7">
        <f t="shared" ref="DC7:DC70" si="53">INDEX($BM7:$BW7,CP7)</f>
        <v>244.02</v>
      </c>
    </row>
    <row r="8" spans="1:107" s="7" customFormat="1" ht="20.100000000000001" customHeight="1">
      <c r="A8" s="59">
        <v>3</v>
      </c>
      <c r="B8" s="253" t="s">
        <v>65</v>
      </c>
      <c r="C8" s="254" t="s">
        <v>34</v>
      </c>
      <c r="D8" s="9">
        <v>214</v>
      </c>
      <c r="E8" s="29">
        <f>LOOKUP((IF(D8&gt;0,(RANK(D8,D$6:D$125,0)),"NA")),'Points System'!$A$4:$A$154,'Points System'!$B$4:$B$154)</f>
        <v>85</v>
      </c>
      <c r="F8" s="9">
        <v>218.01</v>
      </c>
      <c r="G8" s="30">
        <f>LOOKUP((IF(F8&gt;0,(RANK(F8,F$6:F$125,0)),"NA")),'Points System'!$A$4:$A$154,'Points System'!$B$4:$B$154)</f>
        <v>90</v>
      </c>
      <c r="H8" s="9">
        <v>236.02</v>
      </c>
      <c r="I8" s="30">
        <f>LOOKUP((IF(H8&gt;0,(RANK(H8,H$6:H$125,0)),"NA")),'Points System'!$A$4:$A$154,'Points System'!$B$4:$B$154)</f>
        <v>95</v>
      </c>
      <c r="J8" s="9">
        <v>190.02</v>
      </c>
      <c r="K8" s="30">
        <f>LOOKUP((IF(J8&gt;0,(RANK(J8,J$6:J$125,0)),"NA")),'Points System'!$A$4:$A$154,'Points System'!$B$4:$B$154)</f>
        <v>77</v>
      </c>
      <c r="L8" s="9">
        <v>247.01</v>
      </c>
      <c r="M8" s="30">
        <f>LOOKUP((IF(L8&gt;0,(RANK(L8,L$6:L$125,0)),"NA")),'Points System'!$A$4:$A$154,'Points System'!$B$4:$B$154)</f>
        <v>90</v>
      </c>
      <c r="N8" s="9"/>
      <c r="O8" s="30">
        <f>LOOKUP((IF(N8&gt;0,(RANK(N8,N$6:N$125,0)),"NA")),'Points System'!$A$4:$A$154,'Points System'!$B$4:$B$154)</f>
        <v>0</v>
      </c>
      <c r="P8" s="9">
        <v>201</v>
      </c>
      <c r="Q8" s="30">
        <f>LOOKUP((IF(P8&gt;0,(RANK(P8,P$6:P$125,0)),"NA")),'Points System'!$A$4:$A$154,'Points System'!$B$4:$B$154)</f>
        <v>56</v>
      </c>
      <c r="R8" s="9"/>
      <c r="S8" s="30">
        <f>LOOKUP((IF(R8&gt;0,(RANK(R8,R$6:R$125,0)),"NA")),'Points System'!$A$4:$A$154,'Points System'!$B$4:$B$154)</f>
        <v>0</v>
      </c>
      <c r="T8" s="9"/>
      <c r="U8" s="30">
        <f>LOOKUP((IF(T8&gt;0,(RANK(T8,T$6:T$125,0)),"NA")),'Points System'!$A$4:$A$154,'Points System'!$B$4:$B$154)</f>
        <v>0</v>
      </c>
      <c r="V8" s="9">
        <v>199</v>
      </c>
      <c r="W8" s="30">
        <f>LOOKUP((IF(V8&gt;0,(RANK(V8,V$6:V$125,0)),"NA")),'Points System'!$A$4:$A$154,'Points System'!$B$4:$B$154)</f>
        <v>100</v>
      </c>
      <c r="X8" s="9"/>
      <c r="Y8" s="16">
        <f>LOOKUP((IF(X8&gt;0,(RANK(X8,X$6:X$125,0)),"NA")),'Points System'!$A$4:$A$154,'Points System'!$B$4:$B$154)</f>
        <v>0</v>
      </c>
      <c r="Z8" s="9"/>
      <c r="AA8" s="16">
        <f>LOOKUP((IF(Z8&gt;0,(RANK(Z8,Z$6:Z$125,0)),"NA")),'Points System'!$A$4:$A$154,'Points System'!$B$4:$B$154)</f>
        <v>0</v>
      </c>
      <c r="AB8" s="78">
        <f>CC8</f>
        <v>900.04</v>
      </c>
      <c r="AC8" s="10">
        <f>SUM((LARGE((BA8:BK8),1))+(LARGE((BA8:BK8),2))+(LARGE((BA8:BK8),3)+(LARGE((BA8:BK8),4))))</f>
        <v>375</v>
      </c>
      <c r="AD8" s="12">
        <f>RANK(AC8,$AC$6:$AC$125,0)</f>
        <v>3</v>
      </c>
      <c r="AE8" s="88">
        <f>(AB8-(ROUNDDOWN(AB8,0)))*100</f>
        <v>3.999999999996362</v>
      </c>
      <c r="AF8" s="76" t="str">
        <f>IF((COUNTIF(AT8:AY8,"&gt;0"))&gt;2,"Y","N")</f>
        <v>Y</v>
      </c>
      <c r="AT8" s="23">
        <f t="shared" si="0"/>
        <v>90</v>
      </c>
      <c r="AU8" s="23">
        <f t="shared" si="1"/>
        <v>95</v>
      </c>
      <c r="AV8" s="23">
        <f t="shared" si="2"/>
        <v>100</v>
      </c>
      <c r="AW8" s="23">
        <f t="shared" si="3"/>
        <v>0</v>
      </c>
      <c r="AX8" s="23">
        <f t="shared" si="4"/>
        <v>90</v>
      </c>
      <c r="AY8" s="23">
        <f t="shared" si="5"/>
        <v>0</v>
      </c>
      <c r="BA8" s="82">
        <f t="shared" si="33"/>
        <v>90</v>
      </c>
      <c r="BB8" s="83">
        <f t="shared" si="6"/>
        <v>0</v>
      </c>
      <c r="BC8" s="82">
        <f t="shared" si="34"/>
        <v>95</v>
      </c>
      <c r="BD8" s="83">
        <f t="shared" si="7"/>
        <v>56</v>
      </c>
      <c r="BE8" s="82">
        <f t="shared" si="35"/>
        <v>77</v>
      </c>
      <c r="BF8" s="83">
        <f t="shared" si="8"/>
        <v>100</v>
      </c>
      <c r="BG8" s="82">
        <f t="shared" si="36"/>
        <v>0</v>
      </c>
      <c r="BH8" s="82">
        <f t="shared" si="9"/>
        <v>85</v>
      </c>
      <c r="BI8" s="83">
        <f t="shared" si="10"/>
        <v>90</v>
      </c>
      <c r="BJ8" s="82">
        <f t="shared" si="11"/>
        <v>0</v>
      </c>
      <c r="BK8" s="83">
        <f t="shared" si="12"/>
        <v>0</v>
      </c>
      <c r="BM8" s="82">
        <f t="shared" si="13"/>
        <v>218.01</v>
      </c>
      <c r="BN8" s="83">
        <f t="shared" si="14"/>
        <v>0</v>
      </c>
      <c r="BO8" s="82">
        <f t="shared" si="15"/>
        <v>236.02</v>
      </c>
      <c r="BP8" s="83">
        <f t="shared" si="16"/>
        <v>201</v>
      </c>
      <c r="BQ8" s="82">
        <f t="shared" si="17"/>
        <v>190.02</v>
      </c>
      <c r="BR8" s="83">
        <f t="shared" si="18"/>
        <v>199</v>
      </c>
      <c r="BS8" s="82">
        <f t="shared" si="19"/>
        <v>0</v>
      </c>
      <c r="BT8" s="82">
        <f t="shared" si="20"/>
        <v>214</v>
      </c>
      <c r="BU8" s="83">
        <f t="shared" si="21"/>
        <v>247.01</v>
      </c>
      <c r="BV8" s="82">
        <f t="shared" si="22"/>
        <v>0</v>
      </c>
      <c r="BW8" s="83">
        <f t="shared" si="23"/>
        <v>0</v>
      </c>
      <c r="BY8" s="7">
        <f t="shared" si="24"/>
        <v>1505.06</v>
      </c>
      <c r="CA8" s="7">
        <f t="shared" si="37"/>
        <v>605.02</v>
      </c>
      <c r="CC8" s="7">
        <f t="shared" si="25"/>
        <v>900.04</v>
      </c>
      <c r="CF8" s="7">
        <f t="shared" si="26"/>
        <v>2</v>
      </c>
      <c r="CG8" s="7">
        <f t="shared" si="27"/>
        <v>2</v>
      </c>
      <c r="CH8" s="7">
        <f t="shared" si="28"/>
        <v>2</v>
      </c>
      <c r="CI8" s="7">
        <f t="shared" si="29"/>
        <v>2</v>
      </c>
      <c r="CJ8" s="7">
        <f t="shared" si="30"/>
        <v>4</v>
      </c>
      <c r="CK8" s="7">
        <f t="shared" si="31"/>
        <v>5</v>
      </c>
      <c r="CL8" s="7">
        <f t="shared" si="38"/>
        <v>8</v>
      </c>
      <c r="CM8" s="7">
        <f t="shared" si="39"/>
        <v>1</v>
      </c>
      <c r="CN8" s="7">
        <f t="shared" si="40"/>
        <v>1</v>
      </c>
      <c r="CO8" s="7">
        <f t="shared" si="41"/>
        <v>3</v>
      </c>
      <c r="CP8" s="7">
        <f t="shared" si="42"/>
        <v>6</v>
      </c>
      <c r="CS8" s="7">
        <f t="shared" si="43"/>
        <v>0</v>
      </c>
      <c r="CT8" s="7">
        <f t="shared" si="44"/>
        <v>0</v>
      </c>
      <c r="CU8" s="7">
        <f t="shared" si="45"/>
        <v>0</v>
      </c>
      <c r="CV8" s="7">
        <f t="shared" si="46"/>
        <v>0</v>
      </c>
      <c r="CW8" s="7">
        <f t="shared" si="47"/>
        <v>201</v>
      </c>
      <c r="CX8" s="7">
        <f t="shared" si="48"/>
        <v>190.02</v>
      </c>
      <c r="CY8" s="7">
        <f t="shared" si="49"/>
        <v>214</v>
      </c>
      <c r="CZ8" s="7">
        <f t="shared" si="50"/>
        <v>218.01</v>
      </c>
      <c r="DA8" s="7">
        <f t="shared" si="51"/>
        <v>218.01</v>
      </c>
      <c r="DB8" s="7">
        <f t="shared" si="52"/>
        <v>236.02</v>
      </c>
      <c r="DC8" s="7">
        <f t="shared" si="53"/>
        <v>199</v>
      </c>
    </row>
    <row r="9" spans="1:107" s="7" customFormat="1" ht="20.100000000000001" customHeight="1">
      <c r="A9" s="59">
        <v>4</v>
      </c>
      <c r="B9" s="253" t="s">
        <v>96</v>
      </c>
      <c r="C9" s="254" t="s">
        <v>97</v>
      </c>
      <c r="D9" s="9">
        <v>210.02</v>
      </c>
      <c r="E9" s="29">
        <f>LOOKUP((IF(D9&gt;0,(RANK(D9,D$6:D$125,0)),"NA")),'Points System'!$A$4:$A$154,'Points System'!$B$4:$B$154)</f>
        <v>81</v>
      </c>
      <c r="F9" s="9">
        <v>177.02</v>
      </c>
      <c r="G9" s="30">
        <f>LOOKUP((IF(F9&gt;0,(RANK(F9,F$6:F$125,0)),"NA")),'Points System'!$A$4:$A$154,'Points System'!$B$4:$B$154)</f>
        <v>62</v>
      </c>
      <c r="H9" s="9">
        <v>197</v>
      </c>
      <c r="I9" s="30">
        <f>LOOKUP((IF(H9&gt;0,(RANK(H9,H$6:H$125,0)),"NA")),'Points System'!$A$4:$A$154,'Points System'!$B$4:$B$154)</f>
        <v>67</v>
      </c>
      <c r="J9" s="9">
        <v>204.01</v>
      </c>
      <c r="K9" s="30">
        <f>LOOKUP((IF(J9&gt;0,(RANK(J9,J$6:J$125,0)),"NA")),'Points System'!$A$4:$A$154,'Points System'!$B$4:$B$154)</f>
        <v>85</v>
      </c>
      <c r="L9" s="9">
        <v>235.01</v>
      </c>
      <c r="M9" s="30">
        <f>LOOKUP((IF(L9&gt;0,(RANK(L9,L$6:L$125,0)),"NA")),'Points System'!$A$4:$A$154,'Points System'!$B$4:$B$154)</f>
        <v>77</v>
      </c>
      <c r="N9" s="9"/>
      <c r="O9" s="30">
        <f>LOOKUP((IF(N9&gt;0,(RANK(N9,N$6:N$125,0)),"NA")),'Points System'!$A$4:$A$154,'Points System'!$B$4:$B$154)</f>
        <v>0</v>
      </c>
      <c r="P9" s="9">
        <v>259.02999999999997</v>
      </c>
      <c r="Q9" s="30">
        <f>LOOKUP((IF(P9&gt;0,(RANK(P9,P$6:P$125,0)),"NA")),'Points System'!$A$4:$A$154,'Points System'!$B$4:$B$154)</f>
        <v>100</v>
      </c>
      <c r="R9" s="9">
        <v>189.02</v>
      </c>
      <c r="S9" s="30">
        <f>LOOKUP((IF(R9&gt;0,(RANK(R9,R$6:R$125,0)),"NA")),'Points System'!$A$4:$A$154,'Points System'!$B$4:$B$154)</f>
        <v>51</v>
      </c>
      <c r="T9" s="9"/>
      <c r="U9" s="30">
        <f>LOOKUP((IF(T9&gt;0,(RANK(T9,T$6:T$125,0)),"NA")),'Points System'!$A$4:$A$154,'Points System'!$B$4:$B$154)</f>
        <v>0</v>
      </c>
      <c r="V9" s="9"/>
      <c r="W9" s="30">
        <f>LOOKUP((IF(V9&gt;0,(RANK(V9,V$6:V$125,0)),"NA")),'Points System'!$A$4:$A$154,'Points System'!$B$4:$B$154)</f>
        <v>0</v>
      </c>
      <c r="X9" s="9"/>
      <c r="Y9" s="16">
        <f>LOOKUP((IF(X9&gt;0,(RANK(X9,X$6:X$125,0)),"NA")),'Points System'!$A$4:$A$154,'Points System'!$B$4:$B$154)</f>
        <v>0</v>
      </c>
      <c r="Z9" s="9"/>
      <c r="AA9" s="16">
        <f>LOOKUP((IF(Z9&gt;0,(RANK(Z9,Z$6:Z$125,0)),"NA")),'Points System'!$A$4:$A$154,'Points System'!$B$4:$B$154)</f>
        <v>0</v>
      </c>
      <c r="AB9" s="78">
        <f>CC9</f>
        <v>908.06999999999994</v>
      </c>
      <c r="AC9" s="10">
        <f>SUM((LARGE((BA9:BK9),1))+(LARGE((BA9:BK9),2))+(LARGE((BA9:BK9),3)+(LARGE((BA9:BK9),4))))</f>
        <v>343</v>
      </c>
      <c r="AD9" s="12">
        <f>RANK(AC9,$AC$6:$AC$125,0)</f>
        <v>4</v>
      </c>
      <c r="AE9" s="88">
        <f>(AB9-(ROUNDDOWN(AB9,0)))*100</f>
        <v>6.9999999999936335</v>
      </c>
      <c r="AF9" s="76" t="str">
        <f>IF((COUNTIF(AT9:AY9,"&gt;0"))&gt;2,"Y","N")</f>
        <v>Y</v>
      </c>
      <c r="AT9" s="23">
        <f t="shared" si="0"/>
        <v>62</v>
      </c>
      <c r="AU9" s="23">
        <f t="shared" si="1"/>
        <v>100</v>
      </c>
      <c r="AV9" s="23">
        <f t="shared" si="2"/>
        <v>85</v>
      </c>
      <c r="AW9" s="23">
        <f t="shared" si="3"/>
        <v>0</v>
      </c>
      <c r="AX9" s="23">
        <f t="shared" si="4"/>
        <v>81</v>
      </c>
      <c r="AY9" s="23">
        <f t="shared" si="5"/>
        <v>0</v>
      </c>
      <c r="BA9" s="82">
        <f t="shared" si="33"/>
        <v>62</v>
      </c>
      <c r="BB9" s="83">
        <f t="shared" si="6"/>
        <v>51</v>
      </c>
      <c r="BC9" s="82">
        <f t="shared" si="34"/>
        <v>67</v>
      </c>
      <c r="BD9" s="83">
        <f t="shared" si="7"/>
        <v>100</v>
      </c>
      <c r="BE9" s="82">
        <f t="shared" si="35"/>
        <v>85</v>
      </c>
      <c r="BF9" s="83">
        <f t="shared" si="8"/>
        <v>0</v>
      </c>
      <c r="BG9" s="82">
        <f t="shared" si="36"/>
        <v>0</v>
      </c>
      <c r="BH9" s="82">
        <f t="shared" si="9"/>
        <v>81</v>
      </c>
      <c r="BI9" s="83">
        <f t="shared" si="10"/>
        <v>77</v>
      </c>
      <c r="BJ9" s="82">
        <f t="shared" si="11"/>
        <v>0</v>
      </c>
      <c r="BK9" s="83">
        <f t="shared" si="12"/>
        <v>0</v>
      </c>
      <c r="BM9" s="82">
        <f t="shared" si="13"/>
        <v>177.02</v>
      </c>
      <c r="BN9" s="83">
        <f t="shared" si="14"/>
        <v>189.02</v>
      </c>
      <c r="BO9" s="82">
        <f t="shared" si="15"/>
        <v>197</v>
      </c>
      <c r="BP9" s="83">
        <f t="shared" si="16"/>
        <v>259.02999999999997</v>
      </c>
      <c r="BQ9" s="82">
        <f t="shared" si="17"/>
        <v>204.01</v>
      </c>
      <c r="BR9" s="83">
        <f t="shared" si="18"/>
        <v>0</v>
      </c>
      <c r="BS9" s="82">
        <f t="shared" si="19"/>
        <v>0</v>
      </c>
      <c r="BT9" s="82">
        <f t="shared" si="20"/>
        <v>210.02</v>
      </c>
      <c r="BU9" s="83">
        <f t="shared" si="21"/>
        <v>235.01</v>
      </c>
      <c r="BV9" s="82">
        <f t="shared" si="22"/>
        <v>0</v>
      </c>
      <c r="BW9" s="83">
        <f t="shared" si="23"/>
        <v>0</v>
      </c>
      <c r="BY9" s="7">
        <f t="shared" si="24"/>
        <v>1471.11</v>
      </c>
      <c r="CA9" s="7">
        <f t="shared" si="37"/>
        <v>563.04</v>
      </c>
      <c r="CC9" s="7">
        <f t="shared" si="25"/>
        <v>908.06999999999994</v>
      </c>
      <c r="CF9" s="7">
        <f t="shared" si="26"/>
        <v>6</v>
      </c>
      <c r="CG9" s="7">
        <f t="shared" si="27"/>
        <v>6</v>
      </c>
      <c r="CH9" s="7">
        <f t="shared" si="28"/>
        <v>6</v>
      </c>
      <c r="CI9" s="7">
        <f t="shared" si="29"/>
        <v>6</v>
      </c>
      <c r="CJ9" s="7">
        <f t="shared" si="30"/>
        <v>2</v>
      </c>
      <c r="CK9" s="7">
        <f t="shared" si="31"/>
        <v>1</v>
      </c>
      <c r="CL9" s="7">
        <f t="shared" si="38"/>
        <v>3</v>
      </c>
      <c r="CM9" s="7">
        <f t="shared" si="39"/>
        <v>9</v>
      </c>
      <c r="CN9" s="7">
        <f t="shared" si="40"/>
        <v>8</v>
      </c>
      <c r="CO9" s="7">
        <f t="shared" si="41"/>
        <v>5</v>
      </c>
      <c r="CP9" s="7">
        <f t="shared" si="42"/>
        <v>4</v>
      </c>
      <c r="CS9" s="7">
        <f t="shared" si="43"/>
        <v>0</v>
      </c>
      <c r="CT9" s="7">
        <f t="shared" si="44"/>
        <v>0</v>
      </c>
      <c r="CU9" s="7">
        <f t="shared" si="45"/>
        <v>0</v>
      </c>
      <c r="CV9" s="7">
        <f t="shared" si="46"/>
        <v>0</v>
      </c>
      <c r="CW9" s="7">
        <f t="shared" si="47"/>
        <v>189.02</v>
      </c>
      <c r="CX9" s="7">
        <f t="shared" si="48"/>
        <v>177.02</v>
      </c>
      <c r="CY9" s="7">
        <f t="shared" si="49"/>
        <v>197</v>
      </c>
      <c r="CZ9" s="7">
        <f t="shared" si="50"/>
        <v>235.01</v>
      </c>
      <c r="DA9" s="7">
        <f t="shared" si="51"/>
        <v>210.02</v>
      </c>
      <c r="DB9" s="7">
        <f t="shared" si="52"/>
        <v>204.01</v>
      </c>
      <c r="DC9" s="7">
        <f t="shared" si="53"/>
        <v>259.02999999999997</v>
      </c>
    </row>
    <row r="10" spans="1:107" s="7" customFormat="1" ht="20.100000000000001" customHeight="1">
      <c r="A10" s="59">
        <v>5</v>
      </c>
      <c r="B10" s="253" t="s">
        <v>45</v>
      </c>
      <c r="C10" s="254" t="s">
        <v>46</v>
      </c>
      <c r="D10" s="9">
        <v>222.03</v>
      </c>
      <c r="E10" s="10">
        <f>LOOKUP((IF(D10&gt;0,(RANK(D10,D$6:D$125,0)),"NA")),'Points System'!$A$4:$A$154,'Points System'!$B$4:$B$154)</f>
        <v>90</v>
      </c>
      <c r="F10" s="9"/>
      <c r="G10" s="16">
        <f>LOOKUP((IF(F10&gt;0,(RANK(F10,F$6:F$125,0)),"NA")),'Points System'!$A$4:$A$154,'Points System'!$B$4:$B$154)</f>
        <v>0</v>
      </c>
      <c r="H10" s="9">
        <v>205.01</v>
      </c>
      <c r="I10" s="16">
        <f>LOOKUP((IF(H10&gt;0,(RANK(H10,H$6:H$125,0)),"NA")),'Points System'!$A$4:$A$154,'Points System'!$B$4:$B$154)</f>
        <v>73</v>
      </c>
      <c r="J10" s="9">
        <v>159.01</v>
      </c>
      <c r="K10" s="16">
        <f>LOOKUP((IF(J10&gt;0,(RANK(J10,J$6:J$125,0)),"NA")),'Points System'!$A$4:$A$154,'Points System'!$B$4:$B$154)</f>
        <v>64</v>
      </c>
      <c r="L10" s="9">
        <v>263.05</v>
      </c>
      <c r="M10" s="16">
        <f>LOOKUP((IF(L10&gt;0,(RANK(L10,L$6:L$125,0)),"NA")),'Points System'!$A$4:$A$154,'Points System'!$B$4:$B$154)</f>
        <v>95</v>
      </c>
      <c r="N10" s="9"/>
      <c r="O10" s="16">
        <f>LOOKUP((IF(N10&gt;0,(RANK(N10,N$6:N$125,0)),"NA")),'Points System'!$A$4:$A$154,'Points System'!$B$4:$B$154)</f>
        <v>0</v>
      </c>
      <c r="P10" s="9">
        <v>226.02</v>
      </c>
      <c r="Q10" s="16">
        <f>LOOKUP((IF(P10&gt;0,(RANK(P10,P$6:P$125,0)),"NA")),'Points System'!$A$4:$A$154,'Points System'!$B$4:$B$154)</f>
        <v>67</v>
      </c>
      <c r="R10" s="9">
        <v>225.03</v>
      </c>
      <c r="S10" s="16">
        <f>LOOKUP((IF(R10&gt;0,(RANK(R10,R$6:R$125,0)),"NA")),'Points System'!$A$4:$A$154,'Points System'!$B$4:$B$154)</f>
        <v>81</v>
      </c>
      <c r="T10" s="9"/>
      <c r="U10" s="16">
        <f>LOOKUP((IF(T10&gt;0,(RANK(T10,T$6:T$125,0)),"NA")),'Points System'!$A$4:$A$154,'Points System'!$B$4:$B$154)</f>
        <v>0</v>
      </c>
      <c r="V10" s="9">
        <v>135</v>
      </c>
      <c r="W10" s="16">
        <f>LOOKUP((IF(V10&gt;0,(RANK(V10,V$6:V$125,0)),"NA")),'Points System'!$A$4:$A$154,'Points System'!$B$4:$B$154)</f>
        <v>67</v>
      </c>
      <c r="X10" s="9"/>
      <c r="Y10" s="16">
        <f>LOOKUP((IF(X10&gt;0,(RANK(X10,X$6:X$125,0)),"NA")),'Points System'!$A$4:$A$154,'Points System'!$B$4:$B$154)</f>
        <v>0</v>
      </c>
      <c r="Z10" s="9"/>
      <c r="AA10" s="16">
        <f>LOOKUP((IF(Z10&gt;0,(RANK(Z10,Z$6:Z$125,0)),"NA")),'Points System'!$A$4:$A$154,'Points System'!$B$4:$B$154)</f>
        <v>0</v>
      </c>
      <c r="AB10" s="78">
        <f>CC10</f>
        <v>824.09999999999991</v>
      </c>
      <c r="AC10" s="10">
        <f>SUM((LARGE((BA10:BK10),1))+(LARGE((BA10:BK10),2))+(LARGE((BA10:BK10),3)+(LARGE((BA10:BK10),4))))</f>
        <v>339</v>
      </c>
      <c r="AD10" s="12">
        <f>RANK(AC10,$AC$6:$AC$125,0)</f>
        <v>5</v>
      </c>
      <c r="AE10" s="88">
        <f>(AB10-(ROUNDDOWN(AB10,0)))*100</f>
        <v>9.9999999999909051</v>
      </c>
      <c r="AF10" s="76" t="str">
        <f>IF((COUNTIF(AT10:AY10,"&gt;0"))&gt;2,"Y","N")</f>
        <v>Y</v>
      </c>
      <c r="AT10" s="23">
        <f t="shared" si="0"/>
        <v>81</v>
      </c>
      <c r="AU10" s="23">
        <f t="shared" si="1"/>
        <v>73</v>
      </c>
      <c r="AV10" s="23">
        <f t="shared" si="2"/>
        <v>67</v>
      </c>
      <c r="AW10" s="23">
        <f t="shared" si="3"/>
        <v>0</v>
      </c>
      <c r="AX10" s="23">
        <f t="shared" si="4"/>
        <v>95</v>
      </c>
      <c r="AY10" s="23">
        <f t="shared" si="5"/>
        <v>0</v>
      </c>
      <c r="BA10" s="82">
        <f t="shared" si="33"/>
        <v>0</v>
      </c>
      <c r="BB10" s="83">
        <f t="shared" si="6"/>
        <v>81</v>
      </c>
      <c r="BC10" s="82">
        <f t="shared" si="34"/>
        <v>73</v>
      </c>
      <c r="BD10" s="83">
        <f t="shared" si="7"/>
        <v>67</v>
      </c>
      <c r="BE10" s="82">
        <f t="shared" si="35"/>
        <v>64</v>
      </c>
      <c r="BF10" s="83">
        <f t="shared" si="8"/>
        <v>67</v>
      </c>
      <c r="BG10" s="82">
        <f t="shared" si="36"/>
        <v>0</v>
      </c>
      <c r="BH10" s="82">
        <f t="shared" si="9"/>
        <v>90</v>
      </c>
      <c r="BI10" s="83">
        <f t="shared" si="10"/>
        <v>95</v>
      </c>
      <c r="BJ10" s="82">
        <f t="shared" si="11"/>
        <v>0</v>
      </c>
      <c r="BK10" s="83">
        <f t="shared" si="12"/>
        <v>0</v>
      </c>
      <c r="BM10" s="82">
        <f t="shared" si="13"/>
        <v>0</v>
      </c>
      <c r="BN10" s="83">
        <f t="shared" si="14"/>
        <v>225.03</v>
      </c>
      <c r="BO10" s="82">
        <f t="shared" si="15"/>
        <v>205.01</v>
      </c>
      <c r="BP10" s="83">
        <f t="shared" si="16"/>
        <v>226.02</v>
      </c>
      <c r="BQ10" s="82">
        <f t="shared" si="17"/>
        <v>159.01</v>
      </c>
      <c r="BR10" s="83">
        <f t="shared" si="18"/>
        <v>135</v>
      </c>
      <c r="BS10" s="82">
        <f t="shared" si="19"/>
        <v>0</v>
      </c>
      <c r="BT10" s="82">
        <f t="shared" si="20"/>
        <v>222.03</v>
      </c>
      <c r="BU10" s="83">
        <f t="shared" si="21"/>
        <v>263.05</v>
      </c>
      <c r="BV10" s="82">
        <f t="shared" si="22"/>
        <v>0</v>
      </c>
      <c r="BW10" s="83">
        <f t="shared" si="23"/>
        <v>0</v>
      </c>
      <c r="BY10" s="7">
        <f t="shared" si="24"/>
        <v>1435.1499999999999</v>
      </c>
      <c r="CA10" s="7">
        <f t="shared" si="37"/>
        <v>611.04999999999995</v>
      </c>
      <c r="CC10" s="7">
        <f t="shared" si="25"/>
        <v>824.09999999999991</v>
      </c>
      <c r="CF10" s="7">
        <f t="shared" si="26"/>
        <v>1</v>
      </c>
      <c r="CG10" s="7">
        <f t="shared" si="27"/>
        <v>1</v>
      </c>
      <c r="CH10" s="7">
        <f t="shared" si="28"/>
        <v>1</v>
      </c>
      <c r="CI10" s="7">
        <f t="shared" si="29"/>
        <v>1</v>
      </c>
      <c r="CJ10" s="7">
        <f t="shared" si="30"/>
        <v>5</v>
      </c>
      <c r="CK10" s="7">
        <f t="shared" si="31"/>
        <v>4</v>
      </c>
      <c r="CL10" s="7">
        <f t="shared" si="38"/>
        <v>4</v>
      </c>
      <c r="CM10" s="7">
        <f t="shared" si="39"/>
        <v>3</v>
      </c>
      <c r="CN10" s="7">
        <f t="shared" si="40"/>
        <v>2</v>
      </c>
      <c r="CO10" s="7">
        <f t="shared" si="41"/>
        <v>8</v>
      </c>
      <c r="CP10" s="7">
        <f t="shared" si="42"/>
        <v>9</v>
      </c>
      <c r="CS10" s="7">
        <f t="shared" si="43"/>
        <v>0</v>
      </c>
      <c r="CT10" s="7">
        <f t="shared" si="44"/>
        <v>0</v>
      </c>
      <c r="CU10" s="7">
        <f t="shared" si="45"/>
        <v>0</v>
      </c>
      <c r="CV10" s="7">
        <f t="shared" si="46"/>
        <v>0</v>
      </c>
      <c r="CW10" s="7">
        <f t="shared" si="47"/>
        <v>159.01</v>
      </c>
      <c r="CX10" s="7">
        <f t="shared" si="48"/>
        <v>226.02</v>
      </c>
      <c r="CY10" s="7">
        <f t="shared" si="49"/>
        <v>226.02</v>
      </c>
      <c r="CZ10" s="7">
        <f t="shared" si="50"/>
        <v>205.01</v>
      </c>
      <c r="DA10" s="7">
        <f t="shared" si="51"/>
        <v>225.03</v>
      </c>
      <c r="DB10" s="7">
        <f t="shared" si="52"/>
        <v>222.03</v>
      </c>
      <c r="DC10" s="7">
        <f t="shared" si="53"/>
        <v>263.05</v>
      </c>
    </row>
    <row r="11" spans="1:107" s="7" customFormat="1" ht="20.100000000000001" customHeight="1">
      <c r="A11" s="59">
        <v>6</v>
      </c>
      <c r="B11" s="253" t="s">
        <v>47</v>
      </c>
      <c r="C11" s="254" t="s">
        <v>62</v>
      </c>
      <c r="D11" s="9"/>
      <c r="E11" s="10">
        <f>LOOKUP((IF(D11&gt;0,(RANK(D11,D$6:D$125,0)),"NA")),'Points System'!$A$4:$A$154,'Points System'!$B$4:$B$154)</f>
        <v>0</v>
      </c>
      <c r="F11" s="9">
        <v>174</v>
      </c>
      <c r="G11" s="16">
        <f>LOOKUP((IF(F11&gt;0,(RANK(F11,F$6:F$125,0)),"NA")),'Points System'!$A$4:$A$154,'Points System'!$B$4:$B$154)</f>
        <v>60</v>
      </c>
      <c r="H11" s="9">
        <v>259.05</v>
      </c>
      <c r="I11" s="16">
        <f>LOOKUP((IF(H11&gt;0,(RANK(H11,H$6:H$125,0)),"NA")),'Points System'!$A$4:$A$154,'Points System'!$B$4:$B$154)</f>
        <v>100</v>
      </c>
      <c r="J11" s="9">
        <v>213.01</v>
      </c>
      <c r="K11" s="16">
        <f>LOOKUP((IF(J11&gt;0,(RANK(J11,J$6:J$125,0)),"NA")),'Points System'!$A$4:$A$154,'Points System'!$B$4:$B$154)</f>
        <v>90</v>
      </c>
      <c r="L11" s="9"/>
      <c r="M11" s="16">
        <f>LOOKUP((IF(L11&gt;0,(RANK(L11,L$6:L$125,0)),"NA")),'Points System'!$A$4:$A$154,'Points System'!$B$4:$B$154)</f>
        <v>0</v>
      </c>
      <c r="N11" s="9"/>
      <c r="O11" s="16">
        <f>LOOKUP((IF(N11&gt;0,(RANK(N11,N$6:N$125,0)),"NA")),'Points System'!$A$4:$A$154,'Points System'!$B$4:$B$154)</f>
        <v>0</v>
      </c>
      <c r="P11" s="9">
        <v>209.01</v>
      </c>
      <c r="Q11" s="16">
        <f>LOOKUP((IF(P11&gt;0,(RANK(P11,P$6:P$125,0)),"NA")),'Points System'!$A$4:$A$154,'Points System'!$B$4:$B$154)</f>
        <v>60</v>
      </c>
      <c r="R11" s="9">
        <v>203.01</v>
      </c>
      <c r="S11" s="16">
        <f>LOOKUP((IF(R11&gt;0,(RANK(R11,R$6:R$125,0)),"NA")),'Points System'!$A$4:$A$154,'Points System'!$B$4:$B$154)</f>
        <v>60</v>
      </c>
      <c r="T11" s="9"/>
      <c r="U11" s="16">
        <f>LOOKUP((IF(T11&gt;0,(RANK(T11,T$6:T$125,0)),"NA")),'Points System'!$A$4:$A$154,'Points System'!$B$4:$B$154)</f>
        <v>0</v>
      </c>
      <c r="V11" s="9">
        <v>179.01</v>
      </c>
      <c r="W11" s="16">
        <f>LOOKUP((IF(V11&gt;0,(RANK(V11,V$6:V$125,0)),"NA")),'Points System'!$A$4:$A$154,'Points System'!$B$4:$B$154)</f>
        <v>85</v>
      </c>
      <c r="X11" s="9"/>
      <c r="Y11" s="16">
        <f>LOOKUP((IF(X11&gt;0,(RANK(X11,X$6:X$125,0)),"NA")),'Points System'!$A$4:$A$154,'Points System'!$B$4:$B$154)</f>
        <v>0</v>
      </c>
      <c r="Z11" s="9"/>
      <c r="AA11" s="16">
        <f>LOOKUP((IF(Z11&gt;0,(RANK(Z11,Z$6:Z$125,0)),"NA")),'Points System'!$A$4:$A$154,'Points System'!$B$4:$B$154)</f>
        <v>0</v>
      </c>
      <c r="AB11" s="78">
        <f>CC11</f>
        <v>889.08999999999992</v>
      </c>
      <c r="AC11" s="10">
        <f>SUM((LARGE((BA11:BK11),1))+(LARGE((BA11:BK11),2))+(LARGE((BA11:BK11),3)+(LARGE((BA11:BK11),4))))</f>
        <v>335</v>
      </c>
      <c r="AD11" s="12">
        <f>RANK(AC11,$AC$6:$AC$125,0)</f>
        <v>6</v>
      </c>
      <c r="AE11" s="88">
        <f>(AB11-(ROUNDDOWN(AB11,0)))*100</f>
        <v>8.9999999999918145</v>
      </c>
      <c r="AF11" s="76" t="str">
        <f>IF((COUNTIF(AT11:AY11,"&gt;0"))&gt;2,"Y","N")</f>
        <v>Y</v>
      </c>
      <c r="AT11" s="23">
        <f t="shared" si="0"/>
        <v>60</v>
      </c>
      <c r="AU11" s="23">
        <f t="shared" si="1"/>
        <v>100</v>
      </c>
      <c r="AV11" s="23">
        <f t="shared" si="2"/>
        <v>90</v>
      </c>
      <c r="AW11" s="23">
        <f t="shared" si="3"/>
        <v>0</v>
      </c>
      <c r="AX11" s="23">
        <f t="shared" si="4"/>
        <v>0</v>
      </c>
      <c r="AY11" s="23">
        <f t="shared" si="5"/>
        <v>0</v>
      </c>
      <c r="BA11" s="82">
        <f t="shared" si="33"/>
        <v>60</v>
      </c>
      <c r="BB11" s="83">
        <f t="shared" si="6"/>
        <v>60</v>
      </c>
      <c r="BC11" s="82">
        <f t="shared" si="34"/>
        <v>100</v>
      </c>
      <c r="BD11" s="83">
        <f t="shared" si="7"/>
        <v>60</v>
      </c>
      <c r="BE11" s="82">
        <f t="shared" si="35"/>
        <v>90</v>
      </c>
      <c r="BF11" s="83">
        <f t="shared" si="8"/>
        <v>85</v>
      </c>
      <c r="BG11" s="82">
        <f t="shared" si="36"/>
        <v>0</v>
      </c>
      <c r="BH11" s="82">
        <f t="shared" si="9"/>
        <v>0</v>
      </c>
      <c r="BI11" s="83">
        <f t="shared" si="10"/>
        <v>0</v>
      </c>
      <c r="BJ11" s="82">
        <f t="shared" si="11"/>
        <v>0</v>
      </c>
      <c r="BK11" s="83">
        <f t="shared" si="12"/>
        <v>0</v>
      </c>
      <c r="BM11" s="82">
        <f t="shared" si="13"/>
        <v>174</v>
      </c>
      <c r="BN11" s="83">
        <f t="shared" si="14"/>
        <v>203.01</v>
      </c>
      <c r="BO11" s="82">
        <f t="shared" si="15"/>
        <v>259.05</v>
      </c>
      <c r="BP11" s="83">
        <f t="shared" si="16"/>
        <v>209.01</v>
      </c>
      <c r="BQ11" s="82">
        <f t="shared" si="17"/>
        <v>213.01</v>
      </c>
      <c r="BR11" s="83">
        <f t="shared" si="18"/>
        <v>179.01</v>
      </c>
      <c r="BS11" s="82">
        <f t="shared" si="19"/>
        <v>0</v>
      </c>
      <c r="BT11" s="82">
        <f t="shared" si="20"/>
        <v>0</v>
      </c>
      <c r="BU11" s="83">
        <f t="shared" si="21"/>
        <v>0</v>
      </c>
      <c r="BV11" s="82">
        <f t="shared" si="22"/>
        <v>0</v>
      </c>
      <c r="BW11" s="83">
        <f t="shared" si="23"/>
        <v>0</v>
      </c>
      <c r="BY11" s="7">
        <f t="shared" si="24"/>
        <v>1237.0899999999999</v>
      </c>
      <c r="CA11" s="7">
        <f t="shared" si="37"/>
        <v>348</v>
      </c>
      <c r="CC11" s="7">
        <f t="shared" si="25"/>
        <v>889.08999999999992</v>
      </c>
      <c r="CF11" s="7">
        <f t="shared" si="26"/>
        <v>7</v>
      </c>
      <c r="CG11" s="7">
        <f t="shared" si="27"/>
        <v>7</v>
      </c>
      <c r="CH11" s="7">
        <f t="shared" si="28"/>
        <v>7</v>
      </c>
      <c r="CI11" s="7">
        <f t="shared" si="29"/>
        <v>7</v>
      </c>
      <c r="CJ11" s="7">
        <f t="shared" si="30"/>
        <v>7</v>
      </c>
      <c r="CK11" s="7">
        <f t="shared" si="31"/>
        <v>1</v>
      </c>
      <c r="CL11" s="7">
        <f t="shared" si="38"/>
        <v>1</v>
      </c>
      <c r="CM11" s="7">
        <f t="shared" si="39"/>
        <v>1</v>
      </c>
      <c r="CN11" s="7">
        <f t="shared" si="40"/>
        <v>6</v>
      </c>
      <c r="CO11" s="7">
        <f t="shared" si="41"/>
        <v>5</v>
      </c>
      <c r="CP11" s="7">
        <f t="shared" si="42"/>
        <v>3</v>
      </c>
      <c r="CS11" s="7">
        <f t="shared" si="43"/>
        <v>0</v>
      </c>
      <c r="CT11" s="7">
        <f t="shared" si="44"/>
        <v>0</v>
      </c>
      <c r="CU11" s="7">
        <f t="shared" si="45"/>
        <v>0</v>
      </c>
      <c r="CV11" s="7">
        <f t="shared" si="46"/>
        <v>0</v>
      </c>
      <c r="CW11" s="7">
        <f t="shared" si="47"/>
        <v>0</v>
      </c>
      <c r="CX11" s="7">
        <f t="shared" si="48"/>
        <v>174</v>
      </c>
      <c r="CY11" s="7">
        <f t="shared" si="49"/>
        <v>174</v>
      </c>
      <c r="CZ11" s="7">
        <f t="shared" si="50"/>
        <v>174</v>
      </c>
      <c r="DA11" s="7">
        <f t="shared" si="51"/>
        <v>179.01</v>
      </c>
      <c r="DB11" s="7">
        <f t="shared" si="52"/>
        <v>213.01</v>
      </c>
      <c r="DC11" s="7">
        <f t="shared" si="53"/>
        <v>259.05</v>
      </c>
    </row>
    <row r="12" spans="1:107" s="7" customFormat="1" ht="20.100000000000001" customHeight="1">
      <c r="A12" s="59">
        <v>7</v>
      </c>
      <c r="B12" s="253" t="s">
        <v>99</v>
      </c>
      <c r="C12" s="254" t="s">
        <v>100</v>
      </c>
      <c r="D12" s="9">
        <v>184</v>
      </c>
      <c r="E12" s="10">
        <f>LOOKUP((IF(D12&gt;0,(RANK(D12,D$6:D$125,0)),"NA")),'Points System'!$A$4:$A$154,'Points System'!$B$4:$B$154)</f>
        <v>70</v>
      </c>
      <c r="F12" s="78">
        <v>190.03</v>
      </c>
      <c r="G12" s="16">
        <f>LOOKUP((IF(F12&gt;0,(RANK(F12,F$6:F$125,0)),"NA")),'Points System'!$A$4:$A$154,'Points System'!$B$4:$B$154)</f>
        <v>77</v>
      </c>
      <c r="H12" s="9"/>
      <c r="I12" s="16">
        <f>LOOKUP((IF(H12&gt;0,(RANK(H12,H$6:H$125,0)),"NA")),'Points System'!$A$4:$A$154,'Points System'!$B$4:$B$154)</f>
        <v>0</v>
      </c>
      <c r="J12" s="9">
        <v>223.03</v>
      </c>
      <c r="K12" s="16">
        <f>LOOKUP((IF(J12&gt;0,(RANK(J12,J$6:J$125,0)),"NA")),'Points System'!$A$4:$A$154,'Points System'!$B$4:$B$154)</f>
        <v>95</v>
      </c>
      <c r="L12" s="78">
        <v>237</v>
      </c>
      <c r="M12" s="16">
        <f>LOOKUP((IF(L12&gt;0,(RANK(L12,L$6:L$125,0)),"NA")),'Points System'!$A$4:$A$154,'Points System'!$B$4:$B$154)</f>
        <v>81</v>
      </c>
      <c r="N12" s="78"/>
      <c r="O12" s="16">
        <f>LOOKUP((IF(N12&gt;0,(RANK(N12,N$6:N$125,0)),"NA")),'Points System'!$A$4:$A$154,'Points System'!$B$4:$B$154)</f>
        <v>0</v>
      </c>
      <c r="P12" s="78">
        <v>223.02</v>
      </c>
      <c r="Q12" s="16">
        <f>LOOKUP((IF(P12&gt;0,(RANK(P12,P$6:P$125,0)),"NA")),'Points System'!$A$4:$A$154,'Points System'!$B$4:$B$154)</f>
        <v>64</v>
      </c>
      <c r="R12" s="9">
        <v>165</v>
      </c>
      <c r="S12" s="16">
        <f>LOOKUP((IF(R12&gt;0,(RANK(R12,R$6:R$125,0)),"NA")),'Points System'!$A$4:$A$154,'Points System'!$B$4:$B$154)</f>
        <v>47</v>
      </c>
      <c r="T12" s="9"/>
      <c r="U12" s="16">
        <f>LOOKUP((IF(T12&gt;0,(RANK(T12,T$6:T$125,0)),"NA")),'Points System'!$A$4:$A$154,'Points System'!$B$4:$B$154)</f>
        <v>0</v>
      </c>
      <c r="V12" s="9">
        <v>154.01</v>
      </c>
      <c r="W12" s="16">
        <f>LOOKUP((IF(V12&gt;0,(RANK(V12,V$6:V$125,0)),"NA")),'Points System'!$A$4:$A$154,'Points System'!$B$4:$B$154)</f>
        <v>81</v>
      </c>
      <c r="X12" s="9"/>
      <c r="Y12" s="16">
        <f>LOOKUP((IF(X12&gt;0,(RANK(X12,X$6:X$125,0)),"NA")),'Points System'!$A$4:$A$154,'Points System'!$B$4:$B$154)</f>
        <v>0</v>
      </c>
      <c r="Z12" s="78"/>
      <c r="AA12" s="16">
        <f>LOOKUP((IF(Z12&gt;0,(RANK(Z12,Z$6:Z$125,0)),"NA")),'Points System'!$A$4:$A$154,'Points System'!$B$4:$B$154)</f>
        <v>0</v>
      </c>
      <c r="AB12" s="78">
        <f>CC12</f>
        <v>804.06999999999994</v>
      </c>
      <c r="AC12" s="10">
        <f>SUM((LARGE((BA12:BK12),1))+(LARGE((BA12:BK12),2))+(LARGE((BA12:BK12),3)+(LARGE((BA12:BK12),4))))</f>
        <v>334</v>
      </c>
      <c r="AD12" s="12">
        <f>RANK(AC12,$AC$6:$AC$125,0)</f>
        <v>7</v>
      </c>
      <c r="AE12" s="88">
        <f>(AB12-(ROUNDDOWN(AB12,0)))*100</f>
        <v>6.9999999999936335</v>
      </c>
      <c r="AF12" s="76" t="str">
        <f>IF((COUNTIF(AT12:AY12,"&gt;0"))&gt;2,"Y","N")</f>
        <v>Y</v>
      </c>
      <c r="AT12" s="23">
        <f t="shared" si="0"/>
        <v>77</v>
      </c>
      <c r="AU12" s="23">
        <f t="shared" si="1"/>
        <v>64</v>
      </c>
      <c r="AV12" s="23">
        <f t="shared" si="2"/>
        <v>95</v>
      </c>
      <c r="AW12" s="23">
        <f t="shared" si="3"/>
        <v>0</v>
      </c>
      <c r="AX12" s="23">
        <f t="shared" si="4"/>
        <v>81</v>
      </c>
      <c r="AY12" s="23">
        <f t="shared" si="5"/>
        <v>0</v>
      </c>
      <c r="BA12" s="82">
        <f t="shared" si="33"/>
        <v>77</v>
      </c>
      <c r="BB12" s="83">
        <f t="shared" si="6"/>
        <v>47</v>
      </c>
      <c r="BC12" s="82">
        <f t="shared" si="34"/>
        <v>0</v>
      </c>
      <c r="BD12" s="83">
        <f t="shared" si="7"/>
        <v>64</v>
      </c>
      <c r="BE12" s="82">
        <f t="shared" si="35"/>
        <v>95</v>
      </c>
      <c r="BF12" s="83">
        <f t="shared" si="8"/>
        <v>81</v>
      </c>
      <c r="BG12" s="82">
        <f t="shared" si="36"/>
        <v>0</v>
      </c>
      <c r="BH12" s="82">
        <f t="shared" si="9"/>
        <v>70</v>
      </c>
      <c r="BI12" s="83">
        <f t="shared" si="10"/>
        <v>81</v>
      </c>
      <c r="BJ12" s="82">
        <f t="shared" si="11"/>
        <v>0</v>
      </c>
      <c r="BK12" s="83">
        <f t="shared" si="12"/>
        <v>0</v>
      </c>
      <c r="BM12" s="82">
        <f t="shared" si="13"/>
        <v>190.03</v>
      </c>
      <c r="BN12" s="83">
        <f t="shared" si="14"/>
        <v>165</v>
      </c>
      <c r="BO12" s="82">
        <f t="shared" si="15"/>
        <v>0</v>
      </c>
      <c r="BP12" s="83">
        <f t="shared" si="16"/>
        <v>223.02</v>
      </c>
      <c r="BQ12" s="82">
        <f t="shared" si="17"/>
        <v>223.03</v>
      </c>
      <c r="BR12" s="83">
        <f t="shared" si="18"/>
        <v>154.01</v>
      </c>
      <c r="BS12" s="82">
        <f t="shared" si="19"/>
        <v>0</v>
      </c>
      <c r="BT12" s="82">
        <f t="shared" si="20"/>
        <v>184</v>
      </c>
      <c r="BU12" s="83">
        <f t="shared" si="21"/>
        <v>237</v>
      </c>
      <c r="BV12" s="82">
        <f t="shared" si="22"/>
        <v>0</v>
      </c>
      <c r="BW12" s="83">
        <f t="shared" si="23"/>
        <v>0</v>
      </c>
      <c r="BY12" s="7">
        <f t="shared" si="24"/>
        <v>1376.09</v>
      </c>
      <c r="CA12" s="7">
        <f t="shared" si="37"/>
        <v>572.02</v>
      </c>
      <c r="CC12" s="7">
        <f t="shared" si="25"/>
        <v>804.06999999999994</v>
      </c>
      <c r="CF12" s="7">
        <f t="shared" si="26"/>
        <v>3</v>
      </c>
      <c r="CG12" s="7">
        <f t="shared" si="27"/>
        <v>3</v>
      </c>
      <c r="CH12" s="7">
        <f t="shared" si="28"/>
        <v>3</v>
      </c>
      <c r="CI12" s="7">
        <f t="shared" si="29"/>
        <v>3</v>
      </c>
      <c r="CJ12" s="7">
        <f t="shared" si="30"/>
        <v>2</v>
      </c>
      <c r="CK12" s="7">
        <f t="shared" si="31"/>
        <v>4</v>
      </c>
      <c r="CL12" s="7">
        <f t="shared" si="38"/>
        <v>8</v>
      </c>
      <c r="CM12" s="7">
        <f t="shared" si="39"/>
        <v>1</v>
      </c>
      <c r="CN12" s="7">
        <f t="shared" si="40"/>
        <v>6</v>
      </c>
      <c r="CO12" s="7">
        <f t="shared" si="41"/>
        <v>6</v>
      </c>
      <c r="CP12" s="7">
        <f t="shared" si="42"/>
        <v>5</v>
      </c>
      <c r="CS12" s="7">
        <f t="shared" si="43"/>
        <v>0</v>
      </c>
      <c r="CT12" s="7">
        <f t="shared" si="44"/>
        <v>0</v>
      </c>
      <c r="CU12" s="7">
        <f t="shared" si="45"/>
        <v>0</v>
      </c>
      <c r="CV12" s="7">
        <f t="shared" si="46"/>
        <v>0</v>
      </c>
      <c r="CW12" s="7">
        <f t="shared" si="47"/>
        <v>165</v>
      </c>
      <c r="CX12" s="7">
        <f t="shared" si="48"/>
        <v>223.02</v>
      </c>
      <c r="CY12" s="7">
        <f t="shared" si="49"/>
        <v>184</v>
      </c>
      <c r="CZ12" s="7">
        <f t="shared" si="50"/>
        <v>190.03</v>
      </c>
      <c r="DA12" s="7">
        <f t="shared" si="51"/>
        <v>154.01</v>
      </c>
      <c r="DB12" s="7">
        <f t="shared" si="52"/>
        <v>154.01</v>
      </c>
      <c r="DC12" s="7">
        <f t="shared" si="53"/>
        <v>223.03</v>
      </c>
    </row>
    <row r="13" spans="1:107" s="7" customFormat="1" ht="20.100000000000001" customHeight="1">
      <c r="A13" s="59">
        <v>8</v>
      </c>
      <c r="B13" s="253" t="s">
        <v>37</v>
      </c>
      <c r="C13" s="254" t="s">
        <v>38</v>
      </c>
      <c r="D13" s="9">
        <v>192</v>
      </c>
      <c r="E13" s="29">
        <f>LOOKUP((IF(D13&gt;0,(RANK(D13,D$6:D$125,0)),"NA")),'Points System'!$A$4:$A$154,'Points System'!$B$4:$B$154)</f>
        <v>73</v>
      </c>
      <c r="F13" s="9">
        <v>181.01</v>
      </c>
      <c r="G13" s="30">
        <f>LOOKUP((IF(F13&gt;0,(RANK(F13,F$6:F$125,0)),"NA")),'Points System'!$A$4:$A$154,'Points System'!$B$4:$B$154)</f>
        <v>64</v>
      </c>
      <c r="H13" s="9">
        <v>208.03</v>
      </c>
      <c r="I13" s="30">
        <f>LOOKUP((IF(H13&gt;0,(RANK(H13,H$6:H$125,0)),"NA")),'Points System'!$A$4:$A$154,'Points System'!$B$4:$B$154)</f>
        <v>81</v>
      </c>
      <c r="J13" s="9">
        <v>181.02</v>
      </c>
      <c r="K13" s="30">
        <f>LOOKUP((IF(J13&gt;0,(RANK(J13,J$6:J$125,0)),"NA")),'Points System'!$A$4:$A$154,'Points System'!$B$4:$B$154)</f>
        <v>70</v>
      </c>
      <c r="L13" s="9">
        <v>216.04</v>
      </c>
      <c r="M13" s="30">
        <f>LOOKUP((IF(L13&gt;0,(RANK(L13,L$6:L$125,0)),"NA")),'Points System'!$A$4:$A$154,'Points System'!$B$4:$B$154)</f>
        <v>62</v>
      </c>
      <c r="N13" s="9"/>
      <c r="O13" s="30">
        <f>LOOKUP((IF(N13&gt;0,(RANK(N13,N$6:N$125,0)),"NA")),'Points System'!$A$4:$A$154,'Points System'!$B$4:$B$154)</f>
        <v>0</v>
      </c>
      <c r="P13" s="9">
        <v>204.01</v>
      </c>
      <c r="Q13" s="30">
        <f>LOOKUP((IF(P13&gt;0,(RANK(P13,P$6:P$125,0)),"NA")),'Points System'!$A$4:$A$154,'Points System'!$B$4:$B$154)</f>
        <v>58</v>
      </c>
      <c r="R13" s="9">
        <v>243.01</v>
      </c>
      <c r="S13" s="30">
        <f>LOOKUP((IF(R13&gt;0,(RANK(R13,R$6:R$125,0)),"NA")),'Points System'!$A$4:$A$154,'Points System'!$B$4:$B$154)</f>
        <v>100</v>
      </c>
      <c r="T13" s="87"/>
      <c r="U13" s="30">
        <f>LOOKUP((IF(T13&gt;0,(RANK(T13,T$6:T$125,0)),"NA")),'Points System'!$A$4:$A$154,'Points System'!$B$4:$B$154)</f>
        <v>0</v>
      </c>
      <c r="V13" s="9"/>
      <c r="W13" s="30">
        <f>LOOKUP((IF(V13&gt;0,(RANK(V13,V$6:V$125,0)),"NA")),'Points System'!$A$4:$A$154,'Points System'!$B$4:$B$154)</f>
        <v>0</v>
      </c>
      <c r="X13" s="9"/>
      <c r="Y13" s="16">
        <f>LOOKUP((IF(X13&gt;0,(RANK(X13,X$6:X$125,0)),"NA")),'Points System'!$A$4:$A$154,'Points System'!$B$4:$B$154)</f>
        <v>0</v>
      </c>
      <c r="Z13" s="9"/>
      <c r="AA13" s="16">
        <f>LOOKUP((IF(Z13&gt;0,(RANK(Z13,Z$6:Z$125,0)),"NA")),'Points System'!$A$4:$A$154,'Points System'!$B$4:$B$154)</f>
        <v>0</v>
      </c>
      <c r="AB13" s="78">
        <f>CC13</f>
        <v>824.06</v>
      </c>
      <c r="AC13" s="10">
        <f>SUM((LARGE((BA13:BK13),1))+(LARGE((BA13:BK13),2))+(LARGE((BA13:BK13),3)+(LARGE((BA13:BK13),4))))</f>
        <v>324</v>
      </c>
      <c r="AD13" s="12">
        <f>RANK(AC13,$AC$6:$AC$125,0)</f>
        <v>8</v>
      </c>
      <c r="AE13" s="88">
        <f>(AB13-(ROUNDDOWN(AB13,0)))*100</f>
        <v>5.999999999994543</v>
      </c>
      <c r="AF13" s="76" t="str">
        <f>IF((COUNTIF(AT13:AY13,"&gt;0"))&gt;2,"Y","N")</f>
        <v>Y</v>
      </c>
      <c r="AT13" s="23">
        <f t="shared" si="0"/>
        <v>100</v>
      </c>
      <c r="AU13" s="23">
        <f t="shared" si="1"/>
        <v>81</v>
      </c>
      <c r="AV13" s="23">
        <f t="shared" si="2"/>
        <v>70</v>
      </c>
      <c r="AW13" s="23">
        <f t="shared" si="3"/>
        <v>0</v>
      </c>
      <c r="AX13" s="23">
        <f t="shared" si="4"/>
        <v>73</v>
      </c>
      <c r="AY13" s="23">
        <f t="shared" si="5"/>
        <v>0</v>
      </c>
      <c r="BA13" s="82">
        <f t="shared" si="33"/>
        <v>64</v>
      </c>
      <c r="BB13" s="83">
        <f t="shared" si="6"/>
        <v>100</v>
      </c>
      <c r="BC13" s="82">
        <f t="shared" si="34"/>
        <v>81</v>
      </c>
      <c r="BD13" s="83">
        <f t="shared" si="7"/>
        <v>58</v>
      </c>
      <c r="BE13" s="82">
        <f t="shared" si="35"/>
        <v>70</v>
      </c>
      <c r="BF13" s="83">
        <f t="shared" si="8"/>
        <v>0</v>
      </c>
      <c r="BG13" s="82">
        <f t="shared" si="36"/>
        <v>0</v>
      </c>
      <c r="BH13" s="82">
        <f t="shared" si="9"/>
        <v>73</v>
      </c>
      <c r="BI13" s="83">
        <f t="shared" si="10"/>
        <v>62</v>
      </c>
      <c r="BJ13" s="82">
        <f t="shared" si="11"/>
        <v>0</v>
      </c>
      <c r="BK13" s="83">
        <f t="shared" si="12"/>
        <v>0</v>
      </c>
      <c r="BM13" s="82">
        <f t="shared" si="13"/>
        <v>181.01</v>
      </c>
      <c r="BN13" s="83">
        <f t="shared" si="14"/>
        <v>243.01</v>
      </c>
      <c r="BO13" s="82">
        <f t="shared" si="15"/>
        <v>208.03</v>
      </c>
      <c r="BP13" s="83">
        <f t="shared" si="16"/>
        <v>204.01</v>
      </c>
      <c r="BQ13" s="82">
        <f t="shared" si="17"/>
        <v>181.02</v>
      </c>
      <c r="BR13" s="83">
        <f t="shared" si="18"/>
        <v>0</v>
      </c>
      <c r="BS13" s="82">
        <f t="shared" si="19"/>
        <v>0</v>
      </c>
      <c r="BT13" s="82">
        <f t="shared" si="20"/>
        <v>192</v>
      </c>
      <c r="BU13" s="83">
        <f t="shared" si="21"/>
        <v>216.04</v>
      </c>
      <c r="BV13" s="82">
        <f t="shared" si="22"/>
        <v>0</v>
      </c>
      <c r="BW13" s="83">
        <f t="shared" si="23"/>
        <v>0</v>
      </c>
      <c r="BY13" s="7">
        <f t="shared" si="24"/>
        <v>1425.12</v>
      </c>
      <c r="CA13" s="7">
        <f t="shared" si="37"/>
        <v>601.05999999999995</v>
      </c>
      <c r="CC13" s="7">
        <f t="shared" si="25"/>
        <v>824.06</v>
      </c>
      <c r="CF13" s="7">
        <f t="shared" si="26"/>
        <v>6</v>
      </c>
      <c r="CG13" s="7">
        <f t="shared" si="27"/>
        <v>6</v>
      </c>
      <c r="CH13" s="7">
        <f t="shared" si="28"/>
        <v>6</v>
      </c>
      <c r="CI13" s="7">
        <f t="shared" si="29"/>
        <v>6</v>
      </c>
      <c r="CJ13" s="7">
        <f t="shared" si="30"/>
        <v>4</v>
      </c>
      <c r="CK13" s="7">
        <f t="shared" si="31"/>
        <v>9</v>
      </c>
      <c r="CL13" s="7">
        <f t="shared" si="38"/>
        <v>1</v>
      </c>
      <c r="CM13" s="7">
        <f t="shared" si="39"/>
        <v>5</v>
      </c>
      <c r="CN13" s="7">
        <f t="shared" si="40"/>
        <v>8</v>
      </c>
      <c r="CO13" s="7">
        <f t="shared" si="41"/>
        <v>3</v>
      </c>
      <c r="CP13" s="7">
        <f t="shared" si="42"/>
        <v>2</v>
      </c>
      <c r="CS13" s="7">
        <f t="shared" si="43"/>
        <v>0</v>
      </c>
      <c r="CT13" s="7">
        <f t="shared" si="44"/>
        <v>0</v>
      </c>
      <c r="CU13" s="7">
        <f t="shared" si="45"/>
        <v>0</v>
      </c>
      <c r="CV13" s="7">
        <f t="shared" si="46"/>
        <v>0</v>
      </c>
      <c r="CW13" s="7">
        <f t="shared" si="47"/>
        <v>204.01</v>
      </c>
      <c r="CX13" s="7">
        <f t="shared" si="48"/>
        <v>216.04</v>
      </c>
      <c r="CY13" s="7">
        <f t="shared" si="49"/>
        <v>181.01</v>
      </c>
      <c r="CZ13" s="7">
        <f t="shared" si="50"/>
        <v>181.02</v>
      </c>
      <c r="DA13" s="7">
        <f t="shared" si="51"/>
        <v>192</v>
      </c>
      <c r="DB13" s="7">
        <f t="shared" si="52"/>
        <v>208.03</v>
      </c>
      <c r="DC13" s="7">
        <f t="shared" si="53"/>
        <v>243.01</v>
      </c>
    </row>
    <row r="14" spans="1:107" s="7" customFormat="1" ht="20.100000000000001" customHeight="1">
      <c r="A14" s="59">
        <v>9</v>
      </c>
      <c r="B14" s="253" t="s">
        <v>55</v>
      </c>
      <c r="C14" s="254" t="s">
        <v>56</v>
      </c>
      <c r="D14" s="9">
        <v>200.02</v>
      </c>
      <c r="E14" s="10">
        <f>LOOKUP((IF(D14&gt;0,(RANK(D14,D$6:D$125,0)),"NA")),'Points System'!$A$4:$A$154,'Points System'!$B$4:$B$154)</f>
        <v>77</v>
      </c>
      <c r="F14" s="78">
        <v>190</v>
      </c>
      <c r="G14" s="16">
        <f>LOOKUP((IF(F14&gt;0,(RANK(F14,F$6:F$125,0)),"NA")),'Points System'!$A$4:$A$154,'Points System'!$B$4:$B$154)</f>
        <v>73</v>
      </c>
      <c r="H14" s="9">
        <v>208.01</v>
      </c>
      <c r="I14" s="16">
        <f>LOOKUP((IF(H14&gt;0,(RANK(H14,H$6:H$125,0)),"NA")),'Points System'!$A$4:$A$154,'Points System'!$B$4:$B$154)</f>
        <v>77</v>
      </c>
      <c r="J14" s="9">
        <v>171</v>
      </c>
      <c r="K14" s="16">
        <f>LOOKUP((IF(J14&gt;0,(RANK(J14,J$6:J$125,0)),"NA")),'Points System'!$A$4:$A$154,'Points System'!$B$4:$B$154)</f>
        <v>67</v>
      </c>
      <c r="L14" s="9"/>
      <c r="M14" s="16">
        <f>LOOKUP((IF(L14&gt;0,(RANK(L14,L$6:L$125,0)),"NA")),'Points System'!$A$4:$A$154,'Points System'!$B$4:$B$154)</f>
        <v>0</v>
      </c>
      <c r="N14" s="9"/>
      <c r="O14" s="16">
        <f>LOOKUP((IF(N14&gt;0,(RANK(N14,N$6:N$125,0)),"NA")),'Points System'!$A$4:$A$154,'Points System'!$B$4:$B$154)</f>
        <v>0</v>
      </c>
      <c r="P14" s="9">
        <v>239.01</v>
      </c>
      <c r="Q14" s="16">
        <f>LOOKUP((IF(P14&gt;0,(RANK(P14,P$6:P$125,0)),"NA")),'Points System'!$A$4:$A$154,'Points System'!$B$4:$B$154)</f>
        <v>77</v>
      </c>
      <c r="R14" s="9">
        <v>211.05</v>
      </c>
      <c r="S14" s="16">
        <f>LOOKUP((IF(R14&gt;0,(RANK(R14,R$6:R$125,0)),"NA")),'Points System'!$A$4:$A$154,'Points System'!$B$4:$B$154)</f>
        <v>70</v>
      </c>
      <c r="T14" s="9"/>
      <c r="U14" s="16">
        <f>LOOKUP((IF(T14&gt;0,(RANK(T14,T$6:T$125,0)),"NA")),'Points System'!$A$4:$A$154,'Points System'!$B$4:$B$154)</f>
        <v>0</v>
      </c>
      <c r="V14" s="9">
        <v>143</v>
      </c>
      <c r="W14" s="16">
        <f>LOOKUP((IF(V14&gt;0,(RANK(V14,V$6:V$125,0)),"NA")),'Points System'!$A$4:$A$154,'Points System'!$B$4:$B$154)</f>
        <v>73</v>
      </c>
      <c r="X14" s="9"/>
      <c r="Y14" s="16">
        <f>LOOKUP((IF(X14&gt;0,(RANK(X14,X$6:X$125,0)),"NA")),'Points System'!$A$4:$A$154,'Points System'!$B$4:$B$154)</f>
        <v>0</v>
      </c>
      <c r="Z14" s="9"/>
      <c r="AA14" s="16">
        <f>LOOKUP((IF(Z14&gt;0,(RANK(Z14,Z$6:Z$125,0)),"NA")),'Points System'!$A$4:$A$154,'Points System'!$B$4:$B$154)</f>
        <v>0</v>
      </c>
      <c r="AB14" s="78">
        <f>CC14</f>
        <v>790.04</v>
      </c>
      <c r="AC14" s="10">
        <f>SUM((LARGE((BA14:BK14),1))+(LARGE((BA14:BK14),2))+(LARGE((BA14:BK14),3)+(LARGE((BA14:BK14),4))))</f>
        <v>304</v>
      </c>
      <c r="AD14" s="12">
        <f>RANK(AC14,$AC$6:$AC$125,0)</f>
        <v>9</v>
      </c>
      <c r="AE14" s="88">
        <f>(AB14-(ROUNDDOWN(AB14,0)))*100</f>
        <v>3.999999999996362</v>
      </c>
      <c r="AF14" s="76" t="str">
        <f>IF((COUNTIF(AT14:AY14,"&gt;0"))&gt;2,"Y","N")</f>
        <v>Y</v>
      </c>
      <c r="AT14" s="23">
        <f t="shared" si="0"/>
        <v>73</v>
      </c>
      <c r="AU14" s="23">
        <f t="shared" si="1"/>
        <v>77</v>
      </c>
      <c r="AV14" s="23">
        <f t="shared" si="2"/>
        <v>73</v>
      </c>
      <c r="AW14" s="23">
        <f t="shared" si="3"/>
        <v>0</v>
      </c>
      <c r="AX14" s="23">
        <f t="shared" si="4"/>
        <v>77</v>
      </c>
      <c r="AY14" s="23">
        <f t="shared" si="5"/>
        <v>0</v>
      </c>
      <c r="BA14" s="82">
        <f t="shared" si="33"/>
        <v>73</v>
      </c>
      <c r="BB14" s="83">
        <f t="shared" si="6"/>
        <v>70</v>
      </c>
      <c r="BC14" s="82">
        <f t="shared" si="34"/>
        <v>77</v>
      </c>
      <c r="BD14" s="83">
        <f t="shared" si="7"/>
        <v>77</v>
      </c>
      <c r="BE14" s="82">
        <f t="shared" si="35"/>
        <v>67</v>
      </c>
      <c r="BF14" s="83">
        <f t="shared" si="8"/>
        <v>73</v>
      </c>
      <c r="BG14" s="82">
        <f t="shared" si="36"/>
        <v>0</v>
      </c>
      <c r="BH14" s="82">
        <f t="shared" si="9"/>
        <v>77</v>
      </c>
      <c r="BI14" s="83">
        <f t="shared" si="10"/>
        <v>0</v>
      </c>
      <c r="BJ14" s="82">
        <f t="shared" si="11"/>
        <v>0</v>
      </c>
      <c r="BK14" s="83">
        <f t="shared" si="12"/>
        <v>0</v>
      </c>
      <c r="BM14" s="82">
        <f t="shared" si="13"/>
        <v>190</v>
      </c>
      <c r="BN14" s="83">
        <f t="shared" si="14"/>
        <v>211.05</v>
      </c>
      <c r="BO14" s="82">
        <f t="shared" si="15"/>
        <v>208.01</v>
      </c>
      <c r="BP14" s="83">
        <f t="shared" si="16"/>
        <v>239.01</v>
      </c>
      <c r="BQ14" s="82">
        <f t="shared" si="17"/>
        <v>171</v>
      </c>
      <c r="BR14" s="83">
        <f t="shared" si="18"/>
        <v>143</v>
      </c>
      <c r="BS14" s="82">
        <f t="shared" si="19"/>
        <v>0</v>
      </c>
      <c r="BT14" s="82">
        <f t="shared" si="20"/>
        <v>200.02</v>
      </c>
      <c r="BU14" s="83">
        <f t="shared" si="21"/>
        <v>0</v>
      </c>
      <c r="BV14" s="82">
        <f t="shared" si="22"/>
        <v>0</v>
      </c>
      <c r="BW14" s="83">
        <f t="shared" si="23"/>
        <v>0</v>
      </c>
      <c r="BY14" s="7">
        <f t="shared" si="24"/>
        <v>1362.09</v>
      </c>
      <c r="CA14" s="7">
        <f t="shared" si="37"/>
        <v>572.04999999999995</v>
      </c>
      <c r="CC14" s="7">
        <f t="shared" si="25"/>
        <v>790.04</v>
      </c>
      <c r="CF14" s="7">
        <f t="shared" si="26"/>
        <v>7</v>
      </c>
      <c r="CG14" s="7">
        <f t="shared" si="27"/>
        <v>7</v>
      </c>
      <c r="CH14" s="7">
        <f t="shared" si="28"/>
        <v>7</v>
      </c>
      <c r="CI14" s="7">
        <f t="shared" si="29"/>
        <v>7</v>
      </c>
      <c r="CJ14" s="7">
        <f t="shared" si="30"/>
        <v>5</v>
      </c>
      <c r="CK14" s="7">
        <f t="shared" si="31"/>
        <v>2</v>
      </c>
      <c r="CL14" s="7">
        <f t="shared" si="38"/>
        <v>1</v>
      </c>
      <c r="CM14" s="7">
        <f t="shared" si="39"/>
        <v>1</v>
      </c>
      <c r="CN14" s="7">
        <f t="shared" si="40"/>
        <v>3</v>
      </c>
      <c r="CO14" s="7">
        <f t="shared" si="41"/>
        <v>3</v>
      </c>
      <c r="CP14" s="7">
        <f t="shared" si="42"/>
        <v>3</v>
      </c>
      <c r="CS14" s="7">
        <f t="shared" si="43"/>
        <v>0</v>
      </c>
      <c r="CT14" s="7">
        <f t="shared" si="44"/>
        <v>0</v>
      </c>
      <c r="CU14" s="7">
        <f t="shared" si="45"/>
        <v>0</v>
      </c>
      <c r="CV14" s="7">
        <f t="shared" si="46"/>
        <v>0</v>
      </c>
      <c r="CW14" s="7">
        <f t="shared" si="47"/>
        <v>171</v>
      </c>
      <c r="CX14" s="7">
        <f t="shared" si="48"/>
        <v>211.05</v>
      </c>
      <c r="CY14" s="7">
        <f t="shared" si="49"/>
        <v>190</v>
      </c>
      <c r="CZ14" s="7">
        <f t="shared" si="50"/>
        <v>190</v>
      </c>
      <c r="DA14" s="7">
        <f t="shared" si="51"/>
        <v>208.01</v>
      </c>
      <c r="DB14" s="7">
        <f t="shared" si="52"/>
        <v>208.01</v>
      </c>
      <c r="DC14" s="7">
        <f t="shared" si="53"/>
        <v>208.01</v>
      </c>
    </row>
    <row r="15" spans="1:107" s="7" customFormat="1" ht="20.100000000000001" customHeight="1">
      <c r="A15" s="59">
        <v>10</v>
      </c>
      <c r="B15" s="253" t="s">
        <v>41</v>
      </c>
      <c r="C15" s="254" t="s">
        <v>42</v>
      </c>
      <c r="D15" s="9">
        <v>113.01</v>
      </c>
      <c r="E15" s="10">
        <f>LOOKUP((IF(D15&gt;0,(RANK(D15,D$6:D$125,0)),"NA")),'Points System'!$A$4:$A$154,'Points System'!$B$4:$B$154)</f>
        <v>57</v>
      </c>
      <c r="F15" s="9">
        <v>199.01</v>
      </c>
      <c r="G15" s="16">
        <f>LOOKUP((IF(F15&gt;0,(RANK(F15,F$6:F$125,0)),"NA")),'Points System'!$A$4:$A$154,'Points System'!$B$4:$B$154)</f>
        <v>85</v>
      </c>
      <c r="H15" s="9"/>
      <c r="I15" s="16">
        <f>LOOKUP((IF(H15&gt;0,(RANK(H15,H$6:H$125,0)),"NA")),'Points System'!$A$4:$A$154,'Points System'!$B$4:$B$154)</f>
        <v>0</v>
      </c>
      <c r="J15" s="9"/>
      <c r="K15" s="16">
        <f>LOOKUP((IF(J15&gt;0,(RANK(J15,J$6:J$125,0)),"NA")),'Points System'!$A$4:$A$154,'Points System'!$B$4:$B$154)</f>
        <v>0</v>
      </c>
      <c r="L15" s="9">
        <v>209.01</v>
      </c>
      <c r="M15" s="16">
        <f>LOOKUP((IF(L15&gt;0,(RANK(L15,L$6:L$125,0)),"NA")),'Points System'!$A$4:$A$154,'Points System'!$B$4:$B$154)</f>
        <v>56</v>
      </c>
      <c r="N15" s="9"/>
      <c r="O15" s="16">
        <f>LOOKUP((IF(N15&gt;0,(RANK(N15,N$6:N$125,0)),"NA")),'Points System'!$A$4:$A$154,'Points System'!$B$4:$B$154)</f>
        <v>0</v>
      </c>
      <c r="P15" s="9">
        <v>226.04</v>
      </c>
      <c r="Q15" s="16">
        <f>LOOKUP((IF(P15&gt;0,(RANK(P15,P$6:P$125,0)),"NA")),'Points System'!$A$4:$A$154,'Points System'!$B$4:$B$154)</f>
        <v>70</v>
      </c>
      <c r="R15" s="9">
        <v>203.3</v>
      </c>
      <c r="S15" s="16">
        <f>LOOKUP((IF(R15&gt;0,(RANK(R15,R$6:R$125,0)),"NA")),'Points System'!$A$4:$A$154,'Points System'!$B$4:$B$154)</f>
        <v>62</v>
      </c>
      <c r="T15" s="9"/>
      <c r="U15" s="16">
        <f>LOOKUP((IF(T15&gt;0,(RANK(T15,T$6:T$125,0)),"NA")),'Points System'!$A$4:$A$154,'Points System'!$B$4:$B$154)</f>
        <v>0</v>
      </c>
      <c r="V15" s="9">
        <v>146.03</v>
      </c>
      <c r="W15" s="16">
        <f>LOOKUP((IF(V15&gt;0,(RANK(V15,V$6:V$125,0)),"NA")),'Points System'!$A$4:$A$154,'Points System'!$B$4:$B$154)</f>
        <v>77</v>
      </c>
      <c r="X15" s="9"/>
      <c r="Y15" s="16">
        <f>LOOKUP((IF(X15&gt;0,(RANK(X15,X$6:X$125,0)),"NA")),'Points System'!$A$4:$A$154,'Points System'!$B$4:$B$154)</f>
        <v>0</v>
      </c>
      <c r="Z15" s="9"/>
      <c r="AA15" s="16">
        <f>LOOKUP((IF(Z15&gt;0,(RANK(Z15,Z$6:Z$125,0)),"NA")),'Points System'!$A$4:$A$154,'Points System'!$B$4:$B$154)</f>
        <v>0</v>
      </c>
      <c r="AB15" s="78">
        <f>CC15</f>
        <v>774.38000000000011</v>
      </c>
      <c r="AC15" s="10">
        <f>SUM((LARGE((BA15:BK15),1))+(LARGE((BA15:BK15),2))+(LARGE((BA15:BK15),3)+(LARGE((BA15:BK15),4))))</f>
        <v>294</v>
      </c>
      <c r="AD15" s="12">
        <f>RANK(AC15,$AC$6:$AC$125,0)</f>
        <v>10</v>
      </c>
      <c r="AE15" s="88">
        <f>(AB15-(ROUNDDOWN(AB15,0)))*100</f>
        <v>38.000000000010914</v>
      </c>
      <c r="AF15" s="76" t="str">
        <f>IF((COUNTIF(AT15:AY15,"&gt;0"))&gt;2,"Y","N")</f>
        <v>Y</v>
      </c>
      <c r="AT15" s="23">
        <f t="shared" si="0"/>
        <v>85</v>
      </c>
      <c r="AU15" s="23">
        <f t="shared" si="1"/>
        <v>70</v>
      </c>
      <c r="AV15" s="23">
        <f t="shared" si="2"/>
        <v>77</v>
      </c>
      <c r="AW15" s="23">
        <f t="shared" si="3"/>
        <v>0</v>
      </c>
      <c r="AX15" s="23">
        <f t="shared" si="4"/>
        <v>57</v>
      </c>
      <c r="AY15" s="23">
        <f t="shared" si="5"/>
        <v>0</v>
      </c>
      <c r="BA15" s="82">
        <f t="shared" si="33"/>
        <v>85</v>
      </c>
      <c r="BB15" s="83">
        <f t="shared" si="6"/>
        <v>62</v>
      </c>
      <c r="BC15" s="82">
        <f t="shared" si="34"/>
        <v>0</v>
      </c>
      <c r="BD15" s="83">
        <f t="shared" si="7"/>
        <v>70</v>
      </c>
      <c r="BE15" s="82">
        <f t="shared" si="35"/>
        <v>0</v>
      </c>
      <c r="BF15" s="83">
        <f t="shared" si="8"/>
        <v>77</v>
      </c>
      <c r="BG15" s="82">
        <f t="shared" si="36"/>
        <v>0</v>
      </c>
      <c r="BH15" s="82">
        <f t="shared" si="9"/>
        <v>57</v>
      </c>
      <c r="BI15" s="83">
        <f t="shared" si="10"/>
        <v>56</v>
      </c>
      <c r="BJ15" s="82">
        <f t="shared" si="11"/>
        <v>0</v>
      </c>
      <c r="BK15" s="83">
        <f t="shared" si="12"/>
        <v>0</v>
      </c>
      <c r="BM15" s="82">
        <f t="shared" si="13"/>
        <v>199.01</v>
      </c>
      <c r="BN15" s="83">
        <f t="shared" si="14"/>
        <v>203.3</v>
      </c>
      <c r="BO15" s="82">
        <f t="shared" si="15"/>
        <v>0</v>
      </c>
      <c r="BP15" s="83">
        <f t="shared" si="16"/>
        <v>226.04</v>
      </c>
      <c r="BQ15" s="82">
        <f t="shared" si="17"/>
        <v>0</v>
      </c>
      <c r="BR15" s="83">
        <f t="shared" si="18"/>
        <v>146.03</v>
      </c>
      <c r="BS15" s="82">
        <f t="shared" si="19"/>
        <v>0</v>
      </c>
      <c r="BT15" s="82">
        <f t="shared" si="20"/>
        <v>113.01</v>
      </c>
      <c r="BU15" s="83">
        <f t="shared" si="21"/>
        <v>209.01</v>
      </c>
      <c r="BV15" s="82">
        <f t="shared" si="22"/>
        <v>0</v>
      </c>
      <c r="BW15" s="83">
        <f t="shared" si="23"/>
        <v>0</v>
      </c>
      <c r="BY15" s="7">
        <f t="shared" si="24"/>
        <v>1096.4000000000001</v>
      </c>
      <c r="CA15" s="7">
        <f t="shared" si="37"/>
        <v>322.02</v>
      </c>
      <c r="CC15" s="7">
        <f t="shared" si="25"/>
        <v>774.38000000000011</v>
      </c>
      <c r="CF15" s="7">
        <f t="shared" si="26"/>
        <v>3</v>
      </c>
      <c r="CG15" s="7">
        <f t="shared" si="27"/>
        <v>3</v>
      </c>
      <c r="CH15" s="7">
        <f t="shared" si="28"/>
        <v>3</v>
      </c>
      <c r="CI15" s="7">
        <f t="shared" si="29"/>
        <v>3</v>
      </c>
      <c r="CJ15" s="7">
        <f t="shared" si="30"/>
        <v>3</v>
      </c>
      <c r="CK15" s="7">
        <f t="shared" si="31"/>
        <v>9</v>
      </c>
      <c r="CL15" s="7">
        <f t="shared" si="38"/>
        <v>8</v>
      </c>
      <c r="CM15" s="7">
        <f t="shared" si="39"/>
        <v>2</v>
      </c>
      <c r="CN15" s="7">
        <f t="shared" si="40"/>
        <v>4</v>
      </c>
      <c r="CO15" s="7">
        <f t="shared" si="41"/>
        <v>6</v>
      </c>
      <c r="CP15" s="7">
        <f t="shared" si="42"/>
        <v>1</v>
      </c>
      <c r="CS15" s="7">
        <f t="shared" si="43"/>
        <v>0</v>
      </c>
      <c r="CT15" s="7">
        <f t="shared" si="44"/>
        <v>0</v>
      </c>
      <c r="CU15" s="7">
        <f t="shared" si="45"/>
        <v>0</v>
      </c>
      <c r="CV15" s="7">
        <f t="shared" si="46"/>
        <v>0</v>
      </c>
      <c r="CW15" s="7">
        <f t="shared" si="47"/>
        <v>0</v>
      </c>
      <c r="CX15" s="7">
        <f t="shared" si="48"/>
        <v>209.01</v>
      </c>
      <c r="CY15" s="7">
        <f t="shared" si="49"/>
        <v>113.01</v>
      </c>
      <c r="CZ15" s="7">
        <f t="shared" si="50"/>
        <v>203.3</v>
      </c>
      <c r="DA15" s="7">
        <f t="shared" si="51"/>
        <v>226.04</v>
      </c>
      <c r="DB15" s="7">
        <f t="shared" si="52"/>
        <v>146.03</v>
      </c>
      <c r="DC15" s="7">
        <f t="shared" si="53"/>
        <v>199.01</v>
      </c>
    </row>
    <row r="16" spans="1:107">
      <c r="A16" s="59">
        <v>11</v>
      </c>
      <c r="B16" s="253" t="s">
        <v>63</v>
      </c>
      <c r="C16" s="254" t="s">
        <v>64</v>
      </c>
      <c r="D16" s="9">
        <v>148.01</v>
      </c>
      <c r="E16" s="10">
        <f>LOOKUP((IF(D16&gt;0,(RANK(D16,D$6:D$125,0)),"NA")),'Points System'!$A$4:$A$154,'Points System'!$B$4:$B$154)</f>
        <v>64</v>
      </c>
      <c r="F16" s="9"/>
      <c r="G16" s="16">
        <f>LOOKUP((IF(F16&gt;0,(RANK(F16,F$6:F$125,0)),"NA")),'Points System'!$A$4:$A$154,'Points System'!$B$4:$B$154)</f>
        <v>0</v>
      </c>
      <c r="H16" s="9">
        <v>226.02</v>
      </c>
      <c r="I16" s="16">
        <f>LOOKUP((IF(H16&gt;0,(RANK(H16,H$6:H$125,0)),"NA")),'Points System'!$A$4:$A$154,'Points System'!$B$4:$B$154)</f>
        <v>85</v>
      </c>
      <c r="J16" s="9">
        <v>144.01</v>
      </c>
      <c r="K16" s="16">
        <f>LOOKUP((IF(J16&gt;0,(RANK(J16,J$6:J$125,0)),"NA")),'Points System'!$A$4:$A$154,'Points System'!$B$4:$B$154)</f>
        <v>60</v>
      </c>
      <c r="L16" s="9">
        <v>132.02000000000001</v>
      </c>
      <c r="M16" s="16">
        <f>LOOKUP((IF(L16&gt;0,(RANK(L16,L$6:L$125,0)),"NA")),'Points System'!$A$4:$A$154,'Points System'!$B$4:$B$154)</f>
        <v>48</v>
      </c>
      <c r="N16" s="9"/>
      <c r="O16" s="16">
        <f>LOOKUP((IF(N16&gt;0,(RANK(N16,N$6:N$125,0)),"NA")),'Points System'!$A$4:$A$154,'Points System'!$B$4:$B$154)</f>
        <v>0</v>
      </c>
      <c r="P16" s="9">
        <v>159</v>
      </c>
      <c r="Q16" s="16">
        <f>LOOKUP((IF(P16&gt;0,(RANK(P16,P$6:P$125,0)),"NA")),'Points System'!$A$4:$A$154,'Points System'!$B$4:$B$154)</f>
        <v>52</v>
      </c>
      <c r="R16" s="9">
        <v>195.02</v>
      </c>
      <c r="S16" s="16">
        <f>LOOKUP((IF(R16&gt;0,(RANK(R16,R$6:R$125,0)),"NA")),'Points System'!$A$4:$A$154,'Points System'!$B$4:$B$154)</f>
        <v>56</v>
      </c>
      <c r="T16" s="9"/>
      <c r="U16" s="16">
        <f>LOOKUP((IF(T16&gt;0,(RANK(T16,T$6:T$125,0)),"NA")),'Points System'!$A$4:$A$154,'Points System'!$B$4:$B$154)</f>
        <v>0</v>
      </c>
      <c r="V16" s="9">
        <v>106.02</v>
      </c>
      <c r="W16" s="16">
        <f>LOOKUP((IF(V16&gt;0,(RANK(V16,V$6:V$125,0)),"NA")),'Points System'!$A$4:$A$154,'Points System'!$B$4:$B$154)</f>
        <v>60</v>
      </c>
      <c r="X16" s="9"/>
      <c r="Y16" s="16">
        <f>LOOKUP((IF(X16&gt;0,(RANK(X16,X$6:X$125,0)),"NA")),'Points System'!$A$4:$A$154,'Points System'!$B$4:$B$154)</f>
        <v>0</v>
      </c>
      <c r="Z16" s="9"/>
      <c r="AA16" s="16">
        <f>LOOKUP((IF(Z16&gt;0,(RANK(Z16,Z$6:Z$125,0)),"NA")),'Points System'!$A$4:$A$154,'Points System'!$B$4:$B$154)</f>
        <v>0</v>
      </c>
      <c r="AB16" s="78">
        <f>CC16</f>
        <v>624.05999999999995</v>
      </c>
      <c r="AC16" s="10">
        <f>SUM((LARGE((BA16:BK16),1))+(LARGE((BA16:BK16),2))+(LARGE((BA16:BK16),3)+(LARGE((BA16:BK16),4))))</f>
        <v>269</v>
      </c>
      <c r="AD16" s="12">
        <f>RANK(AC16,$AC$6:$AC$125,0)</f>
        <v>11</v>
      </c>
      <c r="AE16" s="88">
        <f>(AB16-(ROUNDDOWN(AB16,0)))*100</f>
        <v>5.999999999994543</v>
      </c>
      <c r="AF16" s="76" t="str">
        <f>IF((COUNTIF(AT16:AY16,"&gt;0"))&gt;2,"Y","N")</f>
        <v>Y</v>
      </c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23">
        <f t="shared" si="0"/>
        <v>56</v>
      </c>
      <c r="AU16" s="23">
        <f t="shared" si="1"/>
        <v>85</v>
      </c>
      <c r="AV16" s="23">
        <f t="shared" si="2"/>
        <v>60</v>
      </c>
      <c r="AW16" s="23">
        <f t="shared" si="3"/>
        <v>0</v>
      </c>
      <c r="AX16" s="23">
        <f t="shared" si="4"/>
        <v>64</v>
      </c>
      <c r="AY16" s="23">
        <f t="shared" si="5"/>
        <v>0</v>
      </c>
      <c r="AZ16" s="7"/>
      <c r="BA16" s="82">
        <f t="shared" si="33"/>
        <v>0</v>
      </c>
      <c r="BB16" s="83">
        <f t="shared" si="6"/>
        <v>56</v>
      </c>
      <c r="BC16" s="82">
        <f t="shared" si="34"/>
        <v>85</v>
      </c>
      <c r="BD16" s="83">
        <f t="shared" si="7"/>
        <v>52</v>
      </c>
      <c r="BE16" s="82">
        <f t="shared" si="35"/>
        <v>60</v>
      </c>
      <c r="BF16" s="83">
        <f t="shared" si="8"/>
        <v>60</v>
      </c>
      <c r="BG16" s="82">
        <f t="shared" si="36"/>
        <v>0</v>
      </c>
      <c r="BH16" s="82">
        <f t="shared" si="9"/>
        <v>64</v>
      </c>
      <c r="BI16" s="83">
        <f t="shared" si="10"/>
        <v>48</v>
      </c>
      <c r="BJ16" s="82">
        <f t="shared" si="11"/>
        <v>0</v>
      </c>
      <c r="BK16" s="83">
        <f t="shared" si="12"/>
        <v>0</v>
      </c>
      <c r="BL16" s="7"/>
      <c r="BM16" s="82">
        <f t="shared" si="13"/>
        <v>0</v>
      </c>
      <c r="BN16" s="83">
        <f t="shared" si="14"/>
        <v>195.02</v>
      </c>
      <c r="BO16" s="82">
        <f t="shared" si="15"/>
        <v>226.02</v>
      </c>
      <c r="BP16" s="83">
        <f t="shared" si="16"/>
        <v>159</v>
      </c>
      <c r="BQ16" s="82">
        <f t="shared" si="17"/>
        <v>144.01</v>
      </c>
      <c r="BR16" s="83">
        <f t="shared" si="18"/>
        <v>106.02</v>
      </c>
      <c r="BS16" s="82">
        <f t="shared" si="19"/>
        <v>0</v>
      </c>
      <c r="BT16" s="82">
        <f t="shared" si="20"/>
        <v>148.01</v>
      </c>
      <c r="BU16" s="83">
        <f t="shared" si="21"/>
        <v>132.02000000000001</v>
      </c>
      <c r="BV16" s="82">
        <f t="shared" si="22"/>
        <v>0</v>
      </c>
      <c r="BW16" s="83">
        <f t="shared" si="23"/>
        <v>0</v>
      </c>
      <c r="BY16" s="7">
        <f t="shared" si="24"/>
        <v>1110.0999999999999</v>
      </c>
      <c r="BZ16" s="7"/>
      <c r="CA16" s="7">
        <f t="shared" si="37"/>
        <v>486.03999999999996</v>
      </c>
      <c r="CB16" s="7"/>
      <c r="CC16" s="7">
        <f t="shared" si="25"/>
        <v>624.05999999999995</v>
      </c>
      <c r="CD16" s="7"/>
      <c r="CF16" s="7">
        <f t="shared" si="26"/>
        <v>1</v>
      </c>
      <c r="CG16" s="7">
        <f t="shared" si="27"/>
        <v>1</v>
      </c>
      <c r="CH16" s="7">
        <f t="shared" si="28"/>
        <v>1</v>
      </c>
      <c r="CI16" s="7">
        <f t="shared" si="29"/>
        <v>1</v>
      </c>
      <c r="CJ16" s="7">
        <f t="shared" si="30"/>
        <v>9</v>
      </c>
      <c r="CK16" s="7">
        <f t="shared" si="31"/>
        <v>4</v>
      </c>
      <c r="CL16" s="7">
        <f t="shared" si="38"/>
        <v>2</v>
      </c>
      <c r="CM16" s="7">
        <f t="shared" si="39"/>
        <v>5</v>
      </c>
      <c r="CN16" s="7">
        <f t="shared" si="40"/>
        <v>5</v>
      </c>
      <c r="CO16" s="7">
        <f t="shared" si="41"/>
        <v>8</v>
      </c>
      <c r="CP16" s="7">
        <f t="shared" si="42"/>
        <v>3</v>
      </c>
      <c r="CQ16" s="7"/>
      <c r="CS16" s="7">
        <f t="shared" si="43"/>
        <v>0</v>
      </c>
      <c r="CT16" s="7">
        <f t="shared" si="44"/>
        <v>0</v>
      </c>
      <c r="CU16" s="7">
        <f t="shared" si="45"/>
        <v>0</v>
      </c>
      <c r="CV16" s="7">
        <f t="shared" si="46"/>
        <v>0</v>
      </c>
      <c r="CW16" s="7">
        <f t="shared" si="47"/>
        <v>132.02000000000001</v>
      </c>
      <c r="CX16" s="7">
        <f t="shared" si="48"/>
        <v>159</v>
      </c>
      <c r="CY16" s="7">
        <f t="shared" si="49"/>
        <v>195.02</v>
      </c>
      <c r="CZ16" s="7">
        <f t="shared" si="50"/>
        <v>144.01</v>
      </c>
      <c r="DA16" s="7">
        <f t="shared" si="51"/>
        <v>144.01</v>
      </c>
      <c r="DB16" s="7">
        <f t="shared" si="52"/>
        <v>148.01</v>
      </c>
      <c r="DC16" s="7">
        <f t="shared" si="53"/>
        <v>226.02</v>
      </c>
    </row>
    <row r="17" spans="1:107">
      <c r="A17" s="59">
        <v>12</v>
      </c>
      <c r="B17" s="253" t="s">
        <v>59</v>
      </c>
      <c r="C17" s="254" t="s">
        <v>60</v>
      </c>
      <c r="D17" s="9">
        <v>173</v>
      </c>
      <c r="E17" s="10">
        <f>LOOKUP((IF(D17&gt;0,(RANK(D17,D$6:D$125,0)),"NA")),'Points System'!$A$4:$A$154,'Points System'!$B$4:$B$154)</f>
        <v>67</v>
      </c>
      <c r="F17" s="9"/>
      <c r="G17" s="16">
        <f>LOOKUP((IF(F17&gt;0,(RANK(F17,F$6:F$125,0)),"NA")),'Points System'!$A$4:$A$154,'Points System'!$B$4:$B$154)</f>
        <v>0</v>
      </c>
      <c r="H17" s="9"/>
      <c r="I17" s="16">
        <f>LOOKUP((IF(H17&gt;0,(RANK(H17,H$6:H$125,0)),"NA")),'Points System'!$A$4:$A$154,'Points System'!$B$4:$B$154)</f>
        <v>0</v>
      </c>
      <c r="J17" s="9"/>
      <c r="K17" s="16">
        <f>LOOKUP((IF(J17&gt;0,(RANK(J17,J$6:J$125,0)),"NA")),'Points System'!$A$4:$A$154,'Points System'!$B$4:$B$154)</f>
        <v>0</v>
      </c>
      <c r="L17" s="9">
        <v>43</v>
      </c>
      <c r="M17" s="16">
        <f>LOOKUP((IF(L17&gt;0,(RANK(L17,L$6:L$125,0)),"NA")),'Points System'!$A$4:$A$154,'Points System'!$B$4:$B$154)</f>
        <v>47</v>
      </c>
      <c r="N17" s="9"/>
      <c r="O17" s="16">
        <f>LOOKUP((IF(N17&gt;0,(RANK(N17,N$6:N$125,0)),"NA")),'Points System'!$A$4:$A$154,'Points System'!$B$4:$B$154)</f>
        <v>0</v>
      </c>
      <c r="P17" s="9">
        <v>215.01</v>
      </c>
      <c r="Q17" s="16">
        <f>LOOKUP((IF(P17&gt;0,(RANK(P17,P$6:P$125,0)),"NA")),'Points System'!$A$4:$A$154,'Points System'!$B$4:$B$154)</f>
        <v>62</v>
      </c>
      <c r="R17" s="9">
        <v>227.02</v>
      </c>
      <c r="S17" s="16">
        <f>LOOKUP((IF(R17&gt;0,(RANK(R17,R$6:R$125,0)),"NA")),'Points System'!$A$4:$A$154,'Points System'!$B$4:$B$154)</f>
        <v>85</v>
      </c>
      <c r="T17" s="9"/>
      <c r="U17" s="16">
        <f>LOOKUP((IF(T17&gt;0,(RANK(T17,T$6:T$125,0)),"NA")),'Points System'!$A$4:$A$154,'Points System'!$B$4:$B$154)</f>
        <v>0</v>
      </c>
      <c r="V17" s="9"/>
      <c r="W17" s="16">
        <f>LOOKUP((IF(V17&gt;0,(RANK(V17,V$6:V$125,0)),"NA")),'Points System'!$A$4:$A$154,'Points System'!$B$4:$B$154)</f>
        <v>0</v>
      </c>
      <c r="X17" s="9"/>
      <c r="Y17" s="16">
        <f>LOOKUP((IF(X17&gt;0,(RANK(X17,X$6:X$125,0)),"NA")),'Points System'!$A$4:$A$154,'Points System'!$B$4:$B$154)</f>
        <v>0</v>
      </c>
      <c r="Z17" s="9"/>
      <c r="AA17" s="16">
        <f>LOOKUP((IF(Z17&gt;0,(RANK(Z17,Z$6:Z$125,0)),"NA")),'Points System'!$A$4:$A$154,'Points System'!$B$4:$B$154)</f>
        <v>0</v>
      </c>
      <c r="AB17" s="78">
        <f>CC17</f>
        <v>658.03</v>
      </c>
      <c r="AC17" s="10">
        <f>SUM((LARGE((BA17:BK17),1))+(LARGE((BA17:BK17),2))+(LARGE((BA17:BK17),3)+(LARGE((BA17:BK17),4))))</f>
        <v>261</v>
      </c>
      <c r="AD17" s="12">
        <f>RANK(AC17,$AC$6:$AC$125,0)</f>
        <v>12</v>
      </c>
      <c r="AE17" s="88">
        <f>(AB17-(ROUNDDOWN(AB17,0)))*100</f>
        <v>2.9999999999972715</v>
      </c>
      <c r="AF17" s="76" t="str">
        <f>IF((COUNTIF(AT17:AY17,"&gt;0"))&gt;2,"Y","N")</f>
        <v>Y</v>
      </c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23">
        <f t="shared" si="0"/>
        <v>85</v>
      </c>
      <c r="AU17" s="23">
        <f t="shared" si="1"/>
        <v>62</v>
      </c>
      <c r="AV17" s="23">
        <f t="shared" si="2"/>
        <v>0</v>
      </c>
      <c r="AW17" s="23">
        <f t="shared" si="3"/>
        <v>0</v>
      </c>
      <c r="AX17" s="23">
        <f t="shared" si="4"/>
        <v>67</v>
      </c>
      <c r="AY17" s="23">
        <f t="shared" si="5"/>
        <v>0</v>
      </c>
      <c r="AZ17" s="7"/>
      <c r="BA17" s="82">
        <f t="shared" si="33"/>
        <v>0</v>
      </c>
      <c r="BB17" s="83">
        <f t="shared" si="6"/>
        <v>85</v>
      </c>
      <c r="BC17" s="82">
        <f t="shared" si="34"/>
        <v>0</v>
      </c>
      <c r="BD17" s="83">
        <f t="shared" si="7"/>
        <v>62</v>
      </c>
      <c r="BE17" s="82">
        <f t="shared" si="35"/>
        <v>0</v>
      </c>
      <c r="BF17" s="83">
        <f t="shared" si="8"/>
        <v>0</v>
      </c>
      <c r="BG17" s="82">
        <f t="shared" si="36"/>
        <v>0</v>
      </c>
      <c r="BH17" s="82">
        <f t="shared" si="9"/>
        <v>67</v>
      </c>
      <c r="BI17" s="83">
        <f t="shared" si="10"/>
        <v>47</v>
      </c>
      <c r="BJ17" s="82">
        <f t="shared" si="11"/>
        <v>0</v>
      </c>
      <c r="BK17" s="83">
        <f t="shared" si="12"/>
        <v>0</v>
      </c>
      <c r="BL17" s="7"/>
      <c r="BM17" s="82">
        <f t="shared" si="13"/>
        <v>0</v>
      </c>
      <c r="BN17" s="83">
        <f t="shared" si="14"/>
        <v>227.02</v>
      </c>
      <c r="BO17" s="82">
        <f t="shared" si="15"/>
        <v>0</v>
      </c>
      <c r="BP17" s="83">
        <f t="shared" si="16"/>
        <v>215.01</v>
      </c>
      <c r="BQ17" s="82">
        <f t="shared" si="17"/>
        <v>0</v>
      </c>
      <c r="BR17" s="83">
        <f t="shared" si="18"/>
        <v>0</v>
      </c>
      <c r="BS17" s="82">
        <f t="shared" si="19"/>
        <v>0</v>
      </c>
      <c r="BT17" s="82">
        <f t="shared" si="20"/>
        <v>173</v>
      </c>
      <c r="BU17" s="83">
        <f t="shared" si="21"/>
        <v>43</v>
      </c>
      <c r="BV17" s="82">
        <f t="shared" si="22"/>
        <v>0</v>
      </c>
      <c r="BW17" s="83">
        <f t="shared" si="23"/>
        <v>0</v>
      </c>
      <c r="BY17" s="7">
        <f t="shared" si="24"/>
        <v>658.03</v>
      </c>
      <c r="BZ17" s="7"/>
      <c r="CA17" s="7">
        <f t="shared" si="37"/>
        <v>0</v>
      </c>
      <c r="CB17" s="7"/>
      <c r="CC17" s="7">
        <f t="shared" si="25"/>
        <v>658.03</v>
      </c>
      <c r="CD17" s="7"/>
      <c r="CF17" s="7">
        <f t="shared" si="26"/>
        <v>1</v>
      </c>
      <c r="CG17" s="7">
        <f t="shared" si="27"/>
        <v>1</v>
      </c>
      <c r="CH17" s="7">
        <f t="shared" si="28"/>
        <v>1</v>
      </c>
      <c r="CI17" s="7">
        <f t="shared" si="29"/>
        <v>1</v>
      </c>
      <c r="CJ17" s="7">
        <f t="shared" si="30"/>
        <v>1</v>
      </c>
      <c r="CK17" s="7">
        <f t="shared" si="31"/>
        <v>1</v>
      </c>
      <c r="CL17" s="7">
        <f t="shared" si="38"/>
        <v>1</v>
      </c>
      <c r="CM17" s="7">
        <f t="shared" si="39"/>
        <v>9</v>
      </c>
      <c r="CN17" s="7">
        <f t="shared" si="40"/>
        <v>4</v>
      </c>
      <c r="CO17" s="7">
        <f t="shared" si="41"/>
        <v>8</v>
      </c>
      <c r="CP17" s="7">
        <f t="shared" si="42"/>
        <v>2</v>
      </c>
      <c r="CQ17" s="7"/>
      <c r="CS17" s="7">
        <f t="shared" si="43"/>
        <v>0</v>
      </c>
      <c r="CT17" s="7">
        <f t="shared" si="44"/>
        <v>0</v>
      </c>
      <c r="CU17" s="7">
        <f t="shared" si="45"/>
        <v>0</v>
      </c>
      <c r="CV17" s="7">
        <f t="shared" si="46"/>
        <v>0</v>
      </c>
      <c r="CW17" s="7">
        <f t="shared" si="47"/>
        <v>0</v>
      </c>
      <c r="CX17" s="7">
        <f t="shared" si="48"/>
        <v>0</v>
      </c>
      <c r="CY17" s="7">
        <f t="shared" si="49"/>
        <v>0</v>
      </c>
      <c r="CZ17" s="7">
        <f t="shared" si="50"/>
        <v>43</v>
      </c>
      <c r="DA17" s="7">
        <f t="shared" si="51"/>
        <v>215.01</v>
      </c>
      <c r="DB17" s="7">
        <f t="shared" si="52"/>
        <v>173</v>
      </c>
      <c r="DC17" s="7">
        <f t="shared" si="53"/>
        <v>227.02</v>
      </c>
    </row>
    <row r="18" spans="1:107">
      <c r="A18" s="59">
        <v>13</v>
      </c>
      <c r="B18" s="253" t="s">
        <v>231</v>
      </c>
      <c r="C18" s="254" t="s">
        <v>232</v>
      </c>
      <c r="D18" s="9">
        <v>132.03</v>
      </c>
      <c r="E18" s="10">
        <f>LOOKUP((IF(D18&gt;0,(RANK(D18,D$6:D$125,0)),"NA")),'Points System'!$A$4:$A$154,'Points System'!$B$4:$B$154)</f>
        <v>58</v>
      </c>
      <c r="F18" s="78">
        <v>109.01</v>
      </c>
      <c r="G18" s="16">
        <f>LOOKUP((IF(F18&gt;0,(RANK(F18,F$6:F$125,0)),"NA")),'Points System'!$A$4:$A$154,'Points System'!$B$4:$B$154)</f>
        <v>47</v>
      </c>
      <c r="H18" s="9"/>
      <c r="I18" s="16">
        <f>LOOKUP((IF(H18&gt;0,(RANK(H18,H$6:H$125,0)),"NA")),'Points System'!$A$4:$A$154,'Points System'!$B$4:$B$154)</f>
        <v>0</v>
      </c>
      <c r="J18" s="9"/>
      <c r="K18" s="16">
        <f>LOOKUP((IF(J18&gt;0,(RANK(J18,J$6:J$125,0)),"NA")),'Points System'!$A$4:$A$154,'Points System'!$B$4:$B$154)</f>
        <v>0</v>
      </c>
      <c r="L18" s="78">
        <v>171</v>
      </c>
      <c r="M18" s="16">
        <f>LOOKUP((IF(L18&gt;0,(RANK(L18,L$6:L$125,0)),"NA")),'Points System'!$A$4:$A$154,'Points System'!$B$4:$B$154)</f>
        <v>49</v>
      </c>
      <c r="N18" s="9"/>
      <c r="O18" s="16">
        <f>LOOKUP((IF(N18&gt;0,(RANK(N18,N$6:N$125,0)),"NA")),'Points System'!$A$4:$A$154,'Points System'!$B$4:$B$154)</f>
        <v>0</v>
      </c>
      <c r="P18" s="78">
        <v>195.01</v>
      </c>
      <c r="Q18" s="16">
        <f>LOOKUP((IF(P18&gt;0,(RANK(P18,P$6:P$125,0)),"NA")),'Points System'!$A$4:$A$154,'Points System'!$B$4:$B$154)</f>
        <v>54</v>
      </c>
      <c r="R18" s="9">
        <v>151.01</v>
      </c>
      <c r="S18" s="16">
        <f>LOOKUP((IF(R18&gt;0,(RANK(R18,R$6:R$125,0)),"NA")),'Points System'!$A$4:$A$154,'Points System'!$B$4:$B$154)</f>
        <v>45</v>
      </c>
      <c r="T18" s="9"/>
      <c r="U18" s="16">
        <f>LOOKUP((IF(T18&gt;0,(RANK(T18,T$6:T$125,0)),"NA")),'Points System'!$A$4:$A$154,'Points System'!$B$4:$B$154)</f>
        <v>0</v>
      </c>
      <c r="V18" s="9">
        <v>137</v>
      </c>
      <c r="W18" s="16">
        <f>LOOKUP((IF(V18&gt;0,(RANK(V18,V$6:V$125,0)),"NA")),'Points System'!$A$4:$A$154,'Points System'!$B$4:$B$154)</f>
        <v>70</v>
      </c>
      <c r="X18" s="9"/>
      <c r="Y18" s="16">
        <f>LOOKUP((IF(X18&gt;0,(RANK(X18,X$6:X$125,0)),"NA")),'Points System'!$A$4:$A$154,'Points System'!$B$4:$B$154)</f>
        <v>0</v>
      </c>
      <c r="Z18" s="78"/>
      <c r="AA18" s="16">
        <f>LOOKUP((IF(Z18&gt;0,(RANK(Z18,Z$6:Z$125,0)),"NA")),'Points System'!$A$4:$A$154,'Points System'!$B$4:$B$154)</f>
        <v>0</v>
      </c>
      <c r="AB18" s="78">
        <f>CC18</f>
        <v>635.04</v>
      </c>
      <c r="AC18" s="10">
        <f>SUM((LARGE((BA18:BK18),1))+(LARGE((BA18:BK18),2))+(LARGE((BA18:BK18),3)+(LARGE((BA18:BK18),4))))</f>
        <v>231</v>
      </c>
      <c r="AD18" s="12">
        <f>RANK(AC18,$AC$6:$AC$125,0)</f>
        <v>13</v>
      </c>
      <c r="AE18" s="88">
        <f>(AB18-(ROUNDDOWN(AB18,0)))*100</f>
        <v>3.999999999996362</v>
      </c>
      <c r="AF18" s="76" t="str">
        <f>IF((COUNTIF(AT18:AY18,"&gt;0"))&gt;2,"Y","N")</f>
        <v>Y</v>
      </c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23">
        <f t="shared" si="0"/>
        <v>47</v>
      </c>
      <c r="AU18" s="23">
        <f t="shared" si="1"/>
        <v>54</v>
      </c>
      <c r="AV18" s="23">
        <f t="shared" si="2"/>
        <v>70</v>
      </c>
      <c r="AW18" s="23">
        <f t="shared" si="3"/>
        <v>0</v>
      </c>
      <c r="AX18" s="23">
        <f t="shared" si="4"/>
        <v>58</v>
      </c>
      <c r="AY18" s="23">
        <f t="shared" si="5"/>
        <v>0</v>
      </c>
      <c r="AZ18" s="7"/>
      <c r="BA18" s="82">
        <f t="shared" si="33"/>
        <v>47</v>
      </c>
      <c r="BB18" s="83">
        <f t="shared" si="6"/>
        <v>45</v>
      </c>
      <c r="BC18" s="82">
        <f t="shared" si="34"/>
        <v>0</v>
      </c>
      <c r="BD18" s="83">
        <f t="shared" si="7"/>
        <v>54</v>
      </c>
      <c r="BE18" s="82">
        <f t="shared" si="35"/>
        <v>0</v>
      </c>
      <c r="BF18" s="83">
        <f t="shared" si="8"/>
        <v>70</v>
      </c>
      <c r="BG18" s="82">
        <f t="shared" si="36"/>
        <v>0</v>
      </c>
      <c r="BH18" s="82">
        <f t="shared" si="9"/>
        <v>58</v>
      </c>
      <c r="BI18" s="83">
        <f t="shared" si="10"/>
        <v>49</v>
      </c>
      <c r="BJ18" s="82">
        <f t="shared" si="11"/>
        <v>0</v>
      </c>
      <c r="BK18" s="83">
        <f t="shared" si="12"/>
        <v>0</v>
      </c>
      <c r="BL18" s="7"/>
      <c r="BM18" s="82">
        <f t="shared" si="13"/>
        <v>109.01</v>
      </c>
      <c r="BN18" s="83">
        <f t="shared" si="14"/>
        <v>151.01</v>
      </c>
      <c r="BO18" s="82">
        <f t="shared" si="15"/>
        <v>0</v>
      </c>
      <c r="BP18" s="83">
        <f t="shared" si="16"/>
        <v>195.01</v>
      </c>
      <c r="BQ18" s="82">
        <f t="shared" si="17"/>
        <v>0</v>
      </c>
      <c r="BR18" s="83">
        <f t="shared" si="18"/>
        <v>137</v>
      </c>
      <c r="BS18" s="82">
        <f t="shared" si="19"/>
        <v>0</v>
      </c>
      <c r="BT18" s="82">
        <f t="shared" si="20"/>
        <v>132.03</v>
      </c>
      <c r="BU18" s="83">
        <f t="shared" si="21"/>
        <v>171</v>
      </c>
      <c r="BV18" s="82">
        <f t="shared" si="22"/>
        <v>0</v>
      </c>
      <c r="BW18" s="83">
        <f t="shared" si="23"/>
        <v>0</v>
      </c>
      <c r="BY18" s="7">
        <f t="shared" si="24"/>
        <v>895.06</v>
      </c>
      <c r="BZ18" s="7"/>
      <c r="CA18" s="7">
        <f t="shared" si="37"/>
        <v>260.02</v>
      </c>
      <c r="CB18" s="7"/>
      <c r="CC18" s="7">
        <f t="shared" si="25"/>
        <v>635.04</v>
      </c>
      <c r="CD18" s="7"/>
      <c r="CF18" s="7">
        <f t="shared" si="26"/>
        <v>3</v>
      </c>
      <c r="CG18" s="7">
        <f t="shared" si="27"/>
        <v>3</v>
      </c>
      <c r="CH18" s="7">
        <f t="shared" si="28"/>
        <v>3</v>
      </c>
      <c r="CI18" s="7">
        <f t="shared" si="29"/>
        <v>3</v>
      </c>
      <c r="CJ18" s="7">
        <f t="shared" si="30"/>
        <v>3</v>
      </c>
      <c r="CK18" s="7">
        <f t="shared" si="31"/>
        <v>2</v>
      </c>
      <c r="CL18" s="7">
        <f t="shared" si="38"/>
        <v>1</v>
      </c>
      <c r="CM18" s="7">
        <f t="shared" si="39"/>
        <v>9</v>
      </c>
      <c r="CN18" s="7">
        <f t="shared" si="40"/>
        <v>4</v>
      </c>
      <c r="CO18" s="7">
        <f t="shared" si="41"/>
        <v>8</v>
      </c>
      <c r="CP18" s="7">
        <f t="shared" si="42"/>
        <v>6</v>
      </c>
      <c r="CQ18" s="7"/>
      <c r="CS18" s="7">
        <f t="shared" si="43"/>
        <v>0</v>
      </c>
      <c r="CT18" s="7">
        <f t="shared" si="44"/>
        <v>0</v>
      </c>
      <c r="CU18" s="7">
        <f t="shared" si="45"/>
        <v>0</v>
      </c>
      <c r="CV18" s="7">
        <f t="shared" si="46"/>
        <v>0</v>
      </c>
      <c r="CW18" s="7">
        <f t="shared" si="47"/>
        <v>0</v>
      </c>
      <c r="CX18" s="7">
        <f t="shared" si="48"/>
        <v>151.01</v>
      </c>
      <c r="CY18" s="7">
        <f t="shared" si="49"/>
        <v>109.01</v>
      </c>
      <c r="CZ18" s="7">
        <f t="shared" si="50"/>
        <v>171</v>
      </c>
      <c r="DA18" s="7">
        <f t="shared" si="51"/>
        <v>195.01</v>
      </c>
      <c r="DB18" s="7">
        <f t="shared" si="52"/>
        <v>132.03</v>
      </c>
      <c r="DC18" s="7">
        <f t="shared" si="53"/>
        <v>137</v>
      </c>
    </row>
    <row r="19" spans="1:107">
      <c r="A19" s="59">
        <v>14</v>
      </c>
      <c r="B19" s="253" t="s">
        <v>47</v>
      </c>
      <c r="C19" s="254" t="s">
        <v>169</v>
      </c>
      <c r="D19" s="9">
        <v>140</v>
      </c>
      <c r="E19" s="10">
        <f>LOOKUP((IF(D19&gt;0,(RANK(D19,D$6:D$125,0)),"NA")),'Points System'!$A$4:$A$154,'Points System'!$B$4:$B$154)</f>
        <v>60</v>
      </c>
      <c r="F19" s="78">
        <v>132</v>
      </c>
      <c r="G19" s="16">
        <f>LOOKUP((IF(F19&gt;0,(RANK(F19,F$6:F$125,0)),"NA")),'Points System'!$A$4:$A$154,'Points System'!$B$4:$B$154)</f>
        <v>50</v>
      </c>
      <c r="H19" s="9">
        <v>176.02</v>
      </c>
      <c r="I19" s="16">
        <f>LOOKUP((IF(H19&gt;0,(RANK(H19,H$6:H$125,0)),"NA")),'Points System'!$A$4:$A$154,'Points System'!$B$4:$B$154)</f>
        <v>64</v>
      </c>
      <c r="J19" s="9"/>
      <c r="K19" s="16">
        <f>LOOKUP((IF(J19&gt;0,(RANK(J19,J$6:J$125,0)),"NA")),'Points System'!$A$4:$A$154,'Points System'!$B$4:$B$154)</f>
        <v>0</v>
      </c>
      <c r="L19" s="78">
        <v>201.03</v>
      </c>
      <c r="M19" s="16">
        <f>LOOKUP((IF(L19&gt;0,(RANK(L19,L$6:L$125,0)),"NA")),'Points System'!$A$4:$A$154,'Points System'!$B$4:$B$154)</f>
        <v>52</v>
      </c>
      <c r="N19" s="9"/>
      <c r="O19" s="16">
        <f>LOOKUP((IF(N19&gt;0,(RANK(N19,N$6:N$125,0)),"NA")),'Points System'!$A$4:$A$154,'Points System'!$B$4:$B$154)</f>
        <v>0</v>
      </c>
      <c r="P19" s="78">
        <v>147.02000000000001</v>
      </c>
      <c r="Q19" s="16">
        <f>LOOKUP((IF(P19&gt;0,(RANK(P19,P$6:P$125,0)),"NA")),'Points System'!$A$4:$A$154,'Points System'!$B$4:$B$154)</f>
        <v>50</v>
      </c>
      <c r="R19" s="9"/>
      <c r="S19" s="16">
        <f>LOOKUP((IF(R19&gt;0,(RANK(R19,R$6:R$125,0)),"NA")),'Points System'!$A$4:$A$154,'Points System'!$B$4:$B$154)</f>
        <v>0</v>
      </c>
      <c r="T19" s="9"/>
      <c r="U19" s="16">
        <f>LOOKUP((IF(T19&gt;0,(RANK(T19,T$6:T$125,0)),"NA")),'Points System'!$A$4:$A$154,'Points System'!$B$4:$B$154)</f>
        <v>0</v>
      </c>
      <c r="V19" s="9"/>
      <c r="W19" s="16">
        <f>LOOKUP((IF(V19&gt;0,(RANK(V19,V$6:V$125,0)),"NA")),'Points System'!$A$4:$A$154,'Points System'!$B$4:$B$154)</f>
        <v>0</v>
      </c>
      <c r="X19" s="9"/>
      <c r="Y19" s="16">
        <f>LOOKUP((IF(X19&gt;0,(RANK(X19,X$6:X$125,0)),"NA")),'Points System'!$A$4:$A$154,'Points System'!$B$4:$B$154)</f>
        <v>0</v>
      </c>
      <c r="Z19" s="78"/>
      <c r="AA19" s="16">
        <f>LOOKUP((IF(Z19&gt;0,(RANK(Z19,Z$6:Z$125,0)),"NA")),'Points System'!$A$4:$A$154,'Points System'!$B$4:$B$154)</f>
        <v>0</v>
      </c>
      <c r="AB19" s="78">
        <f>CC19</f>
        <v>664.06999999999994</v>
      </c>
      <c r="AC19" s="10">
        <f>SUM((LARGE((BA19:BK19),1))+(LARGE((BA19:BK19),2))+(LARGE((BA19:BK19),3)+(LARGE((BA19:BK19),4))))</f>
        <v>226</v>
      </c>
      <c r="AD19" s="12">
        <f>RANK(AC19,$AC$6:$AC$125,0)</f>
        <v>14</v>
      </c>
      <c r="AE19" s="88">
        <f>(AB19-(ROUNDDOWN(AB19,0)))*100</f>
        <v>6.9999999999936335</v>
      </c>
      <c r="AF19" s="76" t="str">
        <f>IF((COUNTIF(AT19:AY19,"&gt;0"))&gt;2,"Y","N")</f>
        <v>Y</v>
      </c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23">
        <f t="shared" si="0"/>
        <v>50</v>
      </c>
      <c r="AU19" s="23">
        <f t="shared" si="1"/>
        <v>64</v>
      </c>
      <c r="AV19" s="23">
        <f t="shared" si="2"/>
        <v>0</v>
      </c>
      <c r="AW19" s="23">
        <f t="shared" si="3"/>
        <v>0</v>
      </c>
      <c r="AX19" s="23">
        <f t="shared" si="4"/>
        <v>60</v>
      </c>
      <c r="AY19" s="23">
        <f t="shared" si="5"/>
        <v>0</v>
      </c>
      <c r="AZ19" s="7"/>
      <c r="BA19" s="82">
        <f t="shared" si="33"/>
        <v>50</v>
      </c>
      <c r="BB19" s="83">
        <f t="shared" si="6"/>
        <v>0</v>
      </c>
      <c r="BC19" s="82">
        <f t="shared" si="34"/>
        <v>64</v>
      </c>
      <c r="BD19" s="83">
        <f t="shared" si="7"/>
        <v>50</v>
      </c>
      <c r="BE19" s="82">
        <f t="shared" si="35"/>
        <v>0</v>
      </c>
      <c r="BF19" s="83">
        <f t="shared" si="8"/>
        <v>0</v>
      </c>
      <c r="BG19" s="82">
        <f t="shared" si="36"/>
        <v>0</v>
      </c>
      <c r="BH19" s="82">
        <f t="shared" si="9"/>
        <v>60</v>
      </c>
      <c r="BI19" s="83">
        <f t="shared" si="10"/>
        <v>52</v>
      </c>
      <c r="BJ19" s="82">
        <f t="shared" si="11"/>
        <v>0</v>
      </c>
      <c r="BK19" s="83">
        <f t="shared" si="12"/>
        <v>0</v>
      </c>
      <c r="BL19" s="7"/>
      <c r="BM19" s="82">
        <f t="shared" si="13"/>
        <v>132</v>
      </c>
      <c r="BN19" s="83">
        <f t="shared" si="14"/>
        <v>0</v>
      </c>
      <c r="BO19" s="82">
        <f t="shared" si="15"/>
        <v>176.02</v>
      </c>
      <c r="BP19" s="83">
        <f t="shared" si="16"/>
        <v>147.02000000000001</v>
      </c>
      <c r="BQ19" s="82">
        <f t="shared" si="17"/>
        <v>0</v>
      </c>
      <c r="BR19" s="83">
        <f t="shared" si="18"/>
        <v>0</v>
      </c>
      <c r="BS19" s="82">
        <f t="shared" si="19"/>
        <v>0</v>
      </c>
      <c r="BT19" s="82">
        <f t="shared" si="20"/>
        <v>140</v>
      </c>
      <c r="BU19" s="83">
        <f t="shared" si="21"/>
        <v>201.03</v>
      </c>
      <c r="BV19" s="82">
        <f t="shared" si="22"/>
        <v>0</v>
      </c>
      <c r="BW19" s="83">
        <f t="shared" si="23"/>
        <v>0</v>
      </c>
      <c r="BY19" s="7">
        <f t="shared" si="24"/>
        <v>796.06999999999994</v>
      </c>
      <c r="BZ19" s="7"/>
      <c r="CA19" s="7">
        <f t="shared" si="37"/>
        <v>132</v>
      </c>
      <c r="CB19" s="7"/>
      <c r="CC19" s="7">
        <f t="shared" si="25"/>
        <v>664.06999999999994</v>
      </c>
      <c r="CD19" s="7"/>
      <c r="CF19" s="7">
        <f t="shared" si="26"/>
        <v>2</v>
      </c>
      <c r="CG19" s="7">
        <f t="shared" si="27"/>
        <v>2</v>
      </c>
      <c r="CH19" s="7">
        <f t="shared" si="28"/>
        <v>2</v>
      </c>
      <c r="CI19" s="7">
        <f t="shared" si="29"/>
        <v>2</v>
      </c>
      <c r="CJ19" s="7">
        <f t="shared" si="30"/>
        <v>2</v>
      </c>
      <c r="CK19" s="7">
        <f t="shared" si="31"/>
        <v>2</v>
      </c>
      <c r="CL19" s="7">
        <f t="shared" si="38"/>
        <v>1</v>
      </c>
      <c r="CM19" s="7">
        <f t="shared" si="39"/>
        <v>1</v>
      </c>
      <c r="CN19" s="7">
        <f t="shared" si="40"/>
        <v>9</v>
      </c>
      <c r="CO19" s="7">
        <f t="shared" si="41"/>
        <v>8</v>
      </c>
      <c r="CP19" s="7">
        <f t="shared" si="42"/>
        <v>3</v>
      </c>
      <c r="CQ19" s="7"/>
      <c r="CS19" s="7">
        <f t="shared" si="43"/>
        <v>0</v>
      </c>
      <c r="CT19" s="7">
        <f t="shared" si="44"/>
        <v>0</v>
      </c>
      <c r="CU19" s="7">
        <f t="shared" si="45"/>
        <v>0</v>
      </c>
      <c r="CV19" s="7">
        <f t="shared" si="46"/>
        <v>0</v>
      </c>
      <c r="CW19" s="7">
        <f t="shared" si="47"/>
        <v>0</v>
      </c>
      <c r="CX19" s="7">
        <f t="shared" si="48"/>
        <v>0</v>
      </c>
      <c r="CY19" s="7">
        <f t="shared" si="49"/>
        <v>132</v>
      </c>
      <c r="CZ19" s="7">
        <f t="shared" si="50"/>
        <v>132</v>
      </c>
      <c r="DA19" s="7">
        <f t="shared" si="51"/>
        <v>201.03</v>
      </c>
      <c r="DB19" s="7">
        <f t="shared" si="52"/>
        <v>140</v>
      </c>
      <c r="DC19" s="7">
        <f t="shared" si="53"/>
        <v>176.02</v>
      </c>
    </row>
    <row r="20" spans="1:107">
      <c r="A20" s="59">
        <v>24</v>
      </c>
      <c r="B20" s="253" t="s">
        <v>180</v>
      </c>
      <c r="C20" s="254" t="s">
        <v>181</v>
      </c>
      <c r="D20" s="9"/>
      <c r="E20" s="10">
        <f>LOOKUP((IF(D20&gt;0,(RANK(D20,D$6:D$125,0)),"NA")),'Points System'!$A$4:$A$154,'Points System'!$B$4:$B$154)</f>
        <v>0</v>
      </c>
      <c r="F20" s="78">
        <v>135.02000000000001</v>
      </c>
      <c r="G20" s="16">
        <f>LOOKUP((IF(F20&gt;0,(RANK(F20,F$6:F$125,0)),"NA")),'Points System'!$A$4:$A$154,'Points System'!$B$4:$B$154)</f>
        <v>52</v>
      </c>
      <c r="H20" s="9"/>
      <c r="I20" s="16">
        <f>LOOKUP((IF(H20&gt;0,(RANK(H20,H$6:H$125,0)),"NA")),'Points System'!$A$4:$A$154,'Points System'!$B$4:$B$154)</f>
        <v>0</v>
      </c>
      <c r="J20" s="9"/>
      <c r="K20" s="16">
        <f>LOOKUP((IF(J20&gt;0,(RANK(J20,J$6:J$125,0)),"NA")),'Points System'!$A$4:$A$154,'Points System'!$B$4:$B$154)</f>
        <v>0</v>
      </c>
      <c r="L20" s="9">
        <v>211</v>
      </c>
      <c r="M20" s="16">
        <f>LOOKUP((IF(L20&gt;0,(RANK(L20,L$6:L$125,0)),"NA")),'Points System'!$A$4:$A$154,'Points System'!$B$4:$B$154)</f>
        <v>57</v>
      </c>
      <c r="N20" s="9"/>
      <c r="O20" s="16">
        <f>LOOKUP((IF(N20&gt;0,(RANK(N20,N$6:N$125,0)),"NA")),'Points System'!$A$4:$A$154,'Points System'!$B$4:$B$154)</f>
        <v>0</v>
      </c>
      <c r="P20" s="9"/>
      <c r="Q20" s="16">
        <f>LOOKUP((IF(P20&gt;0,(RANK(P20,P$6:P$125,0)),"NA")),'Points System'!$A$4:$A$154,'Points System'!$B$4:$B$154)</f>
        <v>0</v>
      </c>
      <c r="R20" s="9"/>
      <c r="S20" s="16">
        <f>LOOKUP((IF(R20&gt;0,(RANK(R20,R$6:R$125,0)),"NA")),'Points System'!$A$4:$A$154,'Points System'!$B$4:$B$154)</f>
        <v>0</v>
      </c>
      <c r="T20" s="9"/>
      <c r="U20" s="16">
        <f>LOOKUP((IF(T20&gt;0,(RANK(T20,T$6:T$125,0)),"NA")),'Points System'!$A$4:$A$154,'Points System'!$B$4:$B$154)</f>
        <v>0</v>
      </c>
      <c r="V20" s="9"/>
      <c r="W20" s="16">
        <f>LOOKUP((IF(V20&gt;0,(RANK(V20,V$6:V$125,0)),"NA")),'Points System'!$A$4:$A$154,'Points System'!$B$4:$B$154)</f>
        <v>0</v>
      </c>
      <c r="X20" s="9">
        <v>211.02</v>
      </c>
      <c r="Y20" s="16">
        <f>LOOKUP((IF(X20&gt;0,(RANK(X20,X$6:X$125,0)),"NA")),'Points System'!$A$4:$A$154,'Points System'!$B$4:$B$154)</f>
        <v>100</v>
      </c>
      <c r="Z20" s="9"/>
      <c r="AA20" s="16">
        <f>LOOKUP((IF(Z20&gt;0,(RANK(Z20,Z$6:Z$125,0)),"NA")),'Points System'!$A$4:$A$154,'Points System'!$B$4:$B$154)</f>
        <v>0</v>
      </c>
      <c r="AB20" s="78">
        <f>CC20</f>
        <v>557.04</v>
      </c>
      <c r="AC20" s="10">
        <f>SUM((LARGE((BA20:BK20),1))+(LARGE((BA20:BK20),2))+(LARGE((BA20:BK20),3)+(LARGE((BA20:BK20),4))))</f>
        <v>209</v>
      </c>
      <c r="AD20" s="12">
        <f>RANK(AC20,$AC$6:$AC$125,0)</f>
        <v>16</v>
      </c>
      <c r="AE20" s="88">
        <f>(AB20-(ROUNDDOWN(AB20,0)))*100</f>
        <v>3.999999999996362</v>
      </c>
      <c r="AF20" s="76" t="str">
        <f>IF((COUNTIF(AT20:AY20,"&gt;0"))&gt;2,"Y","N")</f>
        <v>Y</v>
      </c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23">
        <f t="shared" si="0"/>
        <v>52</v>
      </c>
      <c r="AU20" s="23">
        <f t="shared" si="1"/>
        <v>0</v>
      </c>
      <c r="AV20" s="23">
        <f t="shared" si="2"/>
        <v>0</v>
      </c>
      <c r="AW20" s="23">
        <f t="shared" si="3"/>
        <v>0</v>
      </c>
      <c r="AX20" s="23">
        <f t="shared" si="4"/>
        <v>57</v>
      </c>
      <c r="AY20" s="23">
        <f t="shared" si="5"/>
        <v>100</v>
      </c>
      <c r="AZ20" s="7"/>
      <c r="BA20" s="82">
        <f t="shared" si="33"/>
        <v>52</v>
      </c>
      <c r="BB20" s="83">
        <f t="shared" si="6"/>
        <v>0</v>
      </c>
      <c r="BC20" s="82">
        <f t="shared" si="34"/>
        <v>0</v>
      </c>
      <c r="BD20" s="83">
        <f t="shared" si="7"/>
        <v>0</v>
      </c>
      <c r="BE20" s="82">
        <f t="shared" si="35"/>
        <v>0</v>
      </c>
      <c r="BF20" s="83">
        <f t="shared" si="8"/>
        <v>0</v>
      </c>
      <c r="BG20" s="82">
        <f t="shared" si="36"/>
        <v>0</v>
      </c>
      <c r="BH20" s="82">
        <f t="shared" si="9"/>
        <v>0</v>
      </c>
      <c r="BI20" s="83">
        <f t="shared" si="10"/>
        <v>57</v>
      </c>
      <c r="BJ20" s="82">
        <f t="shared" si="11"/>
        <v>0</v>
      </c>
      <c r="BK20" s="83">
        <f t="shared" si="12"/>
        <v>100</v>
      </c>
      <c r="BL20" s="7"/>
      <c r="BM20" s="82">
        <f t="shared" si="13"/>
        <v>135.02000000000001</v>
      </c>
      <c r="BN20" s="83">
        <f t="shared" si="14"/>
        <v>0</v>
      </c>
      <c r="BO20" s="82">
        <f t="shared" si="15"/>
        <v>0</v>
      </c>
      <c r="BP20" s="83">
        <f t="shared" si="16"/>
        <v>0</v>
      </c>
      <c r="BQ20" s="82">
        <f t="shared" si="17"/>
        <v>0</v>
      </c>
      <c r="BR20" s="83">
        <f t="shared" si="18"/>
        <v>0</v>
      </c>
      <c r="BS20" s="82">
        <f t="shared" si="19"/>
        <v>0</v>
      </c>
      <c r="BT20" s="82">
        <f t="shared" si="20"/>
        <v>0</v>
      </c>
      <c r="BU20" s="83">
        <f t="shared" si="21"/>
        <v>211</v>
      </c>
      <c r="BV20" s="82">
        <f t="shared" si="22"/>
        <v>0</v>
      </c>
      <c r="BW20" s="83">
        <f t="shared" si="23"/>
        <v>211.02</v>
      </c>
      <c r="BY20" s="7">
        <f t="shared" si="24"/>
        <v>557.04</v>
      </c>
      <c r="BZ20" s="7"/>
      <c r="CA20" s="7">
        <f t="shared" si="37"/>
        <v>0</v>
      </c>
      <c r="CB20" s="7"/>
      <c r="CC20" s="7">
        <f t="shared" si="25"/>
        <v>557.04</v>
      </c>
      <c r="CD20" s="7"/>
      <c r="CF20" s="7">
        <f t="shared" si="26"/>
        <v>2</v>
      </c>
      <c r="CG20" s="7">
        <f t="shared" si="27"/>
        <v>2</v>
      </c>
      <c r="CH20" s="7">
        <f t="shared" si="28"/>
        <v>2</v>
      </c>
      <c r="CI20" s="7">
        <f t="shared" si="29"/>
        <v>2</v>
      </c>
      <c r="CJ20" s="7">
        <f t="shared" si="30"/>
        <v>2</v>
      </c>
      <c r="CK20" s="7">
        <f t="shared" si="31"/>
        <v>2</v>
      </c>
      <c r="CL20" s="7">
        <f t="shared" si="38"/>
        <v>2</v>
      </c>
      <c r="CM20" s="7">
        <f t="shared" si="39"/>
        <v>2</v>
      </c>
      <c r="CN20" s="7">
        <f t="shared" si="40"/>
        <v>1</v>
      </c>
      <c r="CO20" s="7">
        <f t="shared" si="41"/>
        <v>9</v>
      </c>
      <c r="CP20" s="7">
        <f t="shared" si="42"/>
        <v>11</v>
      </c>
      <c r="CQ20" s="7"/>
      <c r="CS20" s="7">
        <f t="shared" si="43"/>
        <v>0</v>
      </c>
      <c r="CT20" s="7">
        <f t="shared" si="44"/>
        <v>0</v>
      </c>
      <c r="CU20" s="7">
        <f t="shared" si="45"/>
        <v>0</v>
      </c>
      <c r="CV20" s="7">
        <f t="shared" si="46"/>
        <v>0</v>
      </c>
      <c r="CW20" s="7">
        <f t="shared" si="47"/>
        <v>0</v>
      </c>
      <c r="CX20" s="7">
        <f t="shared" si="48"/>
        <v>0</v>
      </c>
      <c r="CY20" s="7">
        <f t="shared" si="49"/>
        <v>0</v>
      </c>
      <c r="CZ20" s="7">
        <f t="shared" si="50"/>
        <v>0</v>
      </c>
      <c r="DA20" s="7">
        <f t="shared" si="51"/>
        <v>135.02000000000001</v>
      </c>
      <c r="DB20" s="7">
        <f t="shared" si="52"/>
        <v>211</v>
      </c>
      <c r="DC20" s="7">
        <f t="shared" si="53"/>
        <v>211.02</v>
      </c>
    </row>
    <row r="21" spans="1:107">
      <c r="A21" s="59">
        <v>15</v>
      </c>
      <c r="B21" s="253" t="s">
        <v>51</v>
      </c>
      <c r="C21" s="254" t="s">
        <v>181</v>
      </c>
      <c r="D21" s="9"/>
      <c r="E21" s="29">
        <f>LOOKUP((IF(D21&gt;0,(RANK(D21,D$6:D$125,0)),"NA")),'Points System'!$A$4:$A$154,'Points System'!$B$4:$B$154)</f>
        <v>0</v>
      </c>
      <c r="F21" s="9">
        <v>62</v>
      </c>
      <c r="G21" s="30">
        <f>LOOKUP((IF(F21&gt;0,(RANK(F21,F$6:F$125,0)),"NA")),'Points System'!$A$4:$A$154,'Points System'!$B$4:$B$154)</f>
        <v>45</v>
      </c>
      <c r="H21" s="9"/>
      <c r="I21" s="30">
        <f>LOOKUP((IF(H21&gt;0,(RANK(H21,H$6:H$125,0)),"NA")),'Points System'!$A$4:$A$154,'Points System'!$B$4:$B$154)</f>
        <v>0</v>
      </c>
      <c r="J21" s="9">
        <v>184.02</v>
      </c>
      <c r="K21" s="30">
        <f>LOOKUP((IF(J21&gt;0,(RANK(J21,J$6:J$125,0)),"NA")),'Points System'!$A$4:$A$154,'Points System'!$B$4:$B$154)</f>
        <v>73</v>
      </c>
      <c r="L21" s="9">
        <v>177.02</v>
      </c>
      <c r="M21" s="30">
        <f>LOOKUP((IF(L21&gt;0,(RANK(L21,L$6:L$125,0)),"NA")),'Points System'!$A$4:$A$154,'Points System'!$B$4:$B$154)</f>
        <v>50</v>
      </c>
      <c r="N21" s="9"/>
      <c r="O21" s="30">
        <f>LOOKUP((IF(N21&gt;0,(RANK(N21,N$6:N$125,0)),"NA")),'Points System'!$A$4:$A$154,'Points System'!$B$4:$B$154)</f>
        <v>0</v>
      </c>
      <c r="P21" s="9"/>
      <c r="Q21" s="30">
        <f>LOOKUP((IF(P21&gt;0,(RANK(P21,P$6:P$125,0)),"NA")),'Points System'!$A$4:$A$154,'Points System'!$B$4:$B$154)</f>
        <v>0</v>
      </c>
      <c r="R21" s="9"/>
      <c r="S21" s="30">
        <f>LOOKUP((IF(R21&gt;0,(RANK(R21,R$6:R$125,0)),"NA")),'Points System'!$A$4:$A$154,'Points System'!$B$4:$B$154)</f>
        <v>0</v>
      </c>
      <c r="T21" s="9"/>
      <c r="U21" s="30">
        <f>LOOKUP((IF(T21&gt;0,(RANK(T21,T$6:T$125,0)),"NA")),'Points System'!$A$4:$A$154,'Points System'!$B$4:$B$154)</f>
        <v>0</v>
      </c>
      <c r="V21" s="9"/>
      <c r="W21" s="30">
        <f>LOOKUP((IF(V21&gt;0,(RANK(V21,V$6:V$125,0)),"NA")),'Points System'!$A$4:$A$154,'Points System'!$B$4:$B$154)</f>
        <v>0</v>
      </c>
      <c r="X21" s="9"/>
      <c r="Y21" s="16">
        <f>LOOKUP((IF(X21&gt;0,(RANK(X21,X$6:X$125,0)),"NA")),'Points System'!$A$4:$A$154,'Points System'!$B$4:$B$154)</f>
        <v>0</v>
      </c>
      <c r="Z21" s="9"/>
      <c r="AA21" s="16">
        <f>LOOKUP((IF(Z21&gt;0,(RANK(Z21,Z$6:Z$125,0)),"NA")),'Points System'!$A$4:$A$154,'Points System'!$B$4:$B$154)</f>
        <v>0</v>
      </c>
      <c r="AB21" s="78">
        <f>CC21</f>
        <v>423.04</v>
      </c>
      <c r="AC21" s="10">
        <f>SUM((LARGE((BA21:BK21),1))+(LARGE((BA21:BK21),2))+(LARGE((BA21:BK21),3)+(LARGE((BA21:BK21),4))))</f>
        <v>168</v>
      </c>
      <c r="AD21" s="12">
        <f>RANK(AC21,$AC$6:$AC$125,0)</f>
        <v>19</v>
      </c>
      <c r="AE21" s="88">
        <f>(AB21-(ROUNDDOWN(AB21,0)))*100</f>
        <v>4.0000000000020464</v>
      </c>
      <c r="AF21" s="76" t="str">
        <f>IF((COUNTIF(AT21:AY21,"&gt;0"))&gt;2,"Y","N")</f>
        <v>Y</v>
      </c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23">
        <f t="shared" si="0"/>
        <v>45</v>
      </c>
      <c r="AU21" s="23">
        <f t="shared" si="1"/>
        <v>0</v>
      </c>
      <c r="AV21" s="23">
        <f t="shared" si="2"/>
        <v>73</v>
      </c>
      <c r="AW21" s="23">
        <f t="shared" si="3"/>
        <v>0</v>
      </c>
      <c r="AX21" s="23">
        <f t="shared" si="4"/>
        <v>50</v>
      </c>
      <c r="AY21" s="23">
        <f t="shared" si="5"/>
        <v>0</v>
      </c>
      <c r="AZ21" s="7"/>
      <c r="BA21" s="82">
        <f t="shared" si="33"/>
        <v>45</v>
      </c>
      <c r="BB21" s="83">
        <f t="shared" si="6"/>
        <v>0</v>
      </c>
      <c r="BC21" s="82">
        <f t="shared" si="34"/>
        <v>0</v>
      </c>
      <c r="BD21" s="83">
        <f t="shared" si="7"/>
        <v>0</v>
      </c>
      <c r="BE21" s="82">
        <f t="shared" si="35"/>
        <v>73</v>
      </c>
      <c r="BF21" s="83">
        <f t="shared" si="8"/>
        <v>0</v>
      </c>
      <c r="BG21" s="82">
        <f t="shared" si="36"/>
        <v>0</v>
      </c>
      <c r="BH21" s="82">
        <f t="shared" si="9"/>
        <v>0</v>
      </c>
      <c r="BI21" s="83">
        <f t="shared" si="10"/>
        <v>50</v>
      </c>
      <c r="BJ21" s="82">
        <f t="shared" si="11"/>
        <v>0</v>
      </c>
      <c r="BK21" s="83">
        <f t="shared" si="12"/>
        <v>0</v>
      </c>
      <c r="BL21" s="7"/>
      <c r="BM21" s="82">
        <f t="shared" si="13"/>
        <v>62</v>
      </c>
      <c r="BN21" s="83">
        <f t="shared" si="14"/>
        <v>0</v>
      </c>
      <c r="BO21" s="82">
        <f t="shared" si="15"/>
        <v>0</v>
      </c>
      <c r="BP21" s="83">
        <f t="shared" si="16"/>
        <v>0</v>
      </c>
      <c r="BQ21" s="82">
        <f t="shared" si="17"/>
        <v>184.02</v>
      </c>
      <c r="BR21" s="83">
        <f t="shared" si="18"/>
        <v>0</v>
      </c>
      <c r="BS21" s="82">
        <f t="shared" si="19"/>
        <v>0</v>
      </c>
      <c r="BT21" s="82">
        <f t="shared" si="20"/>
        <v>0</v>
      </c>
      <c r="BU21" s="83">
        <f t="shared" si="21"/>
        <v>177.02</v>
      </c>
      <c r="BV21" s="82">
        <f t="shared" si="22"/>
        <v>0</v>
      </c>
      <c r="BW21" s="83">
        <f t="shared" si="23"/>
        <v>0</v>
      </c>
      <c r="BY21" s="7">
        <f t="shared" si="24"/>
        <v>423.04</v>
      </c>
      <c r="BZ21" s="7"/>
      <c r="CA21" s="7">
        <f t="shared" si="37"/>
        <v>0</v>
      </c>
      <c r="CB21" s="7"/>
      <c r="CC21" s="7">
        <f t="shared" si="25"/>
        <v>423.04</v>
      </c>
      <c r="CD21" s="7"/>
      <c r="CF21" s="7">
        <f t="shared" si="26"/>
        <v>2</v>
      </c>
      <c r="CG21" s="7">
        <f t="shared" si="27"/>
        <v>2</v>
      </c>
      <c r="CH21" s="7">
        <f t="shared" si="28"/>
        <v>2</v>
      </c>
      <c r="CI21" s="7">
        <f t="shared" si="29"/>
        <v>2</v>
      </c>
      <c r="CJ21" s="7">
        <f t="shared" si="30"/>
        <v>2</v>
      </c>
      <c r="CK21" s="7">
        <f t="shared" si="31"/>
        <v>2</v>
      </c>
      <c r="CL21" s="7">
        <f t="shared" si="38"/>
        <v>2</v>
      </c>
      <c r="CM21" s="7">
        <f t="shared" si="39"/>
        <v>2</v>
      </c>
      <c r="CN21" s="7">
        <f t="shared" si="40"/>
        <v>1</v>
      </c>
      <c r="CO21" s="7">
        <f t="shared" si="41"/>
        <v>9</v>
      </c>
      <c r="CP21" s="7">
        <f t="shared" si="42"/>
        <v>5</v>
      </c>
      <c r="CQ21" s="7"/>
      <c r="CS21" s="7">
        <f t="shared" si="43"/>
        <v>0</v>
      </c>
      <c r="CT21" s="7">
        <f t="shared" si="44"/>
        <v>0</v>
      </c>
      <c r="CU21" s="7">
        <f t="shared" si="45"/>
        <v>0</v>
      </c>
      <c r="CV21" s="7">
        <f t="shared" si="46"/>
        <v>0</v>
      </c>
      <c r="CW21" s="7">
        <f t="shared" si="47"/>
        <v>0</v>
      </c>
      <c r="CX21" s="7">
        <f t="shared" si="48"/>
        <v>0</v>
      </c>
      <c r="CY21" s="7">
        <f t="shared" si="49"/>
        <v>0</v>
      </c>
      <c r="CZ21" s="7">
        <f t="shared" si="50"/>
        <v>0</v>
      </c>
      <c r="DA21" s="7">
        <f t="shared" si="51"/>
        <v>62</v>
      </c>
      <c r="DB21" s="7">
        <f t="shared" si="52"/>
        <v>177.02</v>
      </c>
      <c r="DC21" s="7">
        <f t="shared" si="53"/>
        <v>184.02</v>
      </c>
    </row>
    <row r="22" spans="1:107">
      <c r="A22" s="59">
        <v>16</v>
      </c>
      <c r="B22" s="253" t="s">
        <v>51</v>
      </c>
      <c r="C22" s="254" t="s">
        <v>106</v>
      </c>
      <c r="D22" s="9">
        <v>94</v>
      </c>
      <c r="E22" s="10">
        <f>LOOKUP((IF(D22&gt;0,(RANK(D22,D$6:D$125,0)),"NA")),'Points System'!$A$4:$A$154,'Points System'!$B$4:$B$154)</f>
        <v>56</v>
      </c>
      <c r="F22" s="78">
        <v>160</v>
      </c>
      <c r="G22" s="16">
        <f>LOOKUP((IF(F22&gt;0,(RANK(F22,F$6:F$125,0)),"NA")),'Points System'!$A$4:$A$154,'Points System'!$B$4:$B$154)</f>
        <v>57</v>
      </c>
      <c r="H22" s="9"/>
      <c r="I22" s="16">
        <f>LOOKUP((IF(H22&gt;0,(RANK(H22,H$6:H$125,0)),"NA")),'Points System'!$A$4:$A$154,'Points System'!$B$4:$B$154)</f>
        <v>0</v>
      </c>
      <c r="J22" s="9"/>
      <c r="K22" s="16">
        <f>LOOKUP((IF(J22&gt;0,(RANK(J22,J$6:J$125,0)),"NA")),'Points System'!$A$4:$A$154,'Points System'!$B$4:$B$154)</f>
        <v>0</v>
      </c>
      <c r="L22" s="9">
        <v>204.03</v>
      </c>
      <c r="M22" s="16">
        <f>LOOKUP((IF(L22&gt;0,(RANK(L22,L$6:L$125,0)),"NA")),'Points System'!$A$4:$A$154,'Points System'!$B$4:$B$154)</f>
        <v>54</v>
      </c>
      <c r="N22" s="9"/>
      <c r="O22" s="16">
        <f>LOOKUP((IF(N22&gt;0,(RANK(N22,N$6:N$125,0)),"NA")),'Points System'!$A$4:$A$154,'Points System'!$B$4:$B$154)</f>
        <v>0</v>
      </c>
      <c r="P22" s="9"/>
      <c r="Q22" s="16">
        <f>LOOKUP((IF(P22&gt;0,(RANK(P22,P$6:P$125,0)),"NA")),'Points System'!$A$4:$A$154,'Points System'!$B$4:$B$154)</f>
        <v>0</v>
      </c>
      <c r="R22" s="9">
        <v>198.06</v>
      </c>
      <c r="S22" s="16">
        <f>LOOKUP((IF(R22&gt;0,(RANK(R22,R$6:R$125,0)),"NA")),'Points System'!$A$4:$A$154,'Points System'!$B$4:$B$154)</f>
        <v>57</v>
      </c>
      <c r="T22" s="9"/>
      <c r="U22" s="16">
        <f>LOOKUP((IF(T22&gt;0,(RANK(T22,T$6:T$125,0)),"NA")),'Points System'!$A$4:$A$154,'Points System'!$B$4:$B$154)</f>
        <v>0</v>
      </c>
      <c r="V22" s="9"/>
      <c r="W22" s="16">
        <f>LOOKUP((IF(V22&gt;0,(RANK(V22,V$6:V$125,0)),"NA")),'Points System'!$A$4:$A$154,'Points System'!$B$4:$B$154)</f>
        <v>0</v>
      </c>
      <c r="X22" s="9"/>
      <c r="Y22" s="16">
        <f>LOOKUP((IF(X22&gt;0,(RANK(X22,X$6:X$125,0)),"NA")),'Points System'!$A$4:$A$154,'Points System'!$B$4:$B$154)</f>
        <v>0</v>
      </c>
      <c r="Z22" s="78"/>
      <c r="AA22" s="16">
        <f>LOOKUP((IF(Z22&gt;0,(RANK(Z22,Z$6:Z$125,0)),"NA")),'Points System'!$A$4:$A$154,'Points System'!$B$4:$B$154)</f>
        <v>0</v>
      </c>
      <c r="AB22" s="78">
        <f>CC22</f>
        <v>656.09</v>
      </c>
      <c r="AC22" s="10">
        <f>SUM((LARGE((BA22:BK22),1))+(LARGE((BA22:BK22),2))+(LARGE((BA22:BK22),3)+(LARGE((BA22:BK22),4))))</f>
        <v>224</v>
      </c>
      <c r="AD22" s="12">
        <f>RANK(AC22,$AC$6:$AC$125,0)</f>
        <v>15</v>
      </c>
      <c r="AE22" s="88">
        <f>(AB22-(ROUNDDOWN(AB22,0)))*100</f>
        <v>9.0000000000031832</v>
      </c>
      <c r="AF22" s="76" t="str">
        <f>IF((COUNTIF(AT22:AY22,"&gt;0"))&gt;2,"Y","N")</f>
        <v>N</v>
      </c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23">
        <f t="shared" si="0"/>
        <v>57</v>
      </c>
      <c r="AU22" s="23">
        <f t="shared" si="1"/>
        <v>0</v>
      </c>
      <c r="AV22" s="23">
        <f t="shared" si="2"/>
        <v>0</v>
      </c>
      <c r="AW22" s="23">
        <f t="shared" si="3"/>
        <v>0</v>
      </c>
      <c r="AX22" s="23">
        <f t="shared" si="4"/>
        <v>56</v>
      </c>
      <c r="AY22" s="23">
        <f t="shared" si="5"/>
        <v>0</v>
      </c>
      <c r="AZ22" s="7"/>
      <c r="BA22" s="82">
        <f t="shared" si="33"/>
        <v>57</v>
      </c>
      <c r="BB22" s="83">
        <f t="shared" si="6"/>
        <v>57</v>
      </c>
      <c r="BC22" s="82">
        <f t="shared" si="34"/>
        <v>0</v>
      </c>
      <c r="BD22" s="83">
        <f t="shared" si="7"/>
        <v>0</v>
      </c>
      <c r="BE22" s="82">
        <f t="shared" si="35"/>
        <v>0</v>
      </c>
      <c r="BF22" s="83">
        <f t="shared" si="8"/>
        <v>0</v>
      </c>
      <c r="BG22" s="82">
        <f t="shared" si="36"/>
        <v>0</v>
      </c>
      <c r="BH22" s="82">
        <f t="shared" si="9"/>
        <v>56</v>
      </c>
      <c r="BI22" s="83">
        <f t="shared" si="10"/>
        <v>54</v>
      </c>
      <c r="BJ22" s="82">
        <f t="shared" si="11"/>
        <v>0</v>
      </c>
      <c r="BK22" s="83">
        <f t="shared" si="12"/>
        <v>0</v>
      </c>
      <c r="BL22" s="7"/>
      <c r="BM22" s="82">
        <f t="shared" si="13"/>
        <v>160</v>
      </c>
      <c r="BN22" s="83">
        <f t="shared" si="14"/>
        <v>198.06</v>
      </c>
      <c r="BO22" s="82">
        <f t="shared" si="15"/>
        <v>0</v>
      </c>
      <c r="BP22" s="83">
        <f t="shared" si="16"/>
        <v>0</v>
      </c>
      <c r="BQ22" s="82">
        <f t="shared" si="17"/>
        <v>0</v>
      </c>
      <c r="BR22" s="83">
        <f t="shared" si="18"/>
        <v>0</v>
      </c>
      <c r="BS22" s="82">
        <f t="shared" si="19"/>
        <v>0</v>
      </c>
      <c r="BT22" s="82">
        <f t="shared" si="20"/>
        <v>94</v>
      </c>
      <c r="BU22" s="83">
        <f t="shared" si="21"/>
        <v>204.03</v>
      </c>
      <c r="BV22" s="82">
        <f t="shared" si="22"/>
        <v>0</v>
      </c>
      <c r="BW22" s="83">
        <f t="shared" si="23"/>
        <v>0</v>
      </c>
      <c r="BY22" s="7">
        <f t="shared" si="24"/>
        <v>656.09</v>
      </c>
      <c r="BZ22" s="7"/>
      <c r="CA22" s="7">
        <f t="shared" si="37"/>
        <v>0</v>
      </c>
      <c r="CB22" s="7"/>
      <c r="CC22" s="7">
        <f t="shared" si="25"/>
        <v>656.09</v>
      </c>
      <c r="CD22" s="7"/>
      <c r="CF22" s="7">
        <f t="shared" si="26"/>
        <v>3</v>
      </c>
      <c r="CG22" s="7">
        <f t="shared" si="27"/>
        <v>3</v>
      </c>
      <c r="CH22" s="7">
        <f t="shared" si="28"/>
        <v>3</v>
      </c>
      <c r="CI22" s="7">
        <f t="shared" si="29"/>
        <v>3</v>
      </c>
      <c r="CJ22" s="7">
        <f t="shared" si="30"/>
        <v>3</v>
      </c>
      <c r="CK22" s="7">
        <f t="shared" si="31"/>
        <v>3</v>
      </c>
      <c r="CL22" s="7">
        <f t="shared" si="38"/>
        <v>3</v>
      </c>
      <c r="CM22" s="7">
        <f t="shared" si="39"/>
        <v>9</v>
      </c>
      <c r="CN22" s="7">
        <f t="shared" si="40"/>
        <v>8</v>
      </c>
      <c r="CO22" s="7">
        <f t="shared" si="41"/>
        <v>1</v>
      </c>
      <c r="CP22" s="7">
        <f t="shared" si="42"/>
        <v>1</v>
      </c>
      <c r="CQ22" s="7"/>
      <c r="CS22" s="7">
        <f t="shared" si="43"/>
        <v>0</v>
      </c>
      <c r="CT22" s="7">
        <f t="shared" si="44"/>
        <v>0</v>
      </c>
      <c r="CU22" s="7">
        <f t="shared" si="45"/>
        <v>0</v>
      </c>
      <c r="CV22" s="7">
        <f t="shared" si="46"/>
        <v>0</v>
      </c>
      <c r="CW22" s="7">
        <f t="shared" si="47"/>
        <v>0</v>
      </c>
      <c r="CX22" s="7">
        <f t="shared" si="48"/>
        <v>0</v>
      </c>
      <c r="CY22" s="7">
        <f t="shared" si="49"/>
        <v>0</v>
      </c>
      <c r="CZ22" s="7">
        <f t="shared" si="50"/>
        <v>204.03</v>
      </c>
      <c r="DA22" s="7">
        <f t="shared" si="51"/>
        <v>94</v>
      </c>
      <c r="DB22" s="7">
        <f t="shared" si="52"/>
        <v>160</v>
      </c>
      <c r="DC22" s="7">
        <f t="shared" si="53"/>
        <v>160</v>
      </c>
    </row>
    <row r="23" spans="1:107">
      <c r="A23" s="59">
        <v>17</v>
      </c>
      <c r="B23" s="253" t="s">
        <v>68</v>
      </c>
      <c r="C23" s="254" t="s">
        <v>54</v>
      </c>
      <c r="D23" s="9"/>
      <c r="E23" s="10">
        <f>LOOKUP((IF(D23&gt;0,(RANK(D23,D$6:D$125,0)),"NA")),'Points System'!$A$4:$A$154,'Points System'!$B$4:$B$154)</f>
        <v>0</v>
      </c>
      <c r="F23" s="9">
        <v>150</v>
      </c>
      <c r="G23" s="16">
        <f>LOOKUP((IF(F23&gt;0,(RANK(F23,F$6:F$125,0)),"NA")),'Points System'!$A$4:$A$154,'Points System'!$B$4:$B$154)</f>
        <v>55</v>
      </c>
      <c r="H23" s="9"/>
      <c r="I23" s="16">
        <f>LOOKUP((IF(H23&gt;0,(RANK(H23,H$6:H$125,0)),"NA")),'Points System'!$A$4:$A$154,'Points System'!$B$4:$B$154)</f>
        <v>0</v>
      </c>
      <c r="J23" s="9"/>
      <c r="K23" s="16">
        <f>LOOKUP((IF(J23&gt;0,(RANK(J23,J$6:J$125,0)),"NA")),'Points System'!$A$4:$A$154,'Points System'!$B$4:$B$154)</f>
        <v>0</v>
      </c>
      <c r="L23" s="9">
        <v>202.03</v>
      </c>
      <c r="M23" s="16">
        <f>LOOKUP((IF(L23&gt;0,(RANK(L23,L$6:L$125,0)),"NA")),'Points System'!$A$4:$A$154,'Points System'!$B$4:$B$154)</f>
        <v>53</v>
      </c>
      <c r="N23" s="9"/>
      <c r="O23" s="16">
        <f>LOOKUP((IF(N23&gt;0,(RANK(N23,N$6:N$125,0)),"NA")),'Points System'!$A$4:$A$154,'Points System'!$B$4:$B$154)</f>
        <v>0</v>
      </c>
      <c r="P23" s="9"/>
      <c r="Q23" s="16">
        <f>LOOKUP((IF(P23&gt;0,(RANK(P23,P$6:P$125,0)),"NA")),'Points System'!$A$4:$A$154,'Points System'!$B$4:$B$154)</f>
        <v>0</v>
      </c>
      <c r="R23" s="9">
        <v>228.03</v>
      </c>
      <c r="S23" s="16">
        <f>LOOKUP((IF(R23&gt;0,(RANK(R23,R$6:R$125,0)),"NA")),'Points System'!$A$4:$A$154,'Points System'!$B$4:$B$154)</f>
        <v>90</v>
      </c>
      <c r="T23" s="9"/>
      <c r="U23" s="16">
        <f>LOOKUP((IF(T23&gt;0,(RANK(T23,T$6:T$125,0)),"NA")),'Points System'!$A$4:$A$154,'Points System'!$B$4:$B$154)</f>
        <v>0</v>
      </c>
      <c r="V23" s="9"/>
      <c r="W23" s="16">
        <f>LOOKUP((IF(V23&gt;0,(RANK(V23,V$6:V$125,0)),"NA")),'Points System'!$A$4:$A$154,'Points System'!$B$4:$B$154)</f>
        <v>0</v>
      </c>
      <c r="X23" s="9"/>
      <c r="Y23" s="16">
        <f>LOOKUP((IF(X23&gt;0,(RANK(X23,X$6:X$125,0)),"NA")),'Points System'!$A$4:$A$154,'Points System'!$B$4:$B$154)</f>
        <v>0</v>
      </c>
      <c r="Z23" s="9"/>
      <c r="AA23" s="16">
        <f>LOOKUP((IF(Z23&gt;0,(RANK(Z23,Z$6:Z$125,0)),"NA")),'Points System'!$A$4:$A$154,'Points System'!$B$4:$B$154)</f>
        <v>0</v>
      </c>
      <c r="AB23" s="78">
        <f>CC23</f>
        <v>580.05999999999995</v>
      </c>
      <c r="AC23" s="10">
        <f>SUM((LARGE((BA23:BK23),1))+(LARGE((BA23:BK23),2))+(LARGE((BA23:BK23),3)+(LARGE((BA23:BK23),4))))</f>
        <v>198</v>
      </c>
      <c r="AD23" s="12">
        <f>RANK(AC23,$AC$6:$AC$125,0)</f>
        <v>17</v>
      </c>
      <c r="AE23" s="88">
        <f>(AB23-(ROUNDDOWN(AB23,0)))*100</f>
        <v>5.999999999994543</v>
      </c>
      <c r="AF23" s="76" t="str">
        <f>IF((COUNTIF(AT23:AY23,"&gt;0"))&gt;2,"Y","N")</f>
        <v>N</v>
      </c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23">
        <f t="shared" si="0"/>
        <v>90</v>
      </c>
      <c r="AU23" s="23">
        <f t="shared" si="1"/>
        <v>0</v>
      </c>
      <c r="AV23" s="23">
        <f t="shared" si="2"/>
        <v>0</v>
      </c>
      <c r="AW23" s="23">
        <f t="shared" si="3"/>
        <v>0</v>
      </c>
      <c r="AX23" s="23">
        <f t="shared" si="4"/>
        <v>53</v>
      </c>
      <c r="AY23" s="23">
        <f t="shared" si="5"/>
        <v>0</v>
      </c>
      <c r="AZ23" s="7"/>
      <c r="BA23" s="82">
        <f t="shared" si="33"/>
        <v>55</v>
      </c>
      <c r="BB23" s="83">
        <f t="shared" si="6"/>
        <v>90</v>
      </c>
      <c r="BC23" s="82">
        <f t="shared" si="34"/>
        <v>0</v>
      </c>
      <c r="BD23" s="83">
        <f t="shared" si="7"/>
        <v>0</v>
      </c>
      <c r="BE23" s="82">
        <f t="shared" si="35"/>
        <v>0</v>
      </c>
      <c r="BF23" s="83">
        <f t="shared" si="8"/>
        <v>0</v>
      </c>
      <c r="BG23" s="82">
        <f t="shared" si="36"/>
        <v>0</v>
      </c>
      <c r="BH23" s="82">
        <f t="shared" si="9"/>
        <v>0</v>
      </c>
      <c r="BI23" s="83">
        <f t="shared" si="10"/>
        <v>53</v>
      </c>
      <c r="BJ23" s="82">
        <f t="shared" si="11"/>
        <v>0</v>
      </c>
      <c r="BK23" s="83">
        <f t="shared" si="12"/>
        <v>0</v>
      </c>
      <c r="BL23" s="7"/>
      <c r="BM23" s="82">
        <f t="shared" si="13"/>
        <v>150</v>
      </c>
      <c r="BN23" s="83">
        <f t="shared" si="14"/>
        <v>228.03</v>
      </c>
      <c r="BO23" s="82">
        <f t="shared" si="15"/>
        <v>0</v>
      </c>
      <c r="BP23" s="83">
        <f t="shared" si="16"/>
        <v>0</v>
      </c>
      <c r="BQ23" s="82">
        <f t="shared" si="17"/>
        <v>0</v>
      </c>
      <c r="BR23" s="83">
        <f t="shared" si="18"/>
        <v>0</v>
      </c>
      <c r="BS23" s="82">
        <f t="shared" si="19"/>
        <v>0</v>
      </c>
      <c r="BT23" s="82">
        <f t="shared" si="20"/>
        <v>0</v>
      </c>
      <c r="BU23" s="83">
        <f t="shared" si="21"/>
        <v>202.03</v>
      </c>
      <c r="BV23" s="82">
        <f t="shared" si="22"/>
        <v>0</v>
      </c>
      <c r="BW23" s="83">
        <f t="shared" si="23"/>
        <v>0</v>
      </c>
      <c r="BY23" s="7">
        <f t="shared" si="24"/>
        <v>580.05999999999995</v>
      </c>
      <c r="BZ23" s="7"/>
      <c r="CA23" s="7">
        <f t="shared" si="37"/>
        <v>0</v>
      </c>
      <c r="CB23" s="7"/>
      <c r="CC23" s="7">
        <f t="shared" si="25"/>
        <v>580.05999999999995</v>
      </c>
      <c r="CD23" s="7"/>
      <c r="CF23" s="7">
        <f t="shared" si="26"/>
        <v>3</v>
      </c>
      <c r="CG23" s="7">
        <f t="shared" si="27"/>
        <v>3</v>
      </c>
      <c r="CH23" s="7">
        <f t="shared" si="28"/>
        <v>3</v>
      </c>
      <c r="CI23" s="7">
        <f t="shared" si="29"/>
        <v>3</v>
      </c>
      <c r="CJ23" s="7">
        <f t="shared" si="30"/>
        <v>3</v>
      </c>
      <c r="CK23" s="7">
        <f t="shared" si="31"/>
        <v>3</v>
      </c>
      <c r="CL23" s="7">
        <f t="shared" si="38"/>
        <v>3</v>
      </c>
      <c r="CM23" s="7">
        <f t="shared" si="39"/>
        <v>3</v>
      </c>
      <c r="CN23" s="7">
        <f t="shared" si="40"/>
        <v>9</v>
      </c>
      <c r="CO23" s="7">
        <f t="shared" si="41"/>
        <v>1</v>
      </c>
      <c r="CP23" s="7">
        <f t="shared" si="42"/>
        <v>2</v>
      </c>
      <c r="CQ23" s="7"/>
      <c r="CS23" s="7">
        <f t="shared" si="43"/>
        <v>0</v>
      </c>
      <c r="CT23" s="7">
        <f t="shared" si="44"/>
        <v>0</v>
      </c>
      <c r="CU23" s="7">
        <f t="shared" si="45"/>
        <v>0</v>
      </c>
      <c r="CV23" s="7">
        <f t="shared" si="46"/>
        <v>0</v>
      </c>
      <c r="CW23" s="7">
        <f t="shared" si="47"/>
        <v>0</v>
      </c>
      <c r="CX23" s="7">
        <f t="shared" si="48"/>
        <v>0</v>
      </c>
      <c r="CY23" s="7">
        <f t="shared" si="49"/>
        <v>0</v>
      </c>
      <c r="CZ23" s="7">
        <f t="shared" si="50"/>
        <v>0</v>
      </c>
      <c r="DA23" s="7">
        <f t="shared" si="51"/>
        <v>202.03</v>
      </c>
      <c r="DB23" s="7">
        <f t="shared" si="52"/>
        <v>150</v>
      </c>
      <c r="DC23" s="7">
        <f t="shared" si="53"/>
        <v>228.03</v>
      </c>
    </row>
    <row r="24" spans="1:107">
      <c r="A24" s="59">
        <v>18</v>
      </c>
      <c r="B24" s="253" t="s">
        <v>39</v>
      </c>
      <c r="C24" s="254" t="s">
        <v>40</v>
      </c>
      <c r="D24" s="9"/>
      <c r="E24" s="10">
        <f>LOOKUP((IF(D24&gt;0,(RANK(D24,D$6:D$125,0)),"NA")),'Points System'!$A$4:$A$154,'Points System'!$B$4:$B$154)</f>
        <v>0</v>
      </c>
      <c r="F24" s="9">
        <v>188.04</v>
      </c>
      <c r="G24" s="16">
        <f>LOOKUP((IF(F24&gt;0,(RANK(F24,F$6:F$125,0)),"NA")),'Points System'!$A$4:$A$154,'Points System'!$B$4:$B$154)</f>
        <v>70</v>
      </c>
      <c r="H24" s="9"/>
      <c r="I24" s="16">
        <f>LOOKUP((IF(H24&gt;0,(RANK(H24,H$6:H$125,0)),"NA")),'Points System'!$A$4:$A$154,'Points System'!$B$4:$B$154)</f>
        <v>0</v>
      </c>
      <c r="J24" s="9"/>
      <c r="K24" s="16">
        <f>LOOKUP((IF(J24&gt;0,(RANK(J24,J$6:J$125,0)),"NA")),'Points System'!$A$4:$A$154,'Points System'!$B$4:$B$154)</f>
        <v>0</v>
      </c>
      <c r="L24" s="9">
        <v>230.03</v>
      </c>
      <c r="M24" s="16">
        <f>LOOKUP((IF(L24&gt;0,(RANK(L24,L$6:L$125,0)),"NA")),'Points System'!$A$4:$A$154,'Points System'!$B$4:$B$154)</f>
        <v>73</v>
      </c>
      <c r="N24" s="9"/>
      <c r="O24" s="16">
        <f>LOOKUP((IF(N24&gt;0,(RANK(N24,N$6:N$125,0)),"NA")),'Points System'!$A$4:$A$154,'Points System'!$B$4:$B$154)</f>
        <v>0</v>
      </c>
      <c r="P24" s="9"/>
      <c r="Q24" s="16">
        <f>LOOKUP((IF(P24&gt;0,(RANK(P24,P$6:P$125,0)),"NA")),'Points System'!$A$4:$A$154,'Points System'!$B$4:$B$154)</f>
        <v>0</v>
      </c>
      <c r="R24" s="9">
        <v>188.02</v>
      </c>
      <c r="S24" s="16">
        <f>LOOKUP((IF(R24&gt;0,(RANK(R24,R$6:R$125,0)),"NA")),'Points System'!$A$4:$A$154,'Points System'!$B$4:$B$154)</f>
        <v>50</v>
      </c>
      <c r="T24" s="9"/>
      <c r="U24" s="16">
        <f>LOOKUP((IF(T24&gt;0,(RANK(T24,T$6:T$125,0)),"NA")),'Points System'!$A$4:$A$154,'Points System'!$B$4:$B$154)</f>
        <v>0</v>
      </c>
      <c r="V24" s="9"/>
      <c r="W24" s="16">
        <f>LOOKUP((IF(V24&gt;0,(RANK(V24,V$6:V$125,0)),"NA")),'Points System'!$A$4:$A$154,'Points System'!$B$4:$B$154)</f>
        <v>0</v>
      </c>
      <c r="X24" s="9"/>
      <c r="Y24" s="16">
        <f>LOOKUP((IF(X24&gt;0,(RANK(X24,X$6:X$125,0)),"NA")),'Points System'!$A$4:$A$154,'Points System'!$B$4:$B$154)</f>
        <v>0</v>
      </c>
      <c r="Z24" s="9"/>
      <c r="AA24" s="16">
        <f>LOOKUP((IF(Z24&gt;0,(RANK(Z24,Z$6:Z$125,0)),"NA")),'Points System'!$A$4:$A$154,'Points System'!$B$4:$B$154)</f>
        <v>0</v>
      </c>
      <c r="AB24" s="78">
        <f>CC24</f>
        <v>606.09</v>
      </c>
      <c r="AC24" s="10">
        <f>SUM((LARGE((BA24:BK24),1))+(LARGE((BA24:BK24),2))+(LARGE((BA24:BK24),3)+(LARGE((BA24:BK24),4))))</f>
        <v>193</v>
      </c>
      <c r="AD24" s="12">
        <f>RANK(AC24,$AC$6:$AC$125,0)</f>
        <v>18</v>
      </c>
      <c r="AE24" s="88">
        <f>(AB24-(ROUNDDOWN(AB24,0)))*100</f>
        <v>9.0000000000031832</v>
      </c>
      <c r="AF24" s="76" t="str">
        <f>IF((COUNTIF(AT24:AY24,"&gt;0"))&gt;2,"Y","N")</f>
        <v>N</v>
      </c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23">
        <f t="shared" si="0"/>
        <v>70</v>
      </c>
      <c r="AU24" s="23">
        <f t="shared" si="1"/>
        <v>0</v>
      </c>
      <c r="AV24" s="23">
        <f t="shared" si="2"/>
        <v>0</v>
      </c>
      <c r="AW24" s="23">
        <f t="shared" si="3"/>
        <v>0</v>
      </c>
      <c r="AX24" s="23">
        <f t="shared" si="4"/>
        <v>73</v>
      </c>
      <c r="AY24" s="23">
        <f t="shared" si="5"/>
        <v>0</v>
      </c>
      <c r="AZ24" s="7"/>
      <c r="BA24" s="82">
        <f t="shared" si="33"/>
        <v>70</v>
      </c>
      <c r="BB24" s="83">
        <f t="shared" si="6"/>
        <v>50</v>
      </c>
      <c r="BC24" s="82">
        <f t="shared" si="34"/>
        <v>0</v>
      </c>
      <c r="BD24" s="83">
        <f t="shared" si="7"/>
        <v>0</v>
      </c>
      <c r="BE24" s="82">
        <f t="shared" si="35"/>
        <v>0</v>
      </c>
      <c r="BF24" s="83">
        <f t="shared" si="8"/>
        <v>0</v>
      </c>
      <c r="BG24" s="82">
        <f t="shared" si="36"/>
        <v>0</v>
      </c>
      <c r="BH24" s="82">
        <f t="shared" si="9"/>
        <v>0</v>
      </c>
      <c r="BI24" s="83">
        <f t="shared" si="10"/>
        <v>73</v>
      </c>
      <c r="BJ24" s="82">
        <f t="shared" si="11"/>
        <v>0</v>
      </c>
      <c r="BK24" s="83">
        <f t="shared" si="12"/>
        <v>0</v>
      </c>
      <c r="BL24" s="7"/>
      <c r="BM24" s="82">
        <f t="shared" si="13"/>
        <v>188.04</v>
      </c>
      <c r="BN24" s="83">
        <f t="shared" si="14"/>
        <v>188.02</v>
      </c>
      <c r="BO24" s="82">
        <f t="shared" si="15"/>
        <v>0</v>
      </c>
      <c r="BP24" s="83">
        <f t="shared" si="16"/>
        <v>0</v>
      </c>
      <c r="BQ24" s="82">
        <f t="shared" si="17"/>
        <v>0</v>
      </c>
      <c r="BR24" s="83">
        <f t="shared" si="18"/>
        <v>0</v>
      </c>
      <c r="BS24" s="82">
        <f t="shared" si="19"/>
        <v>0</v>
      </c>
      <c r="BT24" s="82">
        <f t="shared" si="20"/>
        <v>0</v>
      </c>
      <c r="BU24" s="83">
        <f t="shared" si="21"/>
        <v>230.03</v>
      </c>
      <c r="BV24" s="82">
        <f t="shared" si="22"/>
        <v>0</v>
      </c>
      <c r="BW24" s="83">
        <f t="shared" si="23"/>
        <v>0</v>
      </c>
      <c r="BY24" s="7">
        <f t="shared" si="24"/>
        <v>606.09</v>
      </c>
      <c r="BZ24" s="7"/>
      <c r="CA24" s="7">
        <f t="shared" si="37"/>
        <v>0</v>
      </c>
      <c r="CB24" s="7"/>
      <c r="CC24" s="7">
        <f t="shared" si="25"/>
        <v>606.09</v>
      </c>
      <c r="CD24" s="7"/>
      <c r="CF24" s="7">
        <f t="shared" si="26"/>
        <v>3</v>
      </c>
      <c r="CG24" s="7">
        <f t="shared" si="27"/>
        <v>3</v>
      </c>
      <c r="CH24" s="7">
        <f t="shared" si="28"/>
        <v>3</v>
      </c>
      <c r="CI24" s="7">
        <f t="shared" si="29"/>
        <v>3</v>
      </c>
      <c r="CJ24" s="7">
        <f t="shared" si="30"/>
        <v>3</v>
      </c>
      <c r="CK24" s="7">
        <f t="shared" si="31"/>
        <v>3</v>
      </c>
      <c r="CL24" s="7">
        <f t="shared" si="38"/>
        <v>3</v>
      </c>
      <c r="CM24" s="7">
        <f t="shared" si="39"/>
        <v>3</v>
      </c>
      <c r="CN24" s="7">
        <f t="shared" si="40"/>
        <v>2</v>
      </c>
      <c r="CO24" s="7">
        <f t="shared" si="41"/>
        <v>1</v>
      </c>
      <c r="CP24" s="7">
        <f t="shared" si="42"/>
        <v>9</v>
      </c>
      <c r="CQ24" s="7"/>
      <c r="CS24" s="7">
        <f t="shared" si="43"/>
        <v>0</v>
      </c>
      <c r="CT24" s="7">
        <f t="shared" si="44"/>
        <v>0</v>
      </c>
      <c r="CU24" s="7">
        <f t="shared" si="45"/>
        <v>0</v>
      </c>
      <c r="CV24" s="7">
        <f t="shared" si="46"/>
        <v>0</v>
      </c>
      <c r="CW24" s="7">
        <f t="shared" si="47"/>
        <v>0</v>
      </c>
      <c r="CX24" s="7">
        <f t="shared" si="48"/>
        <v>0</v>
      </c>
      <c r="CY24" s="7">
        <f t="shared" si="49"/>
        <v>0</v>
      </c>
      <c r="CZ24" s="7">
        <f t="shared" si="50"/>
        <v>0</v>
      </c>
      <c r="DA24" s="7">
        <f t="shared" si="51"/>
        <v>188.02</v>
      </c>
      <c r="DB24" s="7">
        <f t="shared" si="52"/>
        <v>188.04</v>
      </c>
      <c r="DC24" s="7">
        <f t="shared" si="53"/>
        <v>230.03</v>
      </c>
    </row>
    <row r="25" spans="1:107">
      <c r="A25" s="59">
        <v>19</v>
      </c>
      <c r="B25" s="253" t="s">
        <v>229</v>
      </c>
      <c r="C25" s="254" t="s">
        <v>230</v>
      </c>
      <c r="D25" s="9"/>
      <c r="E25" s="10">
        <f>LOOKUP((IF(D25&gt;0,(RANK(D25,D$6:D$125,0)),"NA")),'Points System'!$A$4:$A$154,'Points System'!$B$4:$B$154)</f>
        <v>0</v>
      </c>
      <c r="F25" s="78">
        <v>154.02000000000001</v>
      </c>
      <c r="G25" s="16">
        <f>LOOKUP((IF(F25&gt;0,(RANK(F25,F$6:F$125,0)),"NA")),'Points System'!$A$4:$A$154,'Points System'!$B$4:$B$154)</f>
        <v>56</v>
      </c>
      <c r="H25" s="9"/>
      <c r="I25" s="16">
        <f>LOOKUP((IF(H25&gt;0,(RANK(H25,H$6:H$125,0)),"NA")),'Points System'!$A$4:$A$154,'Points System'!$B$4:$B$154)</f>
        <v>0</v>
      </c>
      <c r="J25" s="9"/>
      <c r="K25" s="16">
        <f>LOOKUP((IF(J25&gt;0,(RANK(J25,J$6:J$125,0)),"NA")),'Points System'!$A$4:$A$154,'Points System'!$B$4:$B$154)</f>
        <v>0</v>
      </c>
      <c r="L25" s="78">
        <v>211.04</v>
      </c>
      <c r="M25" s="16">
        <f>LOOKUP((IF(L25&gt;0,(RANK(L25,L$6:L$125,0)),"NA")),'Points System'!$A$4:$A$154,'Points System'!$B$4:$B$154)</f>
        <v>58</v>
      </c>
      <c r="N25" s="9"/>
      <c r="O25" s="16">
        <f>LOOKUP((IF(N25&gt;0,(RANK(N25,N$6:N$125,0)),"NA")),'Points System'!$A$4:$A$154,'Points System'!$B$4:$B$154)</f>
        <v>0</v>
      </c>
      <c r="P25" s="78"/>
      <c r="Q25" s="16">
        <f>LOOKUP((IF(P25&gt;0,(RANK(P25,P$6:P$125,0)),"NA")),'Points System'!$A$4:$A$154,'Points System'!$B$4:$B$154)</f>
        <v>0</v>
      </c>
      <c r="R25" s="9">
        <v>154.01</v>
      </c>
      <c r="S25" s="16">
        <f>LOOKUP((IF(R25&gt;0,(RANK(R25,R$6:R$125,0)),"NA")),'Points System'!$A$4:$A$154,'Points System'!$B$4:$B$154)</f>
        <v>46</v>
      </c>
      <c r="T25" s="9"/>
      <c r="U25" s="16">
        <f>LOOKUP((IF(T25&gt;0,(RANK(T25,T$6:T$125,0)),"NA")),'Points System'!$A$4:$A$154,'Points System'!$B$4:$B$154)</f>
        <v>0</v>
      </c>
      <c r="V25" s="9"/>
      <c r="W25" s="16">
        <f>LOOKUP((IF(V25&gt;0,(RANK(V25,V$6:V$125,0)),"NA")),'Points System'!$A$4:$A$154,'Points System'!$B$4:$B$154)</f>
        <v>0</v>
      </c>
      <c r="X25" s="9"/>
      <c r="Y25" s="16">
        <f>LOOKUP((IF(X25&gt;0,(RANK(X25,X$6:X$125,0)),"NA")),'Points System'!$A$4:$A$154,'Points System'!$B$4:$B$154)</f>
        <v>0</v>
      </c>
      <c r="Z25" s="78"/>
      <c r="AA25" s="16">
        <f>LOOKUP((IF(Z25&gt;0,(RANK(Z25,Z$6:Z$125,0)),"NA")),'Points System'!$A$4:$A$154,'Points System'!$B$4:$B$154)</f>
        <v>0</v>
      </c>
      <c r="AB25" s="78">
        <f>CC25</f>
        <v>519.06999999999994</v>
      </c>
      <c r="AC25" s="10">
        <f>SUM((LARGE((BA25:BK25),1))+(LARGE((BA25:BK25),2))+(LARGE((BA25:BK25),3)+(LARGE((BA25:BK25),4))))</f>
        <v>160</v>
      </c>
      <c r="AD25" s="12">
        <f>RANK(AC25,$AC$6:$AC$125,0)</f>
        <v>20</v>
      </c>
      <c r="AE25" s="88">
        <f>(AB25-(ROUNDDOWN(AB25,0)))*100</f>
        <v>6.9999999999936335</v>
      </c>
      <c r="AF25" s="76" t="str">
        <f>IF((COUNTIF(AT25:AY25,"&gt;0"))&gt;2,"Y","N")</f>
        <v>N</v>
      </c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23">
        <f t="shared" si="0"/>
        <v>56</v>
      </c>
      <c r="AU25" s="23">
        <f t="shared" si="1"/>
        <v>0</v>
      </c>
      <c r="AV25" s="23">
        <f t="shared" si="2"/>
        <v>0</v>
      </c>
      <c r="AW25" s="23">
        <f t="shared" si="3"/>
        <v>0</v>
      </c>
      <c r="AX25" s="23">
        <f t="shared" si="4"/>
        <v>58</v>
      </c>
      <c r="AY25" s="23">
        <f t="shared" si="5"/>
        <v>0</v>
      </c>
      <c r="AZ25" s="7"/>
      <c r="BA25" s="82">
        <f t="shared" si="33"/>
        <v>56</v>
      </c>
      <c r="BB25" s="83">
        <f t="shared" si="6"/>
        <v>46</v>
      </c>
      <c r="BC25" s="82">
        <f t="shared" si="34"/>
        <v>0</v>
      </c>
      <c r="BD25" s="83">
        <f t="shared" si="7"/>
        <v>0</v>
      </c>
      <c r="BE25" s="82">
        <f t="shared" si="35"/>
        <v>0</v>
      </c>
      <c r="BF25" s="83">
        <f t="shared" si="8"/>
        <v>0</v>
      </c>
      <c r="BG25" s="82">
        <f t="shared" si="36"/>
        <v>0</v>
      </c>
      <c r="BH25" s="82">
        <f t="shared" si="9"/>
        <v>0</v>
      </c>
      <c r="BI25" s="83">
        <f t="shared" si="10"/>
        <v>58</v>
      </c>
      <c r="BJ25" s="82">
        <f t="shared" si="11"/>
        <v>0</v>
      </c>
      <c r="BK25" s="83">
        <f t="shared" si="12"/>
        <v>0</v>
      </c>
      <c r="BL25" s="7"/>
      <c r="BM25" s="82">
        <f t="shared" si="13"/>
        <v>154.02000000000001</v>
      </c>
      <c r="BN25" s="83">
        <f t="shared" si="14"/>
        <v>154.01</v>
      </c>
      <c r="BO25" s="82">
        <f t="shared" si="15"/>
        <v>0</v>
      </c>
      <c r="BP25" s="83">
        <f t="shared" si="16"/>
        <v>0</v>
      </c>
      <c r="BQ25" s="82">
        <f t="shared" si="17"/>
        <v>0</v>
      </c>
      <c r="BR25" s="83">
        <f t="shared" si="18"/>
        <v>0</v>
      </c>
      <c r="BS25" s="82">
        <f t="shared" si="19"/>
        <v>0</v>
      </c>
      <c r="BT25" s="82">
        <f t="shared" si="20"/>
        <v>0</v>
      </c>
      <c r="BU25" s="83">
        <f t="shared" si="21"/>
        <v>211.04</v>
      </c>
      <c r="BV25" s="82">
        <f t="shared" si="22"/>
        <v>0</v>
      </c>
      <c r="BW25" s="83">
        <f t="shared" si="23"/>
        <v>0</v>
      </c>
      <c r="BY25" s="7">
        <f t="shared" si="24"/>
        <v>519.06999999999994</v>
      </c>
      <c r="BZ25" s="7"/>
      <c r="CA25" s="7">
        <f t="shared" si="37"/>
        <v>0</v>
      </c>
      <c r="CB25" s="7"/>
      <c r="CC25" s="7">
        <f t="shared" si="25"/>
        <v>519.06999999999994</v>
      </c>
      <c r="CD25" s="7"/>
      <c r="CF25" s="7">
        <f t="shared" si="26"/>
        <v>3</v>
      </c>
      <c r="CG25" s="7">
        <f t="shared" si="27"/>
        <v>3</v>
      </c>
      <c r="CH25" s="7">
        <f t="shared" si="28"/>
        <v>3</v>
      </c>
      <c r="CI25" s="7">
        <f t="shared" si="29"/>
        <v>3</v>
      </c>
      <c r="CJ25" s="7">
        <f t="shared" si="30"/>
        <v>3</v>
      </c>
      <c r="CK25" s="7">
        <f t="shared" si="31"/>
        <v>3</v>
      </c>
      <c r="CL25" s="7">
        <f t="shared" si="38"/>
        <v>3</v>
      </c>
      <c r="CM25" s="7">
        <f t="shared" si="39"/>
        <v>3</v>
      </c>
      <c r="CN25" s="7">
        <f t="shared" si="40"/>
        <v>2</v>
      </c>
      <c r="CO25" s="7">
        <f t="shared" si="41"/>
        <v>1</v>
      </c>
      <c r="CP25" s="7">
        <f t="shared" si="42"/>
        <v>9</v>
      </c>
      <c r="CQ25" s="7"/>
      <c r="CS25" s="7">
        <f t="shared" si="43"/>
        <v>0</v>
      </c>
      <c r="CT25" s="7">
        <f t="shared" si="44"/>
        <v>0</v>
      </c>
      <c r="CU25" s="7">
        <f t="shared" si="45"/>
        <v>0</v>
      </c>
      <c r="CV25" s="7">
        <f t="shared" si="46"/>
        <v>0</v>
      </c>
      <c r="CW25" s="7">
        <f t="shared" si="47"/>
        <v>0</v>
      </c>
      <c r="CX25" s="7">
        <f t="shared" si="48"/>
        <v>0</v>
      </c>
      <c r="CY25" s="7">
        <f t="shared" si="49"/>
        <v>0</v>
      </c>
      <c r="CZ25" s="7">
        <f t="shared" si="50"/>
        <v>0</v>
      </c>
      <c r="DA25" s="7">
        <f t="shared" si="51"/>
        <v>154.01</v>
      </c>
      <c r="DB25" s="7">
        <f t="shared" si="52"/>
        <v>154.02000000000001</v>
      </c>
      <c r="DC25" s="7">
        <f t="shared" si="53"/>
        <v>211.04</v>
      </c>
    </row>
    <row r="26" spans="1:107">
      <c r="A26" s="59">
        <v>20</v>
      </c>
      <c r="B26" s="253" t="s">
        <v>57</v>
      </c>
      <c r="C26" s="254" t="s">
        <v>95</v>
      </c>
      <c r="D26" s="9"/>
      <c r="E26" s="10">
        <f>LOOKUP((IF(D26&gt;0,(RANK(D26,D$6:D$125,0)),"NA")),'Points System'!$A$4:$A$154,'Points System'!$B$4:$B$154)</f>
        <v>0</v>
      </c>
      <c r="F26" s="9"/>
      <c r="G26" s="16">
        <f>LOOKUP((IF(F26&gt;0,(RANK(F26,F$6:F$125,0)),"NA")),'Points System'!$A$4:$A$154,'Points System'!$B$4:$B$154)</f>
        <v>0</v>
      </c>
      <c r="H26" s="9"/>
      <c r="I26" s="16">
        <f>LOOKUP((IF(H26&gt;0,(RANK(H26,H$6:H$125,0)),"NA")),'Points System'!$A$4:$A$154,'Points System'!$B$4:$B$154)</f>
        <v>0</v>
      </c>
      <c r="J26" s="9"/>
      <c r="K26" s="16">
        <f>LOOKUP((IF(J26&gt;0,(RANK(J26,J$6:J$125,0)),"NA")),'Points System'!$A$4:$A$154,'Points System'!$B$4:$B$154)</f>
        <v>0</v>
      </c>
      <c r="L26" s="9">
        <v>241.05</v>
      </c>
      <c r="M26" s="16">
        <f>LOOKUP((IF(L26&gt;0,(RANK(L26,L$6:L$125,0)),"NA")),'Points System'!$A$4:$A$154,'Points System'!$B$4:$B$154)</f>
        <v>85</v>
      </c>
      <c r="N26" s="9"/>
      <c r="O26" s="16">
        <f>LOOKUP((IF(N26&gt;0,(RANK(N26,N$6:N$125,0)),"NA")),'Points System'!$A$4:$A$154,'Points System'!$B$4:$B$154)</f>
        <v>0</v>
      </c>
      <c r="P26" s="9"/>
      <c r="Q26" s="16">
        <f>LOOKUP((IF(P26&gt;0,(RANK(P26,P$6:P$125,0)),"NA")),'Points System'!$A$4:$A$154,'Points System'!$B$4:$B$154)</f>
        <v>0</v>
      </c>
      <c r="R26" s="9">
        <v>182.01</v>
      </c>
      <c r="S26" s="16">
        <f>LOOKUP((IF(R26&gt;0,(RANK(R26,R$6:R$125,0)),"NA")),'Points System'!$A$4:$A$154,'Points System'!$B$4:$B$154)</f>
        <v>49</v>
      </c>
      <c r="T26" s="9"/>
      <c r="U26" s="16">
        <f>LOOKUP((IF(T26&gt;0,(RANK(T26,T$6:T$125,0)),"NA")),'Points System'!$A$4:$A$154,'Points System'!$B$4:$B$154)</f>
        <v>0</v>
      </c>
      <c r="V26" s="9"/>
      <c r="W26" s="16">
        <f>LOOKUP((IF(V26&gt;0,(RANK(V26,V$6:V$125,0)),"NA")),'Points System'!$A$4:$A$154,'Points System'!$B$4:$B$154)</f>
        <v>0</v>
      </c>
      <c r="X26" s="9"/>
      <c r="Y26" s="16">
        <f>LOOKUP((IF(X26&gt;0,(RANK(X26,X$6:X$125,0)),"NA")),'Points System'!$A$4:$A$154,'Points System'!$B$4:$B$154)</f>
        <v>0</v>
      </c>
      <c r="Z26" s="9"/>
      <c r="AA26" s="16">
        <f>LOOKUP((IF(Z26&gt;0,(RANK(Z26,Z$6:Z$125,0)),"NA")),'Points System'!$A$4:$A$154,'Points System'!$B$4:$B$154)</f>
        <v>0</v>
      </c>
      <c r="AB26" s="78">
        <f>CC26</f>
        <v>423.06</v>
      </c>
      <c r="AC26" s="10">
        <f>SUM((LARGE((BA26:BK26),1))+(LARGE((BA26:BK26),2))+(LARGE((BA26:BK26),3)+(LARGE((BA26:BK26),4))))</f>
        <v>134</v>
      </c>
      <c r="AD26" s="12">
        <f>RANK(AC26,$AC$6:$AC$125,0)</f>
        <v>21</v>
      </c>
      <c r="AE26" s="88">
        <f>(AB26-(ROUNDDOWN(AB26,0)))*100</f>
        <v>6.0000000000002274</v>
      </c>
      <c r="AF26" s="76" t="str">
        <f>IF((COUNTIF(AT26:AY26,"&gt;0"))&gt;2,"Y","N")</f>
        <v>N</v>
      </c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23">
        <f t="shared" si="0"/>
        <v>49</v>
      </c>
      <c r="AU26" s="23">
        <f t="shared" si="1"/>
        <v>0</v>
      </c>
      <c r="AV26" s="23">
        <f t="shared" si="2"/>
        <v>0</v>
      </c>
      <c r="AW26" s="23">
        <f t="shared" si="3"/>
        <v>0</v>
      </c>
      <c r="AX26" s="23">
        <f t="shared" si="4"/>
        <v>85</v>
      </c>
      <c r="AY26" s="23">
        <f t="shared" si="5"/>
        <v>0</v>
      </c>
      <c r="AZ26" s="7"/>
      <c r="BA26" s="82">
        <f t="shared" si="33"/>
        <v>0</v>
      </c>
      <c r="BB26" s="83">
        <f t="shared" si="6"/>
        <v>49</v>
      </c>
      <c r="BC26" s="82">
        <f t="shared" si="34"/>
        <v>0</v>
      </c>
      <c r="BD26" s="83">
        <f t="shared" si="7"/>
        <v>0</v>
      </c>
      <c r="BE26" s="82">
        <f t="shared" si="35"/>
        <v>0</v>
      </c>
      <c r="BF26" s="83">
        <f t="shared" si="8"/>
        <v>0</v>
      </c>
      <c r="BG26" s="82">
        <f t="shared" si="36"/>
        <v>0</v>
      </c>
      <c r="BH26" s="82">
        <f t="shared" si="9"/>
        <v>0</v>
      </c>
      <c r="BI26" s="83">
        <f t="shared" si="10"/>
        <v>85</v>
      </c>
      <c r="BJ26" s="82">
        <f t="shared" si="11"/>
        <v>0</v>
      </c>
      <c r="BK26" s="83">
        <f t="shared" si="12"/>
        <v>0</v>
      </c>
      <c r="BL26" s="7"/>
      <c r="BM26" s="82">
        <f t="shared" si="13"/>
        <v>0</v>
      </c>
      <c r="BN26" s="83">
        <f t="shared" si="14"/>
        <v>182.01</v>
      </c>
      <c r="BO26" s="82">
        <f t="shared" si="15"/>
        <v>0</v>
      </c>
      <c r="BP26" s="83">
        <f t="shared" si="16"/>
        <v>0</v>
      </c>
      <c r="BQ26" s="82">
        <f t="shared" si="17"/>
        <v>0</v>
      </c>
      <c r="BR26" s="83">
        <f t="shared" si="18"/>
        <v>0</v>
      </c>
      <c r="BS26" s="82">
        <f t="shared" si="19"/>
        <v>0</v>
      </c>
      <c r="BT26" s="82">
        <f t="shared" si="20"/>
        <v>0</v>
      </c>
      <c r="BU26" s="83">
        <f t="shared" si="21"/>
        <v>241.05</v>
      </c>
      <c r="BV26" s="82">
        <f t="shared" si="22"/>
        <v>0</v>
      </c>
      <c r="BW26" s="83">
        <f t="shared" si="23"/>
        <v>0</v>
      </c>
      <c r="BY26" s="7">
        <f t="shared" si="24"/>
        <v>423.06</v>
      </c>
      <c r="BZ26" s="7"/>
      <c r="CA26" s="7">
        <f t="shared" si="37"/>
        <v>0</v>
      </c>
      <c r="CB26" s="7"/>
      <c r="CC26" s="7">
        <f t="shared" si="25"/>
        <v>423.06</v>
      </c>
      <c r="CF26" s="7">
        <f t="shared" si="26"/>
        <v>1</v>
      </c>
      <c r="CG26" s="7">
        <f t="shared" si="27"/>
        <v>1</v>
      </c>
      <c r="CH26" s="7">
        <f t="shared" si="28"/>
        <v>1</v>
      </c>
      <c r="CI26" s="7">
        <f t="shared" si="29"/>
        <v>1</v>
      </c>
      <c r="CJ26" s="7">
        <f t="shared" si="30"/>
        <v>1</v>
      </c>
      <c r="CK26" s="7">
        <f t="shared" si="31"/>
        <v>1</v>
      </c>
      <c r="CL26" s="7">
        <f t="shared" si="38"/>
        <v>1</v>
      </c>
      <c r="CM26" s="7">
        <f t="shared" si="39"/>
        <v>1</v>
      </c>
      <c r="CN26" s="7">
        <f t="shared" si="40"/>
        <v>1</v>
      </c>
      <c r="CO26" s="7">
        <f t="shared" si="41"/>
        <v>2</v>
      </c>
      <c r="CP26" s="7">
        <f t="shared" si="42"/>
        <v>9</v>
      </c>
      <c r="CQ26" s="7"/>
      <c r="CS26" s="7">
        <f t="shared" si="43"/>
        <v>0</v>
      </c>
      <c r="CT26" s="7">
        <f t="shared" si="44"/>
        <v>0</v>
      </c>
      <c r="CU26" s="7">
        <f t="shared" si="45"/>
        <v>0</v>
      </c>
      <c r="CV26" s="7">
        <f t="shared" si="46"/>
        <v>0</v>
      </c>
      <c r="CW26" s="7">
        <f t="shared" si="47"/>
        <v>0</v>
      </c>
      <c r="CX26" s="7">
        <f t="shared" si="48"/>
        <v>0</v>
      </c>
      <c r="CY26" s="7">
        <f t="shared" si="49"/>
        <v>0</v>
      </c>
      <c r="CZ26" s="7">
        <f t="shared" si="50"/>
        <v>0</v>
      </c>
      <c r="DA26" s="7">
        <f t="shared" si="51"/>
        <v>0</v>
      </c>
      <c r="DB26" s="7">
        <f t="shared" si="52"/>
        <v>182.01</v>
      </c>
      <c r="DC26" s="7">
        <f t="shared" si="53"/>
        <v>241.05</v>
      </c>
    </row>
    <row r="27" spans="1:107">
      <c r="A27" s="59">
        <v>37</v>
      </c>
      <c r="B27" s="253" t="s">
        <v>45</v>
      </c>
      <c r="C27" s="254" t="s">
        <v>115</v>
      </c>
      <c r="D27" s="9"/>
      <c r="E27" s="10">
        <f>LOOKUP((IF(D27&gt;0,(RANK(D27,D$6:D$125,0)),"NA")),'Points System'!$A$4:$A$154,'Points System'!$B$4:$B$154)</f>
        <v>0</v>
      </c>
      <c r="F27" s="9"/>
      <c r="G27" s="16">
        <f>LOOKUP((IF(F27&gt;0,(RANK(F27,F$6:F$125,0)),"NA")),'Points System'!$A$4:$A$154,'Points System'!$B$4:$B$154)</f>
        <v>0</v>
      </c>
      <c r="H27" s="9"/>
      <c r="I27" s="16">
        <f>LOOKUP((IF(H27&gt;0,(RANK(H27,H$6:H$125,0)),"NA")),'Points System'!$A$4:$A$154,'Points System'!$B$4:$B$154)</f>
        <v>0</v>
      </c>
      <c r="J27" s="9"/>
      <c r="K27" s="16">
        <f>LOOKUP((IF(J27&gt;0,(RANK(J27,J$6:J$125,0)),"NA")),'Points System'!$A$4:$A$154,'Points System'!$B$4:$B$154)</f>
        <v>0</v>
      </c>
      <c r="L27" s="9">
        <v>225</v>
      </c>
      <c r="M27" s="16">
        <f>LOOKUP((IF(L27&gt;0,(RANK(L27,L$6:L$125,0)),"NA")),'Points System'!$A$4:$A$154,'Points System'!$B$4:$B$154)</f>
        <v>67</v>
      </c>
      <c r="N27" s="9"/>
      <c r="O27" s="16">
        <f>LOOKUP((IF(N27&gt;0,(RANK(N27,N$6:N$125,0)),"NA")),'Points System'!$A$4:$A$154,'Points System'!$B$4:$B$154)</f>
        <v>0</v>
      </c>
      <c r="P27" s="9"/>
      <c r="Q27" s="16">
        <f>LOOKUP((IF(P27&gt;0,(RANK(P27,P$6:P$125,0)),"NA")),'Points System'!$A$4:$A$154,'Points System'!$B$4:$B$154)</f>
        <v>0</v>
      </c>
      <c r="R27" s="9"/>
      <c r="S27" s="16">
        <f>LOOKUP((IF(R27&gt;0,(RANK(R27,R$6:R$125,0)),"NA")),'Points System'!$A$4:$A$154,'Points System'!$B$4:$B$154)</f>
        <v>0</v>
      </c>
      <c r="T27" s="9"/>
      <c r="U27" s="16">
        <f>LOOKUP((IF(T27&gt;0,(RANK(T27,T$6:T$125,0)),"NA")),'Points System'!$A$4:$A$154,'Points System'!$B$4:$B$154)</f>
        <v>0</v>
      </c>
      <c r="V27" s="9"/>
      <c r="W27" s="16">
        <f>LOOKUP((IF(V27&gt;0,(RANK(V27,V$6:V$125,0)),"NA")),'Points System'!$A$4:$A$154,'Points System'!$B$4:$B$154)</f>
        <v>0</v>
      </c>
      <c r="X27" s="9">
        <v>107</v>
      </c>
      <c r="Y27" s="16">
        <f>LOOKUP((IF(X27&gt;0,(RANK(X27,X$6:X$125,0)),"NA")),'Points System'!$A$4:$A$154,'Points System'!$B$4:$B$154)</f>
        <v>62</v>
      </c>
      <c r="Z27" s="9"/>
      <c r="AA27" s="16">
        <f>LOOKUP((IF(Z27&gt;0,(RANK(Z27,Z$6:Z$125,0)),"NA")),'Points System'!$A$4:$A$154,'Points System'!$B$4:$B$154)</f>
        <v>0</v>
      </c>
      <c r="AB27" s="78">
        <f>CC27</f>
        <v>332</v>
      </c>
      <c r="AC27" s="10">
        <f>SUM((LARGE((BA27:BK27),1))+(LARGE((BA27:BK27),2))+(LARGE((BA27:BK27),3)+(LARGE((BA27:BK27),4))))</f>
        <v>129</v>
      </c>
      <c r="AD27" s="12">
        <f>RANK(AC27,$AC$6:$AC$125,0)</f>
        <v>22</v>
      </c>
      <c r="AE27" s="88">
        <f>(AB27-(ROUNDDOWN(AB27,0)))*100</f>
        <v>0</v>
      </c>
      <c r="AF27" s="76" t="str">
        <f>IF((COUNTIF(AT27:AY27,"&gt;0"))&gt;2,"Y","N")</f>
        <v>N</v>
      </c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23">
        <f t="shared" si="0"/>
        <v>0</v>
      </c>
      <c r="AU27" s="23">
        <f t="shared" si="1"/>
        <v>0</v>
      </c>
      <c r="AV27" s="23">
        <f t="shared" si="2"/>
        <v>0</v>
      </c>
      <c r="AW27" s="23">
        <f t="shared" si="3"/>
        <v>0</v>
      </c>
      <c r="AX27" s="23">
        <f t="shared" si="4"/>
        <v>67</v>
      </c>
      <c r="AY27" s="23">
        <f t="shared" si="5"/>
        <v>62</v>
      </c>
      <c r="AZ27" s="7"/>
      <c r="BA27" s="82">
        <f t="shared" si="33"/>
        <v>0</v>
      </c>
      <c r="BB27" s="83">
        <f t="shared" si="6"/>
        <v>0</v>
      </c>
      <c r="BC27" s="82">
        <f t="shared" si="34"/>
        <v>0</v>
      </c>
      <c r="BD27" s="83">
        <f t="shared" si="7"/>
        <v>0</v>
      </c>
      <c r="BE27" s="82">
        <f t="shared" si="35"/>
        <v>0</v>
      </c>
      <c r="BF27" s="83">
        <f t="shared" si="8"/>
        <v>0</v>
      </c>
      <c r="BG27" s="82">
        <f t="shared" si="36"/>
        <v>0</v>
      </c>
      <c r="BH27" s="82">
        <f t="shared" si="9"/>
        <v>0</v>
      </c>
      <c r="BI27" s="83">
        <f t="shared" si="10"/>
        <v>67</v>
      </c>
      <c r="BJ27" s="82">
        <f t="shared" si="11"/>
        <v>0</v>
      </c>
      <c r="BK27" s="83">
        <f t="shared" si="12"/>
        <v>62</v>
      </c>
      <c r="BL27" s="7"/>
      <c r="BM27" s="82">
        <f t="shared" si="13"/>
        <v>0</v>
      </c>
      <c r="BN27" s="83">
        <f t="shared" si="14"/>
        <v>0</v>
      </c>
      <c r="BO27" s="82">
        <f t="shared" si="15"/>
        <v>0</v>
      </c>
      <c r="BP27" s="83">
        <f t="shared" si="16"/>
        <v>0</v>
      </c>
      <c r="BQ27" s="82">
        <f t="shared" si="17"/>
        <v>0</v>
      </c>
      <c r="BR27" s="83">
        <f t="shared" si="18"/>
        <v>0</v>
      </c>
      <c r="BS27" s="82">
        <f t="shared" si="19"/>
        <v>0</v>
      </c>
      <c r="BT27" s="82">
        <f t="shared" si="20"/>
        <v>0</v>
      </c>
      <c r="BU27" s="83">
        <f t="shared" si="21"/>
        <v>225</v>
      </c>
      <c r="BV27" s="82">
        <f t="shared" si="22"/>
        <v>0</v>
      </c>
      <c r="BW27" s="83">
        <f t="shared" si="23"/>
        <v>107</v>
      </c>
      <c r="BY27" s="7">
        <f t="shared" si="24"/>
        <v>332</v>
      </c>
      <c r="BZ27" s="7"/>
      <c r="CA27" s="7">
        <f t="shared" si="37"/>
        <v>0</v>
      </c>
      <c r="CB27" s="7"/>
      <c r="CC27" s="7">
        <f t="shared" si="25"/>
        <v>332</v>
      </c>
      <c r="CF27" s="7">
        <f t="shared" si="26"/>
        <v>1</v>
      </c>
      <c r="CG27" s="7">
        <f t="shared" si="27"/>
        <v>1</v>
      </c>
      <c r="CH27" s="7">
        <f t="shared" si="28"/>
        <v>1</v>
      </c>
      <c r="CI27" s="7">
        <f t="shared" si="29"/>
        <v>1</v>
      </c>
      <c r="CJ27" s="7">
        <f t="shared" si="30"/>
        <v>1</v>
      </c>
      <c r="CK27" s="7">
        <f t="shared" si="31"/>
        <v>1</v>
      </c>
      <c r="CL27" s="7">
        <f t="shared" si="38"/>
        <v>1</v>
      </c>
      <c r="CM27" s="7">
        <f t="shared" si="39"/>
        <v>1</v>
      </c>
      <c r="CN27" s="7">
        <f t="shared" si="40"/>
        <v>1</v>
      </c>
      <c r="CO27" s="7">
        <f t="shared" si="41"/>
        <v>11</v>
      </c>
      <c r="CP27" s="7">
        <f t="shared" si="42"/>
        <v>9</v>
      </c>
      <c r="CQ27" s="7"/>
      <c r="CS27" s="7">
        <f t="shared" si="43"/>
        <v>0</v>
      </c>
      <c r="CT27" s="7">
        <f t="shared" si="44"/>
        <v>0</v>
      </c>
      <c r="CU27" s="7">
        <f t="shared" si="45"/>
        <v>0</v>
      </c>
      <c r="CV27" s="7">
        <f t="shared" si="46"/>
        <v>0</v>
      </c>
      <c r="CW27" s="7">
        <f t="shared" si="47"/>
        <v>0</v>
      </c>
      <c r="CX27" s="7">
        <f t="shared" si="48"/>
        <v>0</v>
      </c>
      <c r="CY27" s="7">
        <f t="shared" si="49"/>
        <v>0</v>
      </c>
      <c r="CZ27" s="7">
        <f t="shared" si="50"/>
        <v>0</v>
      </c>
      <c r="DA27" s="7">
        <f t="shared" si="51"/>
        <v>0</v>
      </c>
      <c r="DB27" s="7">
        <f t="shared" si="52"/>
        <v>107</v>
      </c>
      <c r="DC27" s="7">
        <f t="shared" si="53"/>
        <v>225</v>
      </c>
    </row>
    <row r="28" spans="1:107">
      <c r="A28" s="59">
        <v>21</v>
      </c>
      <c r="B28" s="253" t="s">
        <v>92</v>
      </c>
      <c r="C28" s="254" t="s">
        <v>93</v>
      </c>
      <c r="D28" s="9"/>
      <c r="E28" s="10">
        <f>LOOKUP((IF(D28&gt;0,(RANK(D28,D$6:D$125,0)),"NA")),'Points System'!$A$4:$A$154,'Points System'!$B$4:$B$154)</f>
        <v>0</v>
      </c>
      <c r="F28" s="9"/>
      <c r="G28" s="16">
        <f>LOOKUP((IF(F28&gt;0,(RANK(F28,F$6:F$125,0)),"NA")),'Points System'!$A$4:$A$154,'Points System'!$B$4:$B$154)</f>
        <v>0</v>
      </c>
      <c r="H28" s="9"/>
      <c r="I28" s="16">
        <f>LOOKUP((IF(H28&gt;0,(RANK(H28,H$6:H$125,0)),"NA")),'Points System'!$A$4:$A$154,'Points System'!$B$4:$B$154)</f>
        <v>0</v>
      </c>
      <c r="J28" s="9">
        <v>158</v>
      </c>
      <c r="K28" s="16">
        <f>LOOKUP((IF(J28&gt;0,(RANK(J28,J$6:J$125,0)),"NA")),'Points System'!$A$4:$A$154,'Points System'!$B$4:$B$154)</f>
        <v>62</v>
      </c>
      <c r="L28" s="9"/>
      <c r="M28" s="16">
        <f>LOOKUP((IF(L28&gt;0,(RANK(L28,L$6:L$125,0)),"NA")),'Points System'!$A$4:$A$154,'Points System'!$B$4:$B$154)</f>
        <v>0</v>
      </c>
      <c r="N28" s="9"/>
      <c r="O28" s="16">
        <f>LOOKUP((IF(N28&gt;0,(RANK(N28,N$6:N$125,0)),"NA")),'Points System'!$A$4:$A$154,'Points System'!$B$4:$B$154)</f>
        <v>0</v>
      </c>
      <c r="P28" s="9"/>
      <c r="Q28" s="16">
        <f>LOOKUP((IF(P28&gt;0,(RANK(P28,P$6:P$125,0)),"NA")),'Points System'!$A$4:$A$154,'Points System'!$B$4:$B$154)</f>
        <v>0</v>
      </c>
      <c r="R28" s="9"/>
      <c r="S28" s="16">
        <f>LOOKUP((IF(R28&gt;0,(RANK(R28,R$6:R$125,0)),"NA")),'Points System'!$A$4:$A$154,'Points System'!$B$4:$B$154)</f>
        <v>0</v>
      </c>
      <c r="T28" s="9"/>
      <c r="U28" s="16">
        <f>LOOKUP((IF(T28&gt;0,(RANK(T28,T$6:T$125,0)),"NA")),'Points System'!$A$4:$A$154,'Points System'!$B$4:$B$154)</f>
        <v>0</v>
      </c>
      <c r="V28" s="9">
        <v>114.02</v>
      </c>
      <c r="W28" s="16">
        <f>LOOKUP((IF(V28&gt;0,(RANK(V28,V$6:V$125,0)),"NA")),'Points System'!$A$4:$A$154,'Points System'!$B$4:$B$154)</f>
        <v>62</v>
      </c>
      <c r="X28" s="9"/>
      <c r="Y28" s="16">
        <f>LOOKUP((IF(X28&gt;0,(RANK(X28,X$6:X$125,0)),"NA")),'Points System'!$A$4:$A$154,'Points System'!$B$4:$B$154)</f>
        <v>0</v>
      </c>
      <c r="Z28" s="9"/>
      <c r="AA28" s="16">
        <f>LOOKUP((IF(Z28&gt;0,(RANK(Z28,Z$6:Z$125,0)),"NA")),'Points System'!$A$4:$A$154,'Points System'!$B$4:$B$154)</f>
        <v>0</v>
      </c>
      <c r="AB28" s="78">
        <f>CC28</f>
        <v>272.02</v>
      </c>
      <c r="AC28" s="10">
        <f>SUM((LARGE((BA28:BK28),1))+(LARGE((BA28:BK28),2))+(LARGE((BA28:BK28),3)+(LARGE((BA28:BK28),4))))</f>
        <v>124</v>
      </c>
      <c r="AD28" s="12">
        <f>RANK(AC28,$AC$6:$AC$125,0)</f>
        <v>23</v>
      </c>
      <c r="AE28" s="88">
        <f>(AB28-(ROUNDDOWN(AB28,0)))*100</f>
        <v>1.999999999998181</v>
      </c>
      <c r="AF28" s="76" t="str">
        <f>IF((COUNTIF(AT28:AY28,"&gt;0"))&gt;2,"Y","N")</f>
        <v>N</v>
      </c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23">
        <f t="shared" si="0"/>
        <v>0</v>
      </c>
      <c r="AU28" s="23">
        <f t="shared" si="1"/>
        <v>0</v>
      </c>
      <c r="AV28" s="23">
        <f t="shared" si="2"/>
        <v>62</v>
      </c>
      <c r="AW28" s="23">
        <f t="shared" si="3"/>
        <v>0</v>
      </c>
      <c r="AX28" s="23">
        <f t="shared" si="4"/>
        <v>0</v>
      </c>
      <c r="AY28" s="23">
        <f t="shared" si="5"/>
        <v>0</v>
      </c>
      <c r="AZ28" s="7"/>
      <c r="BA28" s="82">
        <f t="shared" si="33"/>
        <v>0</v>
      </c>
      <c r="BB28" s="83">
        <f t="shared" si="6"/>
        <v>0</v>
      </c>
      <c r="BC28" s="82">
        <f t="shared" si="34"/>
        <v>0</v>
      </c>
      <c r="BD28" s="83">
        <f t="shared" si="7"/>
        <v>0</v>
      </c>
      <c r="BE28" s="82">
        <f t="shared" si="35"/>
        <v>62</v>
      </c>
      <c r="BF28" s="83">
        <f t="shared" si="8"/>
        <v>62</v>
      </c>
      <c r="BG28" s="82">
        <f t="shared" si="36"/>
        <v>0</v>
      </c>
      <c r="BH28" s="82">
        <f t="shared" si="9"/>
        <v>0</v>
      </c>
      <c r="BI28" s="83">
        <f t="shared" si="10"/>
        <v>0</v>
      </c>
      <c r="BJ28" s="82">
        <f t="shared" si="11"/>
        <v>0</v>
      </c>
      <c r="BK28" s="83">
        <f t="shared" si="12"/>
        <v>0</v>
      </c>
      <c r="BL28" s="7"/>
      <c r="BM28" s="82">
        <f t="shared" si="13"/>
        <v>0</v>
      </c>
      <c r="BN28" s="83">
        <f t="shared" si="14"/>
        <v>0</v>
      </c>
      <c r="BO28" s="82">
        <f t="shared" si="15"/>
        <v>0</v>
      </c>
      <c r="BP28" s="83">
        <f t="shared" si="16"/>
        <v>0</v>
      </c>
      <c r="BQ28" s="82">
        <f t="shared" si="17"/>
        <v>158</v>
      </c>
      <c r="BR28" s="83">
        <f t="shared" si="18"/>
        <v>114.02</v>
      </c>
      <c r="BS28" s="82">
        <f t="shared" si="19"/>
        <v>0</v>
      </c>
      <c r="BT28" s="82">
        <f t="shared" si="20"/>
        <v>0</v>
      </c>
      <c r="BU28" s="83">
        <f t="shared" si="21"/>
        <v>0</v>
      </c>
      <c r="BV28" s="82">
        <f t="shared" si="22"/>
        <v>0</v>
      </c>
      <c r="BW28" s="83">
        <f t="shared" si="23"/>
        <v>0</v>
      </c>
      <c r="BY28" s="7">
        <f t="shared" si="24"/>
        <v>272.02</v>
      </c>
      <c r="BZ28" s="7"/>
      <c r="CA28" s="7">
        <f t="shared" si="37"/>
        <v>0</v>
      </c>
      <c r="CB28" s="7"/>
      <c r="CC28" s="7">
        <f t="shared" si="25"/>
        <v>272.02</v>
      </c>
      <c r="CF28" s="7">
        <f t="shared" si="26"/>
        <v>1</v>
      </c>
      <c r="CG28" s="7">
        <f t="shared" si="27"/>
        <v>1</v>
      </c>
      <c r="CH28" s="7">
        <f t="shared" si="28"/>
        <v>1</v>
      </c>
      <c r="CI28" s="7">
        <f t="shared" si="29"/>
        <v>1</v>
      </c>
      <c r="CJ28" s="7">
        <f t="shared" si="30"/>
        <v>1</v>
      </c>
      <c r="CK28" s="7">
        <f t="shared" si="31"/>
        <v>1</v>
      </c>
      <c r="CL28" s="7">
        <f t="shared" si="38"/>
        <v>1</v>
      </c>
      <c r="CM28" s="7">
        <f t="shared" si="39"/>
        <v>1</v>
      </c>
      <c r="CN28" s="7">
        <f t="shared" si="40"/>
        <v>1</v>
      </c>
      <c r="CO28" s="7">
        <f t="shared" si="41"/>
        <v>5</v>
      </c>
      <c r="CP28" s="7">
        <f t="shared" si="42"/>
        <v>5</v>
      </c>
      <c r="CQ28" s="7"/>
      <c r="CS28" s="7">
        <f t="shared" si="43"/>
        <v>0</v>
      </c>
      <c r="CT28" s="7">
        <f t="shared" si="44"/>
        <v>0</v>
      </c>
      <c r="CU28" s="7">
        <f t="shared" si="45"/>
        <v>0</v>
      </c>
      <c r="CV28" s="7">
        <f t="shared" si="46"/>
        <v>0</v>
      </c>
      <c r="CW28" s="7">
        <f t="shared" si="47"/>
        <v>0</v>
      </c>
      <c r="CX28" s="7">
        <f t="shared" si="48"/>
        <v>0</v>
      </c>
      <c r="CY28" s="7">
        <f t="shared" si="49"/>
        <v>0</v>
      </c>
      <c r="CZ28" s="7">
        <f t="shared" si="50"/>
        <v>0</v>
      </c>
      <c r="DA28" s="7">
        <f t="shared" si="51"/>
        <v>0</v>
      </c>
      <c r="DB28" s="7">
        <f t="shared" si="52"/>
        <v>158</v>
      </c>
      <c r="DC28" s="7">
        <f t="shared" si="53"/>
        <v>158</v>
      </c>
    </row>
    <row r="29" spans="1:107">
      <c r="A29" s="59">
        <v>22</v>
      </c>
      <c r="B29" s="253" t="s">
        <v>59</v>
      </c>
      <c r="C29" s="254" t="s">
        <v>70</v>
      </c>
      <c r="D29" s="9"/>
      <c r="E29" s="10">
        <f>LOOKUP((IF(D29&gt;0,(RANK(D29,D$6:D$125,0)),"NA")),'Points System'!$A$4:$A$154,'Points System'!$B$4:$B$154)</f>
        <v>0</v>
      </c>
      <c r="F29" s="9">
        <v>167</v>
      </c>
      <c r="G29" s="16">
        <f>LOOKUP((IF(F29&gt;0,(RANK(F29,F$6:F$125,0)),"NA")),'Points System'!$A$4:$A$154,'Points System'!$B$4:$B$154)</f>
        <v>58</v>
      </c>
      <c r="H29" s="9"/>
      <c r="I29" s="16">
        <f>LOOKUP((IF(H29&gt;0,(RANK(H29,H$6:H$125,0)),"NA")),'Points System'!$A$4:$A$154,'Points System'!$B$4:$B$154)</f>
        <v>0</v>
      </c>
      <c r="J29" s="9"/>
      <c r="K29" s="16">
        <f>LOOKUP((IF(J29&gt;0,(RANK(J29,J$6:J$125,0)),"NA")),'Points System'!$A$4:$A$154,'Points System'!$B$4:$B$154)</f>
        <v>0</v>
      </c>
      <c r="L29" s="9"/>
      <c r="M29" s="16">
        <f>LOOKUP((IF(L29&gt;0,(RANK(L29,L$6:L$125,0)),"NA")),'Points System'!$A$4:$A$154,'Points System'!$B$4:$B$154)</f>
        <v>0</v>
      </c>
      <c r="N29" s="9"/>
      <c r="O29" s="16">
        <f>LOOKUP((IF(N29&gt;0,(RANK(N29,N$6:N$125,0)),"NA")),'Points System'!$A$4:$A$154,'Points System'!$B$4:$B$154)</f>
        <v>0</v>
      </c>
      <c r="P29" s="9"/>
      <c r="Q29" s="16">
        <f>LOOKUP((IF(P29&gt;0,(RANK(P29,P$6:P$125,0)),"NA")),'Points System'!$A$4:$A$154,'Points System'!$B$4:$B$154)</f>
        <v>0</v>
      </c>
      <c r="R29" s="9">
        <v>204.02</v>
      </c>
      <c r="S29" s="16">
        <f>LOOKUP((IF(R29&gt;0,(RANK(R29,R$6:R$125,0)),"NA")),'Points System'!$A$4:$A$154,'Points System'!$B$4:$B$154)</f>
        <v>64</v>
      </c>
      <c r="T29" s="9"/>
      <c r="U29" s="16">
        <f>LOOKUP((IF(T29&gt;0,(RANK(T29,T$6:T$125,0)),"NA")),'Points System'!$A$4:$A$154,'Points System'!$B$4:$B$154)</f>
        <v>0</v>
      </c>
      <c r="V29" s="9"/>
      <c r="W29" s="16">
        <f>LOOKUP((IF(V29&gt;0,(RANK(V29,V$6:V$125,0)),"NA")),'Points System'!$A$4:$A$154,'Points System'!$B$4:$B$154)</f>
        <v>0</v>
      </c>
      <c r="X29" s="9"/>
      <c r="Y29" s="16">
        <f>LOOKUP((IF(X29&gt;0,(RANK(X29,X$6:X$125,0)),"NA")),'Points System'!$A$4:$A$154,'Points System'!$B$4:$B$154)</f>
        <v>0</v>
      </c>
      <c r="Z29" s="9"/>
      <c r="AA29" s="16">
        <f>LOOKUP((IF(Z29&gt;0,(RANK(Z29,Z$6:Z$125,0)),"NA")),'Points System'!$A$4:$A$154,'Points System'!$B$4:$B$154)</f>
        <v>0</v>
      </c>
      <c r="AB29" s="78">
        <f>CC29</f>
        <v>371.02</v>
      </c>
      <c r="AC29" s="10">
        <f>SUM((LARGE((BA29:BK29),1))+(LARGE((BA29:BK29),2))+(LARGE((BA29:BK29),3)+(LARGE((BA29:BK29),4))))</f>
        <v>122</v>
      </c>
      <c r="AD29" s="12">
        <f>RANK(AC29,$AC$6:$AC$125,0)</f>
        <v>24</v>
      </c>
      <c r="AE29" s="88">
        <f>(AB29-(ROUNDDOWN(AB29,0)))*100</f>
        <v>1.999999999998181</v>
      </c>
      <c r="AF29" s="76" t="str">
        <f>IF((COUNTIF(AT29:AY29,"&gt;0"))&gt;2,"Y","N")</f>
        <v>N</v>
      </c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23">
        <f t="shared" si="0"/>
        <v>64</v>
      </c>
      <c r="AU29" s="23">
        <f t="shared" si="1"/>
        <v>0</v>
      </c>
      <c r="AV29" s="23">
        <f t="shared" si="2"/>
        <v>0</v>
      </c>
      <c r="AW29" s="23">
        <f t="shared" si="3"/>
        <v>0</v>
      </c>
      <c r="AX29" s="23">
        <f t="shared" si="4"/>
        <v>0</v>
      </c>
      <c r="AY29" s="23">
        <f t="shared" si="5"/>
        <v>0</v>
      </c>
      <c r="AZ29" s="7"/>
      <c r="BA29" s="82">
        <f t="shared" si="33"/>
        <v>58</v>
      </c>
      <c r="BB29" s="83">
        <f t="shared" si="6"/>
        <v>64</v>
      </c>
      <c r="BC29" s="82">
        <f t="shared" si="34"/>
        <v>0</v>
      </c>
      <c r="BD29" s="83">
        <f t="shared" si="7"/>
        <v>0</v>
      </c>
      <c r="BE29" s="82">
        <f t="shared" si="35"/>
        <v>0</v>
      </c>
      <c r="BF29" s="83">
        <f t="shared" si="8"/>
        <v>0</v>
      </c>
      <c r="BG29" s="82">
        <f t="shared" si="36"/>
        <v>0</v>
      </c>
      <c r="BH29" s="82">
        <f t="shared" si="9"/>
        <v>0</v>
      </c>
      <c r="BI29" s="83">
        <f t="shared" si="10"/>
        <v>0</v>
      </c>
      <c r="BJ29" s="82">
        <f t="shared" si="11"/>
        <v>0</v>
      </c>
      <c r="BK29" s="83">
        <f t="shared" si="12"/>
        <v>0</v>
      </c>
      <c r="BL29" s="7"/>
      <c r="BM29" s="82">
        <f t="shared" si="13"/>
        <v>167</v>
      </c>
      <c r="BN29" s="83">
        <f t="shared" si="14"/>
        <v>204.02</v>
      </c>
      <c r="BO29" s="82">
        <f t="shared" si="15"/>
        <v>0</v>
      </c>
      <c r="BP29" s="83">
        <f t="shared" si="16"/>
        <v>0</v>
      </c>
      <c r="BQ29" s="82">
        <f t="shared" si="17"/>
        <v>0</v>
      </c>
      <c r="BR29" s="83">
        <f t="shared" si="18"/>
        <v>0</v>
      </c>
      <c r="BS29" s="82">
        <f t="shared" si="19"/>
        <v>0</v>
      </c>
      <c r="BT29" s="82">
        <f t="shared" si="20"/>
        <v>0</v>
      </c>
      <c r="BU29" s="83">
        <f t="shared" si="21"/>
        <v>0</v>
      </c>
      <c r="BV29" s="82">
        <f t="shared" si="22"/>
        <v>0</v>
      </c>
      <c r="BW29" s="83">
        <f t="shared" si="23"/>
        <v>0</v>
      </c>
      <c r="BY29" s="7">
        <f t="shared" si="24"/>
        <v>371.02</v>
      </c>
      <c r="BZ29" s="7"/>
      <c r="CA29" s="7">
        <f t="shared" si="37"/>
        <v>0</v>
      </c>
      <c r="CB29" s="7"/>
      <c r="CC29" s="7">
        <f t="shared" si="25"/>
        <v>371.02</v>
      </c>
      <c r="CF29" s="7">
        <f t="shared" si="26"/>
        <v>3</v>
      </c>
      <c r="CG29" s="7">
        <f t="shared" si="27"/>
        <v>3</v>
      </c>
      <c r="CH29" s="7">
        <f t="shared" si="28"/>
        <v>3</v>
      </c>
      <c r="CI29" s="7">
        <f t="shared" si="29"/>
        <v>3</v>
      </c>
      <c r="CJ29" s="7">
        <f t="shared" si="30"/>
        <v>3</v>
      </c>
      <c r="CK29" s="7">
        <f t="shared" si="31"/>
        <v>3</v>
      </c>
      <c r="CL29" s="7">
        <f t="shared" si="38"/>
        <v>3</v>
      </c>
      <c r="CM29" s="7">
        <f t="shared" si="39"/>
        <v>3</v>
      </c>
      <c r="CN29" s="7">
        <f t="shared" si="40"/>
        <v>3</v>
      </c>
      <c r="CO29" s="7">
        <f t="shared" si="41"/>
        <v>1</v>
      </c>
      <c r="CP29" s="7">
        <f t="shared" si="42"/>
        <v>2</v>
      </c>
      <c r="CQ29" s="7"/>
      <c r="CS29" s="7">
        <f t="shared" si="43"/>
        <v>0</v>
      </c>
      <c r="CT29" s="7">
        <f t="shared" si="44"/>
        <v>0</v>
      </c>
      <c r="CU29" s="7">
        <f t="shared" si="45"/>
        <v>0</v>
      </c>
      <c r="CV29" s="7">
        <f t="shared" si="46"/>
        <v>0</v>
      </c>
      <c r="CW29" s="7">
        <f t="shared" si="47"/>
        <v>0</v>
      </c>
      <c r="CX29" s="7">
        <f t="shared" si="48"/>
        <v>0</v>
      </c>
      <c r="CY29" s="7">
        <f t="shared" si="49"/>
        <v>0</v>
      </c>
      <c r="CZ29" s="7">
        <f t="shared" si="50"/>
        <v>0</v>
      </c>
      <c r="DA29" s="7">
        <f t="shared" si="51"/>
        <v>0</v>
      </c>
      <c r="DB29" s="7">
        <f t="shared" si="52"/>
        <v>167</v>
      </c>
      <c r="DC29" s="7">
        <f t="shared" si="53"/>
        <v>204.02</v>
      </c>
    </row>
    <row r="30" spans="1:107">
      <c r="A30" s="59">
        <v>23</v>
      </c>
      <c r="B30" s="253" t="s">
        <v>61</v>
      </c>
      <c r="C30" s="254" t="s">
        <v>40</v>
      </c>
      <c r="D30" s="9"/>
      <c r="E30" s="10">
        <f>LOOKUP((IF(D30&gt;0,(RANK(D30,D$6:D$125,0)),"NA")),'Points System'!$A$4:$A$154,'Points System'!$B$4:$B$154)</f>
        <v>0</v>
      </c>
      <c r="F30" s="9"/>
      <c r="G30" s="16">
        <f>LOOKUP((IF(F30&gt;0,(RANK(F30,F$6:F$125,0)),"NA")),'Points System'!$A$4:$A$154,'Points System'!$B$4:$B$154)</f>
        <v>0</v>
      </c>
      <c r="H30" s="9"/>
      <c r="I30" s="16">
        <f>LOOKUP((IF(H30&gt;0,(RANK(H30,H$6:H$125,0)),"NA")),'Points System'!$A$4:$A$154,'Points System'!$B$4:$B$154)</f>
        <v>0</v>
      </c>
      <c r="J30" s="9"/>
      <c r="K30" s="16">
        <f>LOOKUP((IF(J30&gt;0,(RANK(J30,J$6:J$125,0)),"NA")),'Points System'!$A$4:$A$154,'Points System'!$B$4:$B$154)</f>
        <v>0</v>
      </c>
      <c r="L30" s="9"/>
      <c r="M30" s="16">
        <f>LOOKUP((IF(L30&gt;0,(RANK(L30,L$6:L$125,0)),"NA")),'Points System'!$A$4:$A$154,'Points System'!$B$4:$B$154)</f>
        <v>0</v>
      </c>
      <c r="N30" s="9"/>
      <c r="O30" s="16">
        <f>LOOKUP((IF(N30&gt;0,(RANK(N30,N$6:N$125,0)),"NA")),'Points System'!$A$4:$A$154,'Points System'!$B$4:$B$154)</f>
        <v>0</v>
      </c>
      <c r="P30" s="9">
        <v>199.02</v>
      </c>
      <c r="Q30" s="16">
        <f>LOOKUP((IF(P30&gt;0,(RANK(P30,P$6:P$125,0)),"NA")),'Points System'!$A$4:$A$154,'Points System'!$B$4:$B$154)</f>
        <v>55</v>
      </c>
      <c r="R30" s="9">
        <v>195.02</v>
      </c>
      <c r="S30" s="16">
        <f>LOOKUP((IF(R30&gt;0,(RANK(R30,R$6:R$125,0)),"NA")),'Points System'!$A$4:$A$154,'Points System'!$B$4:$B$154)</f>
        <v>56</v>
      </c>
      <c r="T30" s="9"/>
      <c r="U30" s="16">
        <f>LOOKUP((IF(T30&gt;0,(RANK(T30,T$6:T$125,0)),"NA")),'Points System'!$A$4:$A$154,'Points System'!$B$4:$B$154)</f>
        <v>0</v>
      </c>
      <c r="V30" s="9"/>
      <c r="W30" s="16">
        <f>LOOKUP((IF(V30&gt;0,(RANK(V30,V$6:V$125,0)),"NA")),'Points System'!$A$4:$A$154,'Points System'!$B$4:$B$154)</f>
        <v>0</v>
      </c>
      <c r="X30" s="9"/>
      <c r="Y30" s="16">
        <f>LOOKUP((IF(X30&gt;0,(RANK(X30,X$6:X$125,0)),"NA")),'Points System'!$A$4:$A$154,'Points System'!$B$4:$B$154)</f>
        <v>0</v>
      </c>
      <c r="Z30" s="9"/>
      <c r="AA30" s="16">
        <f>LOOKUP((IF(Z30&gt;0,(RANK(Z30,Z$6:Z$125,0)),"NA")),'Points System'!$A$4:$A$154,'Points System'!$B$4:$B$154)</f>
        <v>0</v>
      </c>
      <c r="AB30" s="78">
        <f>CC30</f>
        <v>394.04</v>
      </c>
      <c r="AC30" s="10">
        <f>SUM((LARGE((BA30:BK30),1))+(LARGE((BA30:BK30),2))+(LARGE((BA30:BK30),3)+(LARGE((BA30:BK30),4))))</f>
        <v>111</v>
      </c>
      <c r="AD30" s="12">
        <f>RANK(AC30,$AC$6:$AC$125,0)</f>
        <v>25</v>
      </c>
      <c r="AE30" s="88">
        <f>(AB30-(ROUNDDOWN(AB30,0)))*100</f>
        <v>4.0000000000020464</v>
      </c>
      <c r="AF30" s="76" t="str">
        <f>IF((COUNTIF(AT30:AY30,"&gt;0"))&gt;2,"Y","N")</f>
        <v>N</v>
      </c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23">
        <f t="shared" si="0"/>
        <v>56</v>
      </c>
      <c r="AU30" s="23">
        <f t="shared" si="1"/>
        <v>55</v>
      </c>
      <c r="AV30" s="23">
        <f t="shared" si="2"/>
        <v>0</v>
      </c>
      <c r="AW30" s="23">
        <f t="shared" si="3"/>
        <v>0</v>
      </c>
      <c r="AX30" s="23">
        <f t="shared" si="4"/>
        <v>0</v>
      </c>
      <c r="AY30" s="23">
        <f t="shared" si="5"/>
        <v>0</v>
      </c>
      <c r="AZ30" s="7"/>
      <c r="BA30" s="82">
        <f t="shared" si="33"/>
        <v>0</v>
      </c>
      <c r="BB30" s="83">
        <f t="shared" si="6"/>
        <v>56</v>
      </c>
      <c r="BC30" s="82">
        <f t="shared" si="34"/>
        <v>0</v>
      </c>
      <c r="BD30" s="83">
        <f t="shared" si="7"/>
        <v>55</v>
      </c>
      <c r="BE30" s="82">
        <f t="shared" si="35"/>
        <v>0</v>
      </c>
      <c r="BF30" s="83">
        <f t="shared" si="8"/>
        <v>0</v>
      </c>
      <c r="BG30" s="82">
        <f t="shared" si="36"/>
        <v>0</v>
      </c>
      <c r="BH30" s="82">
        <f t="shared" si="9"/>
        <v>0</v>
      </c>
      <c r="BI30" s="83">
        <f t="shared" si="10"/>
        <v>0</v>
      </c>
      <c r="BJ30" s="82">
        <f t="shared" si="11"/>
        <v>0</v>
      </c>
      <c r="BK30" s="83">
        <f t="shared" si="12"/>
        <v>0</v>
      </c>
      <c r="BL30" s="7"/>
      <c r="BM30" s="82">
        <f t="shared" si="13"/>
        <v>0</v>
      </c>
      <c r="BN30" s="83">
        <f t="shared" si="14"/>
        <v>195.02</v>
      </c>
      <c r="BO30" s="82">
        <f t="shared" si="15"/>
        <v>0</v>
      </c>
      <c r="BP30" s="83">
        <f t="shared" si="16"/>
        <v>199.02</v>
      </c>
      <c r="BQ30" s="82">
        <f t="shared" si="17"/>
        <v>0</v>
      </c>
      <c r="BR30" s="83">
        <f t="shared" si="18"/>
        <v>0</v>
      </c>
      <c r="BS30" s="82">
        <f t="shared" si="19"/>
        <v>0</v>
      </c>
      <c r="BT30" s="82">
        <f t="shared" si="20"/>
        <v>0</v>
      </c>
      <c r="BU30" s="83">
        <f t="shared" si="21"/>
        <v>0</v>
      </c>
      <c r="BV30" s="82">
        <f t="shared" si="22"/>
        <v>0</v>
      </c>
      <c r="BW30" s="83">
        <f t="shared" si="23"/>
        <v>0</v>
      </c>
      <c r="BY30" s="7">
        <f t="shared" si="24"/>
        <v>394.04</v>
      </c>
      <c r="BZ30" s="7"/>
      <c r="CA30" s="7">
        <f t="shared" si="37"/>
        <v>0</v>
      </c>
      <c r="CB30" s="7"/>
      <c r="CC30" s="7">
        <f t="shared" si="25"/>
        <v>394.04</v>
      </c>
      <c r="CF30" s="7">
        <f t="shared" si="26"/>
        <v>1</v>
      </c>
      <c r="CG30" s="7">
        <f t="shared" si="27"/>
        <v>1</v>
      </c>
      <c r="CH30" s="7">
        <f t="shared" si="28"/>
        <v>1</v>
      </c>
      <c r="CI30" s="7">
        <f t="shared" si="29"/>
        <v>1</v>
      </c>
      <c r="CJ30" s="7">
        <f t="shared" si="30"/>
        <v>1</v>
      </c>
      <c r="CK30" s="7">
        <f t="shared" si="31"/>
        <v>1</v>
      </c>
      <c r="CL30" s="7">
        <f t="shared" si="38"/>
        <v>1</v>
      </c>
      <c r="CM30" s="7">
        <f t="shared" si="39"/>
        <v>1</v>
      </c>
      <c r="CN30" s="7">
        <f t="shared" si="40"/>
        <v>1</v>
      </c>
      <c r="CO30" s="7">
        <f t="shared" si="41"/>
        <v>4</v>
      </c>
      <c r="CP30" s="7">
        <f t="shared" si="42"/>
        <v>2</v>
      </c>
      <c r="CQ30" s="7"/>
      <c r="CS30" s="7">
        <f t="shared" si="43"/>
        <v>0</v>
      </c>
      <c r="CT30" s="7">
        <f t="shared" si="44"/>
        <v>0</v>
      </c>
      <c r="CU30" s="7">
        <f t="shared" si="45"/>
        <v>0</v>
      </c>
      <c r="CV30" s="7">
        <f t="shared" si="46"/>
        <v>0</v>
      </c>
      <c r="CW30" s="7">
        <f t="shared" si="47"/>
        <v>0</v>
      </c>
      <c r="CX30" s="7">
        <f t="shared" si="48"/>
        <v>0</v>
      </c>
      <c r="CY30" s="7">
        <f t="shared" si="49"/>
        <v>0</v>
      </c>
      <c r="CZ30" s="7">
        <f t="shared" si="50"/>
        <v>0</v>
      </c>
      <c r="DA30" s="7">
        <f t="shared" si="51"/>
        <v>0</v>
      </c>
      <c r="DB30" s="7">
        <f t="shared" si="52"/>
        <v>199.02</v>
      </c>
      <c r="DC30" s="7">
        <f t="shared" si="53"/>
        <v>195.02</v>
      </c>
    </row>
    <row r="31" spans="1:107">
      <c r="A31" s="59">
        <v>25</v>
      </c>
      <c r="B31" s="253" t="s">
        <v>74</v>
      </c>
      <c r="C31" s="254" t="s">
        <v>122</v>
      </c>
      <c r="D31" s="9"/>
      <c r="E31" s="10">
        <f>LOOKUP((IF(D31&gt;0,(RANK(D31,D$6:D$125,0)),"NA")),'Points System'!$A$4:$A$154,'Points System'!$B$4:$B$154)</f>
        <v>0</v>
      </c>
      <c r="F31" s="78"/>
      <c r="G31" s="16">
        <f>LOOKUP((IF(F31&gt;0,(RANK(F31,F$6:F$125,0)),"NA")),'Points System'!$A$4:$A$154,'Points System'!$B$4:$B$154)</f>
        <v>0</v>
      </c>
      <c r="H31" s="9"/>
      <c r="I31" s="16">
        <f>LOOKUP((IF(H31&gt;0,(RANK(H31,H$6:H$125,0)),"NA")),'Points System'!$A$4:$A$154,'Points System'!$B$4:$B$154)</f>
        <v>0</v>
      </c>
      <c r="J31" s="9"/>
      <c r="K31" s="16">
        <f>LOOKUP((IF(J31&gt;0,(RANK(J31,J$6:J$125,0)),"NA")),'Points System'!$A$4:$A$154,'Points System'!$B$4:$B$154)</f>
        <v>0</v>
      </c>
      <c r="L31" s="78">
        <v>206.02</v>
      </c>
      <c r="M31" s="16">
        <f>LOOKUP((IF(L31&gt;0,(RANK(L31,L$6:L$125,0)),"NA")),'Points System'!$A$4:$A$154,'Points System'!$B$4:$B$154)</f>
        <v>55</v>
      </c>
      <c r="N31" s="78"/>
      <c r="O31" s="16">
        <f>LOOKUP((IF(N31&gt;0,(RANK(N31,N$6:N$125,0)),"NA")),'Points System'!$A$4:$A$154,'Points System'!$B$4:$B$154)</f>
        <v>0</v>
      </c>
      <c r="P31" s="78"/>
      <c r="Q31" s="16">
        <f>LOOKUP((IF(P31&gt;0,(RANK(P31,P$6:P$125,0)),"NA")),'Points System'!$A$4:$A$154,'Points System'!$B$4:$B$154)</f>
        <v>0</v>
      </c>
      <c r="R31" s="9">
        <v>192.01</v>
      </c>
      <c r="S31" s="16">
        <f>LOOKUP((IF(R31&gt;0,(RANK(R31,R$6:R$125,0)),"NA")),'Points System'!$A$4:$A$154,'Points System'!$B$4:$B$154)</f>
        <v>52</v>
      </c>
      <c r="T31" s="78"/>
      <c r="U31" s="16">
        <f>LOOKUP((IF(T31&gt;0,(RANK(T31,T$6:T$125,0)),"NA")),'Points System'!$A$4:$A$154,'Points System'!$B$4:$B$154)</f>
        <v>0</v>
      </c>
      <c r="V31" s="9"/>
      <c r="W31" s="16">
        <f>LOOKUP((IF(V31&gt;0,(RANK(V31,V$6:V$125,0)),"NA")),'Points System'!$A$4:$A$154,'Points System'!$B$4:$B$154)</f>
        <v>0</v>
      </c>
      <c r="X31" s="9"/>
      <c r="Y31" s="16">
        <f>LOOKUP((IF(X31&gt;0,(RANK(X31,X$6:X$125,0)),"NA")),'Points System'!$A$4:$A$154,'Points System'!$B$4:$B$154)</f>
        <v>0</v>
      </c>
      <c r="Z31" s="78"/>
      <c r="AA31" s="16">
        <f>LOOKUP((IF(Z31&gt;0,(RANK(Z31,Z$6:Z$125,0)),"NA")),'Points System'!$A$4:$A$154,'Points System'!$B$4:$B$154)</f>
        <v>0</v>
      </c>
      <c r="AB31" s="78">
        <f>CC31</f>
        <v>398.03</v>
      </c>
      <c r="AC31" s="10">
        <f>SUM((LARGE((BA31:BK31),1))+(LARGE((BA31:BK31),2))+(LARGE((BA31:BK31),3)+(LARGE((BA31:BK31),4))))</f>
        <v>107</v>
      </c>
      <c r="AD31" s="12">
        <f>RANK(AC31,$AC$6:$AC$125,0)</f>
        <v>26</v>
      </c>
      <c r="AE31" s="88">
        <f>(AB31-(ROUNDDOWN(AB31,0)))*100</f>
        <v>2.9999999999972715</v>
      </c>
      <c r="AF31" s="76" t="str">
        <f>IF((COUNTIF(AT31:AY31,"&gt;0"))&gt;2,"Y","N")</f>
        <v>N</v>
      </c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23">
        <f t="shared" si="0"/>
        <v>52</v>
      </c>
      <c r="AU31" s="23">
        <f t="shared" si="1"/>
        <v>0</v>
      </c>
      <c r="AV31" s="23">
        <f t="shared" si="2"/>
        <v>0</v>
      </c>
      <c r="AW31" s="23">
        <f t="shared" si="3"/>
        <v>0</v>
      </c>
      <c r="AX31" s="23">
        <f t="shared" si="4"/>
        <v>55</v>
      </c>
      <c r="AY31" s="23">
        <f t="shared" si="5"/>
        <v>0</v>
      </c>
      <c r="AZ31" s="7"/>
      <c r="BA31" s="82">
        <f t="shared" si="33"/>
        <v>0</v>
      </c>
      <c r="BB31" s="83">
        <f t="shared" si="6"/>
        <v>52</v>
      </c>
      <c r="BC31" s="82">
        <f t="shared" si="34"/>
        <v>0</v>
      </c>
      <c r="BD31" s="83">
        <f t="shared" si="7"/>
        <v>0</v>
      </c>
      <c r="BE31" s="82">
        <f t="shared" si="35"/>
        <v>0</v>
      </c>
      <c r="BF31" s="83">
        <f t="shared" si="8"/>
        <v>0</v>
      </c>
      <c r="BG31" s="82">
        <f t="shared" si="36"/>
        <v>0</v>
      </c>
      <c r="BH31" s="82">
        <f t="shared" si="9"/>
        <v>0</v>
      </c>
      <c r="BI31" s="83">
        <f t="shared" si="10"/>
        <v>55</v>
      </c>
      <c r="BJ31" s="82">
        <f t="shared" si="11"/>
        <v>0</v>
      </c>
      <c r="BK31" s="83">
        <f t="shared" si="12"/>
        <v>0</v>
      </c>
      <c r="BL31" s="7"/>
      <c r="BM31" s="82">
        <f t="shared" si="13"/>
        <v>0</v>
      </c>
      <c r="BN31" s="83">
        <f t="shared" si="14"/>
        <v>192.01</v>
      </c>
      <c r="BO31" s="82">
        <f t="shared" si="15"/>
        <v>0</v>
      </c>
      <c r="BP31" s="83">
        <f t="shared" si="16"/>
        <v>0</v>
      </c>
      <c r="BQ31" s="82">
        <f t="shared" si="17"/>
        <v>0</v>
      </c>
      <c r="BR31" s="83">
        <f t="shared" si="18"/>
        <v>0</v>
      </c>
      <c r="BS31" s="82">
        <f t="shared" si="19"/>
        <v>0</v>
      </c>
      <c r="BT31" s="82">
        <f t="shared" si="20"/>
        <v>0</v>
      </c>
      <c r="BU31" s="83">
        <f t="shared" si="21"/>
        <v>206.02</v>
      </c>
      <c r="BV31" s="82">
        <f t="shared" si="22"/>
        <v>0</v>
      </c>
      <c r="BW31" s="83">
        <f t="shared" si="23"/>
        <v>0</v>
      </c>
      <c r="BY31" s="7">
        <f t="shared" si="24"/>
        <v>398.03</v>
      </c>
      <c r="BZ31" s="7"/>
      <c r="CA31" s="7">
        <f t="shared" si="37"/>
        <v>0</v>
      </c>
      <c r="CB31" s="7"/>
      <c r="CC31" s="7">
        <f t="shared" si="25"/>
        <v>398.03</v>
      </c>
      <c r="CF31" s="7">
        <f t="shared" si="26"/>
        <v>1</v>
      </c>
      <c r="CG31" s="7">
        <f t="shared" si="27"/>
        <v>1</v>
      </c>
      <c r="CH31" s="7">
        <f t="shared" si="28"/>
        <v>1</v>
      </c>
      <c r="CI31" s="7">
        <f t="shared" si="29"/>
        <v>1</v>
      </c>
      <c r="CJ31" s="7">
        <f t="shared" si="30"/>
        <v>1</v>
      </c>
      <c r="CK31" s="7">
        <f t="shared" si="31"/>
        <v>1</v>
      </c>
      <c r="CL31" s="7">
        <f t="shared" si="38"/>
        <v>1</v>
      </c>
      <c r="CM31" s="7">
        <f t="shared" si="39"/>
        <v>1</v>
      </c>
      <c r="CN31" s="7">
        <f t="shared" si="40"/>
        <v>1</v>
      </c>
      <c r="CO31" s="7">
        <f t="shared" si="41"/>
        <v>2</v>
      </c>
      <c r="CP31" s="7">
        <f t="shared" si="42"/>
        <v>9</v>
      </c>
      <c r="CQ31" s="7"/>
      <c r="CS31" s="7">
        <f t="shared" si="43"/>
        <v>0</v>
      </c>
      <c r="CT31" s="7">
        <f t="shared" si="44"/>
        <v>0</v>
      </c>
      <c r="CU31" s="7">
        <f t="shared" si="45"/>
        <v>0</v>
      </c>
      <c r="CV31" s="7">
        <f t="shared" si="46"/>
        <v>0</v>
      </c>
      <c r="CW31" s="7">
        <f t="shared" si="47"/>
        <v>0</v>
      </c>
      <c r="CX31" s="7">
        <f t="shared" si="48"/>
        <v>0</v>
      </c>
      <c r="CY31" s="7">
        <f t="shared" si="49"/>
        <v>0</v>
      </c>
      <c r="CZ31" s="7">
        <f t="shared" si="50"/>
        <v>0</v>
      </c>
      <c r="DA31" s="7">
        <f t="shared" si="51"/>
        <v>0</v>
      </c>
      <c r="DB31" s="7">
        <f t="shared" si="52"/>
        <v>192.01</v>
      </c>
      <c r="DC31" s="7">
        <f t="shared" si="53"/>
        <v>206.02</v>
      </c>
    </row>
    <row r="32" spans="1:107">
      <c r="A32" s="59">
        <v>26</v>
      </c>
      <c r="B32" s="253" t="s">
        <v>86</v>
      </c>
      <c r="C32" s="254" t="s">
        <v>137</v>
      </c>
      <c r="D32" s="9"/>
      <c r="E32" s="10">
        <f>LOOKUP((IF(D32&gt;0,(RANK(D32,D$6:D$125,0)),"NA")),'Points System'!$A$4:$A$154,'Points System'!$B$4:$B$154)</f>
        <v>0</v>
      </c>
      <c r="F32" s="9"/>
      <c r="G32" s="16">
        <f>LOOKUP((IF(F32&gt;0,(RANK(F32,F$6:F$125,0)),"NA")),'Points System'!$A$4:$A$154,'Points System'!$B$4:$B$154)</f>
        <v>0</v>
      </c>
      <c r="H32" s="9"/>
      <c r="I32" s="16">
        <f>LOOKUP((IF(H32&gt;0,(RANK(H32,H$6:H$125,0)),"NA")),'Points System'!$A$4:$A$154,'Points System'!$B$4:$B$154)</f>
        <v>0</v>
      </c>
      <c r="J32" s="9"/>
      <c r="K32" s="16">
        <f>LOOKUP((IF(J32&gt;0,(RANK(J32,J$6:J$125,0)),"NA")),'Points System'!$A$4:$A$154,'Points System'!$B$4:$B$154)</f>
        <v>0</v>
      </c>
      <c r="L32" s="9">
        <v>43</v>
      </c>
      <c r="M32" s="16">
        <f>LOOKUP((IF(L32&gt;0,(RANK(L32,L$6:L$125,0)),"NA")),'Points System'!$A$4:$A$154,'Points System'!$B$4:$B$154)</f>
        <v>47</v>
      </c>
      <c r="N32" s="9"/>
      <c r="O32" s="16">
        <f>LOOKUP((IF(N32&gt;0,(RANK(N32,N$6:N$125,0)),"NA")),'Points System'!$A$4:$A$154,'Points System'!$B$4:$B$154)</f>
        <v>0</v>
      </c>
      <c r="P32" s="9">
        <v>177</v>
      </c>
      <c r="Q32" s="16">
        <f>LOOKUP((IF(P32&gt;0,(RANK(P32,P$6:P$125,0)),"NA")),'Points System'!$A$4:$A$154,'Points System'!$B$4:$B$154)</f>
        <v>53</v>
      </c>
      <c r="R32" s="9"/>
      <c r="S32" s="16">
        <f>LOOKUP((IF(R32&gt;0,(RANK(R32,R$6:R$125,0)),"NA")),'Points System'!$A$4:$A$154,'Points System'!$B$4:$B$154)</f>
        <v>0</v>
      </c>
      <c r="T32" s="9"/>
      <c r="U32" s="16">
        <f>LOOKUP((IF(T32&gt;0,(RANK(T32,T$6:T$125,0)),"NA")),'Points System'!$A$4:$A$154,'Points System'!$B$4:$B$154)</f>
        <v>0</v>
      </c>
      <c r="V32" s="9"/>
      <c r="W32" s="16">
        <f>LOOKUP((IF(V32&gt;0,(RANK(V32,V$6:V$125,0)),"NA")),'Points System'!$A$4:$A$154,'Points System'!$B$4:$B$154)</f>
        <v>0</v>
      </c>
      <c r="X32" s="9"/>
      <c r="Y32" s="16">
        <f>LOOKUP((IF(X32&gt;0,(RANK(X32,X$6:X$125,0)),"NA")),'Points System'!$A$4:$A$154,'Points System'!$B$4:$B$154)</f>
        <v>0</v>
      </c>
      <c r="Z32" s="9"/>
      <c r="AA32" s="16">
        <f>LOOKUP((IF(Z32&gt;0,(RANK(Z32,Z$6:Z$125,0)),"NA")),'Points System'!$A$4:$A$154,'Points System'!$B$4:$B$154)</f>
        <v>0</v>
      </c>
      <c r="AB32" s="78">
        <f>CC32</f>
        <v>220</v>
      </c>
      <c r="AC32" s="10">
        <f>SUM((LARGE((BA32:BK32),1))+(LARGE((BA32:BK32),2))+(LARGE((BA32:BK32),3)+(LARGE((BA32:BK32),4))))</f>
        <v>100</v>
      </c>
      <c r="AD32" s="12">
        <f>RANK(AC32,$AC$6:$AC$125,0)</f>
        <v>27</v>
      </c>
      <c r="AE32" s="88">
        <f>(AB32-(ROUNDDOWN(AB32,0)))*100</f>
        <v>0</v>
      </c>
      <c r="AF32" s="76" t="str">
        <f>IF((COUNTIF(AT32:AY32,"&gt;0"))&gt;2,"Y","N")</f>
        <v>N</v>
      </c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23">
        <f t="shared" si="0"/>
        <v>0</v>
      </c>
      <c r="AU32" s="23">
        <f t="shared" si="1"/>
        <v>53</v>
      </c>
      <c r="AV32" s="23">
        <f t="shared" si="2"/>
        <v>0</v>
      </c>
      <c r="AW32" s="23">
        <f t="shared" si="3"/>
        <v>0</v>
      </c>
      <c r="AX32" s="23">
        <f t="shared" si="4"/>
        <v>47</v>
      </c>
      <c r="AY32" s="23">
        <f t="shared" si="5"/>
        <v>0</v>
      </c>
      <c r="AZ32" s="7"/>
      <c r="BA32" s="82">
        <f t="shared" si="33"/>
        <v>0</v>
      </c>
      <c r="BB32" s="83">
        <f t="shared" si="6"/>
        <v>0</v>
      </c>
      <c r="BC32" s="82">
        <f t="shared" si="34"/>
        <v>0</v>
      </c>
      <c r="BD32" s="83">
        <f t="shared" si="7"/>
        <v>53</v>
      </c>
      <c r="BE32" s="82">
        <f t="shared" si="35"/>
        <v>0</v>
      </c>
      <c r="BF32" s="83">
        <f t="shared" si="8"/>
        <v>0</v>
      </c>
      <c r="BG32" s="82">
        <f t="shared" si="36"/>
        <v>0</v>
      </c>
      <c r="BH32" s="82">
        <f t="shared" si="9"/>
        <v>0</v>
      </c>
      <c r="BI32" s="83">
        <f t="shared" si="10"/>
        <v>47</v>
      </c>
      <c r="BJ32" s="82">
        <f t="shared" si="11"/>
        <v>0</v>
      </c>
      <c r="BK32" s="83">
        <f t="shared" si="12"/>
        <v>0</v>
      </c>
      <c r="BL32" s="7"/>
      <c r="BM32" s="82">
        <f t="shared" si="13"/>
        <v>0</v>
      </c>
      <c r="BN32" s="83">
        <f t="shared" si="14"/>
        <v>0</v>
      </c>
      <c r="BO32" s="82">
        <f t="shared" si="15"/>
        <v>0</v>
      </c>
      <c r="BP32" s="83">
        <f t="shared" si="16"/>
        <v>177</v>
      </c>
      <c r="BQ32" s="82">
        <f t="shared" si="17"/>
        <v>0</v>
      </c>
      <c r="BR32" s="83">
        <f t="shared" si="18"/>
        <v>0</v>
      </c>
      <c r="BS32" s="82">
        <f t="shared" si="19"/>
        <v>0</v>
      </c>
      <c r="BT32" s="82">
        <f t="shared" si="20"/>
        <v>0</v>
      </c>
      <c r="BU32" s="83">
        <f t="shared" si="21"/>
        <v>43</v>
      </c>
      <c r="BV32" s="82">
        <f t="shared" si="22"/>
        <v>0</v>
      </c>
      <c r="BW32" s="83">
        <f t="shared" si="23"/>
        <v>0</v>
      </c>
      <c r="BY32" s="7">
        <f t="shared" si="24"/>
        <v>220</v>
      </c>
      <c r="BZ32" s="7"/>
      <c r="CA32" s="7">
        <f t="shared" si="37"/>
        <v>0</v>
      </c>
      <c r="CB32" s="7"/>
      <c r="CC32" s="7">
        <f t="shared" si="25"/>
        <v>220</v>
      </c>
      <c r="CF32" s="7">
        <f t="shared" si="26"/>
        <v>1</v>
      </c>
      <c r="CG32" s="7">
        <f t="shared" si="27"/>
        <v>1</v>
      </c>
      <c r="CH32" s="7">
        <f t="shared" si="28"/>
        <v>1</v>
      </c>
      <c r="CI32" s="7">
        <f t="shared" si="29"/>
        <v>1</v>
      </c>
      <c r="CJ32" s="7">
        <f t="shared" si="30"/>
        <v>1</v>
      </c>
      <c r="CK32" s="7">
        <f t="shared" si="31"/>
        <v>1</v>
      </c>
      <c r="CL32" s="7">
        <f t="shared" si="38"/>
        <v>1</v>
      </c>
      <c r="CM32" s="7">
        <f t="shared" si="39"/>
        <v>1</v>
      </c>
      <c r="CN32" s="7">
        <f t="shared" si="40"/>
        <v>1</v>
      </c>
      <c r="CO32" s="7">
        <f t="shared" si="41"/>
        <v>9</v>
      </c>
      <c r="CP32" s="7">
        <f t="shared" si="42"/>
        <v>4</v>
      </c>
      <c r="CQ32" s="7"/>
      <c r="CS32" s="7">
        <f t="shared" si="43"/>
        <v>0</v>
      </c>
      <c r="CT32" s="7">
        <f t="shared" si="44"/>
        <v>0</v>
      </c>
      <c r="CU32" s="7">
        <f t="shared" si="45"/>
        <v>0</v>
      </c>
      <c r="CV32" s="7">
        <f t="shared" si="46"/>
        <v>0</v>
      </c>
      <c r="CW32" s="7">
        <f t="shared" si="47"/>
        <v>0</v>
      </c>
      <c r="CX32" s="7">
        <f t="shared" si="48"/>
        <v>0</v>
      </c>
      <c r="CY32" s="7">
        <f t="shared" si="49"/>
        <v>0</v>
      </c>
      <c r="CZ32" s="7">
        <f t="shared" si="50"/>
        <v>0</v>
      </c>
      <c r="DA32" s="7">
        <f t="shared" si="51"/>
        <v>0</v>
      </c>
      <c r="DB32" s="7">
        <f t="shared" si="52"/>
        <v>43</v>
      </c>
      <c r="DC32" s="7">
        <f t="shared" si="53"/>
        <v>177</v>
      </c>
    </row>
    <row r="33" spans="1:107">
      <c r="A33" s="59">
        <v>27</v>
      </c>
      <c r="B33" s="253" t="s">
        <v>182</v>
      </c>
      <c r="C33" s="254" t="s">
        <v>284</v>
      </c>
      <c r="D33" s="9"/>
      <c r="E33" s="10">
        <f>LOOKUP((IF(D33&gt;0,(RANK(D33,D$6:D$125,0)),"NA")),'Points System'!$A$4:$A$154,'Points System'!$B$4:$B$154)</f>
        <v>0</v>
      </c>
      <c r="F33" s="9">
        <v>137.01</v>
      </c>
      <c r="G33" s="16">
        <f>LOOKUP((IF(F33&gt;0,(RANK(F33,F$6:F$125,0)),"NA")),'Points System'!$A$4:$A$154,'Points System'!$B$4:$B$154)</f>
        <v>54</v>
      </c>
      <c r="H33" s="9"/>
      <c r="I33" s="16">
        <f>LOOKUP((IF(H33&gt;0,(RANK(H33,H$6:H$125,0)),"NA")),'Points System'!$A$4:$A$154,'Points System'!$B$4:$B$154)</f>
        <v>0</v>
      </c>
      <c r="J33" s="9"/>
      <c r="K33" s="16">
        <f>LOOKUP((IF(J33&gt;0,(RANK(J33,J$6:J$125,0)),"NA")),'Points System'!$A$4:$A$154,'Points System'!$B$4:$B$154)</f>
        <v>0</v>
      </c>
      <c r="L33" s="9"/>
      <c r="M33" s="16">
        <f>LOOKUP((IF(L33&gt;0,(RANK(L33,L$6:L$125,0)),"NA")),'Points System'!$A$4:$A$154,'Points System'!$B$4:$B$154)</f>
        <v>0</v>
      </c>
      <c r="N33" s="9"/>
      <c r="O33" s="16">
        <f>LOOKUP((IF(N33&gt;0,(RANK(N33,N$6:N$125,0)),"NA")),'Points System'!$A$4:$A$154,'Points System'!$B$4:$B$154)</f>
        <v>0</v>
      </c>
      <c r="P33" s="9"/>
      <c r="Q33" s="16">
        <f>LOOKUP((IF(P33&gt;0,(RANK(P33,P$6:P$125,0)),"NA")),'Points System'!$A$4:$A$154,'Points System'!$B$4:$B$154)</f>
        <v>0</v>
      </c>
      <c r="R33" s="9">
        <v>127</v>
      </c>
      <c r="S33" s="16">
        <f>LOOKUP((IF(R33&gt;0,(RANK(R33,R$6:R$125,0)),"NA")),'Points System'!$A$4:$A$154,'Points System'!$B$4:$B$154)</f>
        <v>43</v>
      </c>
      <c r="T33" s="9"/>
      <c r="U33" s="16">
        <f>LOOKUP((IF(T33&gt;0,(RANK(T33,T$6:T$125,0)),"NA")),'Points System'!$A$4:$A$154,'Points System'!$B$4:$B$154)</f>
        <v>0</v>
      </c>
      <c r="V33" s="9"/>
      <c r="W33" s="16">
        <f>LOOKUP((IF(V33&gt;0,(RANK(V33,V$6:V$125,0)),"NA")),'Points System'!$A$4:$A$154,'Points System'!$B$4:$B$154)</f>
        <v>0</v>
      </c>
      <c r="X33" s="9"/>
      <c r="Y33" s="16">
        <f>LOOKUP((IF(X33&gt;0,(RANK(X33,X$6:X$125,0)),"NA")),'Points System'!$A$4:$A$154,'Points System'!$B$4:$B$154)</f>
        <v>0</v>
      </c>
      <c r="Z33" s="9"/>
      <c r="AA33" s="16">
        <f>LOOKUP((IF(Z33&gt;0,(RANK(Z33,Z$6:Z$125,0)),"NA")),'Points System'!$A$4:$A$154,'Points System'!$B$4:$B$154)</f>
        <v>0</v>
      </c>
      <c r="AB33" s="78">
        <f>CC33</f>
        <v>264.01</v>
      </c>
      <c r="AC33" s="10">
        <f>SUM((LARGE((BA33:BK33),1))+(LARGE((BA33:BK33),2))+(LARGE((BA33:BK33),3)+(LARGE((BA33:BK33),4))))</f>
        <v>97</v>
      </c>
      <c r="AD33" s="12">
        <f>RANK(AC33,$AC$6:$AC$125,0)</f>
        <v>28</v>
      </c>
      <c r="AE33" s="88">
        <f>(AB33-(ROUNDDOWN(AB33,0)))*100</f>
        <v>0.99999999999909051</v>
      </c>
      <c r="AF33" s="76" t="str">
        <f>IF((COUNTIF(AT33:AY33,"&gt;0"))&gt;2,"Y","N")</f>
        <v>N</v>
      </c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23">
        <f t="shared" si="0"/>
        <v>54</v>
      </c>
      <c r="AU33" s="23">
        <f t="shared" si="1"/>
        <v>0</v>
      </c>
      <c r="AV33" s="23">
        <f t="shared" si="2"/>
        <v>0</v>
      </c>
      <c r="AW33" s="23">
        <f t="shared" si="3"/>
        <v>0</v>
      </c>
      <c r="AX33" s="23">
        <f t="shared" si="4"/>
        <v>0</v>
      </c>
      <c r="AY33" s="23">
        <f t="shared" si="5"/>
        <v>0</v>
      </c>
      <c r="AZ33" s="7"/>
      <c r="BA33" s="82">
        <f t="shared" si="33"/>
        <v>54</v>
      </c>
      <c r="BB33" s="83">
        <f t="shared" si="6"/>
        <v>43</v>
      </c>
      <c r="BC33" s="82">
        <f t="shared" si="34"/>
        <v>0</v>
      </c>
      <c r="BD33" s="83">
        <f t="shared" si="7"/>
        <v>0</v>
      </c>
      <c r="BE33" s="82">
        <f t="shared" si="35"/>
        <v>0</v>
      </c>
      <c r="BF33" s="83">
        <f t="shared" si="8"/>
        <v>0</v>
      </c>
      <c r="BG33" s="82">
        <f t="shared" si="36"/>
        <v>0</v>
      </c>
      <c r="BH33" s="82">
        <f t="shared" si="9"/>
        <v>0</v>
      </c>
      <c r="BI33" s="83">
        <f t="shared" si="10"/>
        <v>0</v>
      </c>
      <c r="BJ33" s="82">
        <f t="shared" si="11"/>
        <v>0</v>
      </c>
      <c r="BK33" s="83">
        <f t="shared" si="12"/>
        <v>0</v>
      </c>
      <c r="BL33" s="7"/>
      <c r="BM33" s="82">
        <f t="shared" si="13"/>
        <v>137.01</v>
      </c>
      <c r="BN33" s="83">
        <f t="shared" si="14"/>
        <v>127</v>
      </c>
      <c r="BO33" s="82">
        <f t="shared" si="15"/>
        <v>0</v>
      </c>
      <c r="BP33" s="83">
        <f t="shared" si="16"/>
        <v>0</v>
      </c>
      <c r="BQ33" s="82">
        <f t="shared" si="17"/>
        <v>0</v>
      </c>
      <c r="BR33" s="83">
        <f t="shared" si="18"/>
        <v>0</v>
      </c>
      <c r="BS33" s="82">
        <f t="shared" si="19"/>
        <v>0</v>
      </c>
      <c r="BT33" s="82">
        <f t="shared" si="20"/>
        <v>0</v>
      </c>
      <c r="BU33" s="83">
        <f t="shared" si="21"/>
        <v>0</v>
      </c>
      <c r="BV33" s="82">
        <f t="shared" si="22"/>
        <v>0</v>
      </c>
      <c r="BW33" s="83">
        <f t="shared" si="23"/>
        <v>0</v>
      </c>
      <c r="BY33" s="7">
        <f t="shared" si="24"/>
        <v>264.01</v>
      </c>
      <c r="BZ33" s="7"/>
      <c r="CA33" s="7">
        <f t="shared" si="37"/>
        <v>0</v>
      </c>
      <c r="CB33" s="7"/>
      <c r="CC33" s="7">
        <f t="shared" si="25"/>
        <v>264.01</v>
      </c>
      <c r="CF33" s="7">
        <f t="shared" si="26"/>
        <v>3</v>
      </c>
      <c r="CG33" s="7">
        <f t="shared" si="27"/>
        <v>3</v>
      </c>
      <c r="CH33" s="7">
        <f t="shared" si="28"/>
        <v>3</v>
      </c>
      <c r="CI33" s="7">
        <f t="shared" si="29"/>
        <v>3</v>
      </c>
      <c r="CJ33" s="7">
        <f t="shared" si="30"/>
        <v>3</v>
      </c>
      <c r="CK33" s="7">
        <f t="shared" si="31"/>
        <v>3</v>
      </c>
      <c r="CL33" s="7">
        <f t="shared" si="38"/>
        <v>3</v>
      </c>
      <c r="CM33" s="7">
        <f t="shared" si="39"/>
        <v>3</v>
      </c>
      <c r="CN33" s="7">
        <f t="shared" si="40"/>
        <v>3</v>
      </c>
      <c r="CO33" s="7">
        <f t="shared" si="41"/>
        <v>2</v>
      </c>
      <c r="CP33" s="7">
        <f t="shared" si="42"/>
        <v>1</v>
      </c>
      <c r="CQ33" s="7"/>
      <c r="CS33" s="7">
        <f t="shared" si="43"/>
        <v>0</v>
      </c>
      <c r="CT33" s="7">
        <f t="shared" si="44"/>
        <v>0</v>
      </c>
      <c r="CU33" s="7">
        <f t="shared" si="45"/>
        <v>0</v>
      </c>
      <c r="CV33" s="7">
        <f t="shared" si="46"/>
        <v>0</v>
      </c>
      <c r="CW33" s="7">
        <f t="shared" si="47"/>
        <v>0</v>
      </c>
      <c r="CX33" s="7">
        <f t="shared" si="48"/>
        <v>0</v>
      </c>
      <c r="CY33" s="7">
        <f t="shared" si="49"/>
        <v>0</v>
      </c>
      <c r="CZ33" s="7">
        <f t="shared" si="50"/>
        <v>0</v>
      </c>
      <c r="DA33" s="7">
        <f t="shared" si="51"/>
        <v>0</v>
      </c>
      <c r="DB33" s="7">
        <f t="shared" si="52"/>
        <v>127</v>
      </c>
      <c r="DC33" s="7">
        <f t="shared" si="53"/>
        <v>137.01</v>
      </c>
    </row>
    <row r="34" spans="1:107">
      <c r="A34" s="59">
        <v>76</v>
      </c>
      <c r="B34" s="253" t="s">
        <v>300</v>
      </c>
      <c r="C34" s="254" t="s">
        <v>301</v>
      </c>
      <c r="D34" s="9"/>
      <c r="E34" s="10">
        <f>LOOKUP((IF(D34&gt;0,(RANK(D34,D$6:D$125,0)),"NA")),'Points System'!$A$4:$A$154,'Points System'!$B$4:$B$154)</f>
        <v>0</v>
      </c>
      <c r="F34" s="78"/>
      <c r="G34" s="16">
        <f>LOOKUP((IF(F34&gt;0,(RANK(F34,F$6:F$125,0)),"NA")),'Points System'!$A$4:$A$154,'Points System'!$B$4:$B$154)</f>
        <v>0</v>
      </c>
      <c r="H34" s="9"/>
      <c r="I34" s="16">
        <f>LOOKUP((IF(H34&gt;0,(RANK(H34,H$6:H$125,0)),"NA")),'Points System'!$A$4:$A$154,'Points System'!$B$4:$B$154)</f>
        <v>0</v>
      </c>
      <c r="J34" s="9"/>
      <c r="K34" s="16">
        <f>LOOKUP((IF(J34&gt;0,(RANK(J34,J$6:J$125,0)),"NA")),'Points System'!$A$4:$A$154,'Points System'!$B$4:$B$154)</f>
        <v>0</v>
      </c>
      <c r="L34" s="78"/>
      <c r="M34" s="16">
        <f>LOOKUP((IF(L34&gt;0,(RANK(L34,L$6:L$125,0)),"NA")),'Points System'!$A$4:$A$154,'Points System'!$B$4:$B$154)</f>
        <v>0</v>
      </c>
      <c r="N34" s="9"/>
      <c r="O34" s="16">
        <f>LOOKUP((IF(N34&gt;0,(RANK(N34,N$6:N$125,0)),"NA")),'Points System'!$A$4:$A$154,'Points System'!$B$4:$B$154)</f>
        <v>0</v>
      </c>
      <c r="P34" s="9"/>
      <c r="Q34" s="16">
        <f>LOOKUP((IF(P34&gt;0,(RANK(P34,P$6:P$125,0)),"NA")),'Points System'!$A$4:$A$154,'Points System'!$B$4:$B$154)</f>
        <v>0</v>
      </c>
      <c r="R34" s="9"/>
      <c r="S34" s="16">
        <f>LOOKUP((IF(R34&gt;0,(RANK(R34,R$6:R$125,0)),"NA")),'Points System'!$A$4:$A$154,'Points System'!$B$4:$B$154)</f>
        <v>0</v>
      </c>
      <c r="T34" s="9"/>
      <c r="U34" s="16">
        <f>LOOKUP((IF(T34&gt;0,(RANK(T34,T$6:T$125,0)),"NA")),'Points System'!$A$4:$A$154,'Points System'!$B$4:$B$154)</f>
        <v>0</v>
      </c>
      <c r="V34" s="9"/>
      <c r="W34" s="16">
        <f>LOOKUP((IF(V34&gt;0,(RANK(V34,V$6:V$125,0)),"NA")),'Points System'!$A$4:$A$154,'Points System'!$B$4:$B$154)</f>
        <v>0</v>
      </c>
      <c r="X34" s="9">
        <v>200.01</v>
      </c>
      <c r="Y34" s="16">
        <f>LOOKUP((IF(X34&gt;0,(RANK(X34,X$6:X$125,0)),"NA")),'Points System'!$A$4:$A$154,'Points System'!$B$4:$B$154)</f>
        <v>95</v>
      </c>
      <c r="Z34" s="78"/>
      <c r="AA34" s="16">
        <f>LOOKUP((IF(Z34&gt;0,(RANK(Z34,Z$6:Z$125,0)),"NA")),'Points System'!$A$4:$A$154,'Points System'!$B$4:$B$154)</f>
        <v>0</v>
      </c>
      <c r="AB34" s="78">
        <f>CC34</f>
        <v>200.01</v>
      </c>
      <c r="AC34" s="10">
        <f>SUM((LARGE((BA34:BK34),1))+(LARGE((BA34:BK34),2))+(LARGE((BA34:BK34),3)+(LARGE((BA34:BK34),4))))</f>
        <v>95</v>
      </c>
      <c r="AD34" s="12">
        <f>RANK(AC34,$AC$6:$AC$125,0)</f>
        <v>29</v>
      </c>
      <c r="AE34" s="88">
        <f>(AB34-(ROUNDDOWN(AB34,0)))*100</f>
        <v>0.99999999999909051</v>
      </c>
      <c r="AF34" s="76" t="str">
        <f>IF((COUNTIF(AT34:AY34,"&gt;0"))&gt;2,"Y","N")</f>
        <v>N</v>
      </c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23">
        <f t="shared" si="0"/>
        <v>0</v>
      </c>
      <c r="AU34" s="23">
        <f t="shared" si="1"/>
        <v>0</v>
      </c>
      <c r="AV34" s="23">
        <f t="shared" si="2"/>
        <v>0</v>
      </c>
      <c r="AW34" s="23">
        <f t="shared" si="3"/>
        <v>0</v>
      </c>
      <c r="AX34" s="23">
        <f t="shared" si="4"/>
        <v>0</v>
      </c>
      <c r="AY34" s="23">
        <f t="shared" si="5"/>
        <v>95</v>
      </c>
      <c r="AZ34" s="7"/>
      <c r="BA34" s="82">
        <f t="shared" si="33"/>
        <v>0</v>
      </c>
      <c r="BB34" s="83">
        <f t="shared" si="6"/>
        <v>0</v>
      </c>
      <c r="BC34" s="82">
        <f t="shared" si="34"/>
        <v>0</v>
      </c>
      <c r="BD34" s="83">
        <f t="shared" si="7"/>
        <v>0</v>
      </c>
      <c r="BE34" s="82">
        <f t="shared" si="35"/>
        <v>0</v>
      </c>
      <c r="BF34" s="83">
        <f t="shared" si="8"/>
        <v>0</v>
      </c>
      <c r="BG34" s="82">
        <f t="shared" si="36"/>
        <v>0</v>
      </c>
      <c r="BH34" s="82">
        <f t="shared" si="9"/>
        <v>0</v>
      </c>
      <c r="BI34" s="83">
        <f t="shared" si="10"/>
        <v>0</v>
      </c>
      <c r="BJ34" s="82">
        <f t="shared" si="11"/>
        <v>0</v>
      </c>
      <c r="BK34" s="83">
        <f t="shared" si="12"/>
        <v>95</v>
      </c>
      <c r="BL34" s="7"/>
      <c r="BM34" s="82">
        <f t="shared" si="13"/>
        <v>0</v>
      </c>
      <c r="BN34" s="83">
        <f t="shared" si="14"/>
        <v>0</v>
      </c>
      <c r="BO34" s="82">
        <f t="shared" si="15"/>
        <v>0</v>
      </c>
      <c r="BP34" s="83">
        <f t="shared" si="16"/>
        <v>0</v>
      </c>
      <c r="BQ34" s="82">
        <f t="shared" si="17"/>
        <v>0</v>
      </c>
      <c r="BR34" s="83">
        <f t="shared" si="18"/>
        <v>0</v>
      </c>
      <c r="BS34" s="82">
        <f t="shared" si="19"/>
        <v>0</v>
      </c>
      <c r="BT34" s="82">
        <f t="shared" si="20"/>
        <v>0</v>
      </c>
      <c r="BU34" s="83">
        <f t="shared" si="21"/>
        <v>0</v>
      </c>
      <c r="BV34" s="82">
        <f t="shared" si="22"/>
        <v>0</v>
      </c>
      <c r="BW34" s="83">
        <f t="shared" si="23"/>
        <v>200.01</v>
      </c>
      <c r="BY34" s="7">
        <f t="shared" si="24"/>
        <v>200.01</v>
      </c>
      <c r="BZ34" s="7"/>
      <c r="CA34" s="7">
        <f t="shared" si="37"/>
        <v>0</v>
      </c>
      <c r="CB34" s="7"/>
      <c r="CC34" s="7">
        <f t="shared" si="25"/>
        <v>200.01</v>
      </c>
      <c r="CF34" s="7">
        <f t="shared" si="26"/>
        <v>1</v>
      </c>
      <c r="CG34" s="7">
        <f t="shared" si="27"/>
        <v>1</v>
      </c>
      <c r="CH34" s="7">
        <f t="shared" si="28"/>
        <v>1</v>
      </c>
      <c r="CI34" s="7">
        <f t="shared" si="29"/>
        <v>1</v>
      </c>
      <c r="CJ34" s="7">
        <f t="shared" si="30"/>
        <v>1</v>
      </c>
      <c r="CK34" s="7">
        <f t="shared" si="31"/>
        <v>1</v>
      </c>
      <c r="CL34" s="7">
        <f t="shared" si="38"/>
        <v>1</v>
      </c>
      <c r="CM34" s="7">
        <f t="shared" si="39"/>
        <v>1</v>
      </c>
      <c r="CN34" s="7">
        <f t="shared" si="40"/>
        <v>1</v>
      </c>
      <c r="CO34" s="7">
        <f t="shared" si="41"/>
        <v>1</v>
      </c>
      <c r="CP34" s="7">
        <f t="shared" si="42"/>
        <v>11</v>
      </c>
      <c r="CQ34" s="7"/>
      <c r="CS34" s="7">
        <f t="shared" si="43"/>
        <v>0</v>
      </c>
      <c r="CT34" s="7">
        <f t="shared" si="44"/>
        <v>0</v>
      </c>
      <c r="CU34" s="7">
        <f t="shared" si="45"/>
        <v>0</v>
      </c>
      <c r="CV34" s="7">
        <f t="shared" si="46"/>
        <v>0</v>
      </c>
      <c r="CW34" s="7">
        <f t="shared" si="47"/>
        <v>0</v>
      </c>
      <c r="CX34" s="7">
        <f t="shared" si="48"/>
        <v>0</v>
      </c>
      <c r="CY34" s="7">
        <f t="shared" si="49"/>
        <v>0</v>
      </c>
      <c r="CZ34" s="7">
        <f t="shared" si="50"/>
        <v>0</v>
      </c>
      <c r="DA34" s="7">
        <f t="shared" si="51"/>
        <v>0</v>
      </c>
      <c r="DB34" s="7">
        <f t="shared" si="52"/>
        <v>0</v>
      </c>
      <c r="DC34" s="7">
        <f t="shared" si="53"/>
        <v>200.01</v>
      </c>
    </row>
    <row r="35" spans="1:107">
      <c r="A35" s="59">
        <v>28</v>
      </c>
      <c r="B35" s="253" t="s">
        <v>47</v>
      </c>
      <c r="C35" s="254" t="s">
        <v>48</v>
      </c>
      <c r="D35" s="9"/>
      <c r="E35" s="10">
        <f>LOOKUP((IF(D35&gt;0,(RANK(D35,D$6:D$125,0)),"NA")),'Points System'!$A$4:$A$154,'Points System'!$B$4:$B$154)</f>
        <v>0</v>
      </c>
      <c r="F35" s="9"/>
      <c r="G35" s="16">
        <f>LOOKUP((IF(F35&gt;0,(RANK(F35,F$6:F$125,0)),"NA")),'Points System'!$A$4:$A$154,'Points System'!$B$4:$B$154)</f>
        <v>0</v>
      </c>
      <c r="H35" s="9">
        <v>231.03</v>
      </c>
      <c r="I35" s="16">
        <f>LOOKUP((IF(H35&gt;0,(RANK(H35,H$6:H$125,0)),"NA")),'Points System'!$A$4:$A$154,'Points System'!$B$4:$B$154)</f>
        <v>90</v>
      </c>
      <c r="J35" s="9"/>
      <c r="K35" s="16">
        <f>LOOKUP((IF(J35&gt;0,(RANK(J35,J$6:J$125,0)),"NA")),'Points System'!$A$4:$A$154,'Points System'!$B$4:$B$154)</f>
        <v>0</v>
      </c>
      <c r="L35" s="9"/>
      <c r="M35" s="16">
        <f>LOOKUP((IF(L35&gt;0,(RANK(L35,L$6:L$125,0)),"NA")),'Points System'!$A$4:$A$154,'Points System'!$B$4:$B$154)</f>
        <v>0</v>
      </c>
      <c r="N35" s="9"/>
      <c r="O35" s="16">
        <f>LOOKUP((IF(N35&gt;0,(RANK(N35,N$6:N$125,0)),"NA")),'Points System'!$A$4:$A$154,'Points System'!$B$4:$B$154)</f>
        <v>0</v>
      </c>
      <c r="P35" s="9"/>
      <c r="Q35" s="16">
        <f>LOOKUP((IF(P35&gt;0,(RANK(P35,P$6:P$125,0)),"NA")),'Points System'!$A$4:$A$154,'Points System'!$B$4:$B$154)</f>
        <v>0</v>
      </c>
      <c r="R35" s="9"/>
      <c r="S35" s="16">
        <f>LOOKUP((IF(R35&gt;0,(RANK(R35,R$6:R$125,0)),"NA")),'Points System'!$A$4:$A$154,'Points System'!$B$4:$B$154)</f>
        <v>0</v>
      </c>
      <c r="T35" s="9"/>
      <c r="U35" s="16">
        <f>LOOKUP((IF(T35&gt;0,(RANK(T35,T$6:T$125,0)),"NA")),'Points System'!$A$4:$A$154,'Points System'!$B$4:$B$154)</f>
        <v>0</v>
      </c>
      <c r="V35" s="9"/>
      <c r="W35" s="16">
        <f>LOOKUP((IF(V35&gt;0,(RANK(V35,V$6:V$125,0)),"NA")),'Points System'!$A$4:$A$154,'Points System'!$B$4:$B$154)</f>
        <v>0</v>
      </c>
      <c r="X35" s="9"/>
      <c r="Y35" s="16">
        <f>LOOKUP((IF(X35&gt;0,(RANK(X35,X$6:X$125,0)),"NA")),'Points System'!$A$4:$A$154,'Points System'!$B$4:$B$154)</f>
        <v>0</v>
      </c>
      <c r="Z35" s="9"/>
      <c r="AA35" s="16">
        <f>LOOKUP((IF(Z35&gt;0,(RANK(Z35,Z$6:Z$125,0)),"NA")),'Points System'!$A$4:$A$154,'Points System'!$B$4:$B$154)</f>
        <v>0</v>
      </c>
      <c r="AB35" s="78">
        <f>CC35</f>
        <v>231.03</v>
      </c>
      <c r="AC35" s="10">
        <f>SUM((LARGE((BA35:BK35),1))+(LARGE((BA35:BK35),2))+(LARGE((BA35:BK35),3)+(LARGE((BA35:BK35),4))))</f>
        <v>90</v>
      </c>
      <c r="AD35" s="12">
        <f>RANK(AC35,$AC$6:$AC$125,0)</f>
        <v>30</v>
      </c>
      <c r="AE35" s="88">
        <f>(AB35-(ROUNDDOWN(AB35,0)))*100</f>
        <v>3.0000000000001137</v>
      </c>
      <c r="AF35" s="76" t="str">
        <f>IF((COUNTIF(AT35:AY35,"&gt;0"))&gt;2,"Y","N")</f>
        <v>N</v>
      </c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23">
        <f t="shared" si="0"/>
        <v>0</v>
      </c>
      <c r="AU35" s="23">
        <f t="shared" si="1"/>
        <v>90</v>
      </c>
      <c r="AV35" s="23">
        <f t="shared" si="2"/>
        <v>0</v>
      </c>
      <c r="AW35" s="23">
        <f t="shared" si="3"/>
        <v>0</v>
      </c>
      <c r="AX35" s="23">
        <f t="shared" si="4"/>
        <v>0</v>
      </c>
      <c r="AY35" s="23">
        <f t="shared" si="5"/>
        <v>0</v>
      </c>
      <c r="AZ35" s="7"/>
      <c r="BA35" s="82">
        <f t="shared" si="33"/>
        <v>0</v>
      </c>
      <c r="BB35" s="83">
        <f t="shared" si="6"/>
        <v>0</v>
      </c>
      <c r="BC35" s="82">
        <f t="shared" si="34"/>
        <v>90</v>
      </c>
      <c r="BD35" s="83">
        <f t="shared" si="7"/>
        <v>0</v>
      </c>
      <c r="BE35" s="82">
        <f t="shared" si="35"/>
        <v>0</v>
      </c>
      <c r="BF35" s="83">
        <f t="shared" si="8"/>
        <v>0</v>
      </c>
      <c r="BG35" s="82">
        <f t="shared" si="36"/>
        <v>0</v>
      </c>
      <c r="BH35" s="82">
        <f t="shared" si="9"/>
        <v>0</v>
      </c>
      <c r="BI35" s="83">
        <f t="shared" si="10"/>
        <v>0</v>
      </c>
      <c r="BJ35" s="82">
        <f t="shared" si="11"/>
        <v>0</v>
      </c>
      <c r="BK35" s="83">
        <f t="shared" si="12"/>
        <v>0</v>
      </c>
      <c r="BL35" s="7"/>
      <c r="BM35" s="82">
        <f t="shared" si="13"/>
        <v>0</v>
      </c>
      <c r="BN35" s="83">
        <f t="shared" si="14"/>
        <v>0</v>
      </c>
      <c r="BO35" s="82">
        <f t="shared" si="15"/>
        <v>231.03</v>
      </c>
      <c r="BP35" s="83">
        <f t="shared" si="16"/>
        <v>0</v>
      </c>
      <c r="BQ35" s="82">
        <f t="shared" si="17"/>
        <v>0</v>
      </c>
      <c r="BR35" s="83">
        <f t="shared" si="18"/>
        <v>0</v>
      </c>
      <c r="BS35" s="82">
        <f t="shared" si="19"/>
        <v>0</v>
      </c>
      <c r="BT35" s="82">
        <f t="shared" si="20"/>
        <v>0</v>
      </c>
      <c r="BU35" s="83">
        <f t="shared" si="21"/>
        <v>0</v>
      </c>
      <c r="BV35" s="82">
        <f t="shared" si="22"/>
        <v>0</v>
      </c>
      <c r="BW35" s="83">
        <f t="shared" si="23"/>
        <v>0</v>
      </c>
      <c r="BY35" s="7">
        <f t="shared" si="24"/>
        <v>231.03</v>
      </c>
      <c r="BZ35" s="7"/>
      <c r="CA35" s="7">
        <f t="shared" si="37"/>
        <v>0</v>
      </c>
      <c r="CB35" s="7"/>
      <c r="CC35" s="7">
        <f t="shared" si="25"/>
        <v>231.03</v>
      </c>
      <c r="CF35" s="7">
        <f t="shared" si="26"/>
        <v>1</v>
      </c>
      <c r="CG35" s="7">
        <f t="shared" si="27"/>
        <v>1</v>
      </c>
      <c r="CH35" s="7">
        <f t="shared" si="28"/>
        <v>1</v>
      </c>
      <c r="CI35" s="7">
        <f t="shared" si="29"/>
        <v>1</v>
      </c>
      <c r="CJ35" s="7">
        <f t="shared" si="30"/>
        <v>1</v>
      </c>
      <c r="CK35" s="7">
        <f t="shared" si="31"/>
        <v>1</v>
      </c>
      <c r="CL35" s="7">
        <f t="shared" si="38"/>
        <v>1</v>
      </c>
      <c r="CM35" s="7">
        <f t="shared" si="39"/>
        <v>1</v>
      </c>
      <c r="CN35" s="7">
        <f t="shared" si="40"/>
        <v>1</v>
      </c>
      <c r="CO35" s="7">
        <f t="shared" si="41"/>
        <v>1</v>
      </c>
      <c r="CP35" s="7">
        <f t="shared" si="42"/>
        <v>3</v>
      </c>
      <c r="CQ35" s="7"/>
      <c r="CS35" s="7">
        <f t="shared" si="43"/>
        <v>0</v>
      </c>
      <c r="CT35" s="7">
        <f t="shared" si="44"/>
        <v>0</v>
      </c>
      <c r="CU35" s="7">
        <f t="shared" si="45"/>
        <v>0</v>
      </c>
      <c r="CV35" s="7">
        <f t="shared" si="46"/>
        <v>0</v>
      </c>
      <c r="CW35" s="7">
        <f t="shared" si="47"/>
        <v>0</v>
      </c>
      <c r="CX35" s="7">
        <f t="shared" si="48"/>
        <v>0</v>
      </c>
      <c r="CY35" s="7">
        <f t="shared" si="49"/>
        <v>0</v>
      </c>
      <c r="CZ35" s="7">
        <f t="shared" si="50"/>
        <v>0</v>
      </c>
      <c r="DA35" s="7">
        <f t="shared" si="51"/>
        <v>0</v>
      </c>
      <c r="DB35" s="7">
        <f t="shared" si="52"/>
        <v>0</v>
      </c>
      <c r="DC35" s="7">
        <f t="shared" si="53"/>
        <v>231.03</v>
      </c>
    </row>
    <row r="36" spans="1:107">
      <c r="A36" s="59">
        <v>77</v>
      </c>
      <c r="B36" s="253" t="s">
        <v>99</v>
      </c>
      <c r="C36" s="254" t="s">
        <v>601</v>
      </c>
      <c r="D36" s="9"/>
      <c r="E36" s="10">
        <f>LOOKUP((IF(D36&gt;0,(RANK(D36,D$6:D$125,0)),"NA")),'Points System'!$A$4:$A$154,'Points System'!$B$4:$B$154)</f>
        <v>0</v>
      </c>
      <c r="F36" s="9"/>
      <c r="G36" s="16">
        <f>LOOKUP((IF(F36&gt;0,(RANK(F36,F$6:F$125,0)),"NA")),'Points System'!$A$4:$A$154,'Points System'!$B$4:$B$154)</f>
        <v>0</v>
      </c>
      <c r="H36" s="9"/>
      <c r="I36" s="16">
        <f>LOOKUP((IF(H36&gt;0,(RANK(H36,H$6:H$125,0)),"NA")),'Points System'!$A$4:$A$154,'Points System'!$B$4:$B$154)</f>
        <v>0</v>
      </c>
      <c r="J36" s="9"/>
      <c r="K36" s="16">
        <f>LOOKUP((IF(J36&gt;0,(RANK(J36,J$6:J$125,0)),"NA")),'Points System'!$A$4:$A$154,'Points System'!$B$4:$B$154)</f>
        <v>0</v>
      </c>
      <c r="L36" s="9"/>
      <c r="M36" s="16">
        <f>LOOKUP((IF(L36&gt;0,(RANK(L36,L$6:L$125,0)),"NA")),'Points System'!$A$4:$A$154,'Points System'!$B$4:$B$154)</f>
        <v>0</v>
      </c>
      <c r="N36" s="9"/>
      <c r="O36" s="16">
        <f>LOOKUP((IF(N36&gt;0,(RANK(N36,N$6:N$125,0)),"NA")),'Points System'!$A$4:$A$154,'Points System'!$B$4:$B$154)</f>
        <v>0</v>
      </c>
      <c r="P36" s="9"/>
      <c r="Q36" s="16">
        <f>LOOKUP((IF(P36&gt;0,(RANK(P36,P$6:P$125,0)),"NA")),'Points System'!$A$4:$A$154,'Points System'!$B$4:$B$154)</f>
        <v>0</v>
      </c>
      <c r="R36" s="9"/>
      <c r="S36" s="16">
        <f>LOOKUP((IF(R36&gt;0,(RANK(R36,R$6:R$125,0)),"NA")),'Points System'!$A$4:$A$154,'Points System'!$B$4:$B$154)</f>
        <v>0</v>
      </c>
      <c r="T36" s="9"/>
      <c r="U36" s="16">
        <f>LOOKUP((IF(T36&gt;0,(RANK(T36,T$6:T$125,0)),"NA")),'Points System'!$A$4:$A$154,'Points System'!$B$4:$B$154)</f>
        <v>0</v>
      </c>
      <c r="V36" s="9"/>
      <c r="W36" s="16">
        <f>LOOKUP((IF(V36&gt;0,(RANK(V36,V$6:V$125,0)),"NA")),'Points System'!$A$4:$A$154,'Points System'!$B$4:$B$154)</f>
        <v>0</v>
      </c>
      <c r="X36" s="9">
        <v>190.01</v>
      </c>
      <c r="Y36" s="16">
        <f>LOOKUP((IF(X36&gt;0,(RANK(X36,X$6:X$125,0)),"NA")),'Points System'!$A$4:$A$154,'Points System'!$B$4:$B$154)</f>
        <v>90</v>
      </c>
      <c r="Z36" s="9"/>
      <c r="AA36" s="16">
        <f>LOOKUP((IF(Z36&gt;0,(RANK(Z36,Z$6:Z$125,0)),"NA")),'Points System'!$A$4:$A$154,'Points System'!$B$4:$B$154)</f>
        <v>0</v>
      </c>
      <c r="AB36" s="78">
        <f>CC36</f>
        <v>190.01</v>
      </c>
      <c r="AC36" s="10">
        <f>SUM((LARGE((BA36:BK36),1))+(LARGE((BA36:BK36),2))+(LARGE((BA36:BK36),3)+(LARGE((BA36:BK36),4))))</f>
        <v>90</v>
      </c>
      <c r="AD36" s="12">
        <f>RANK(AC36,$AC$6:$AC$125,0)</f>
        <v>30</v>
      </c>
      <c r="AE36" s="88">
        <f>(AB36-(ROUNDDOWN(AB36,0)))*100</f>
        <v>0.99999999999909051</v>
      </c>
      <c r="AF36" s="76" t="str">
        <f>IF((COUNTIF(AT36:AY36,"&gt;0"))&gt;2,"Y","N")</f>
        <v>N</v>
      </c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23">
        <f t="shared" si="0"/>
        <v>0</v>
      </c>
      <c r="AU36" s="23">
        <f t="shared" si="1"/>
        <v>0</v>
      </c>
      <c r="AV36" s="23">
        <f t="shared" si="2"/>
        <v>0</v>
      </c>
      <c r="AW36" s="23">
        <f t="shared" si="3"/>
        <v>0</v>
      </c>
      <c r="AX36" s="23">
        <f t="shared" si="4"/>
        <v>0</v>
      </c>
      <c r="AY36" s="23">
        <f t="shared" si="5"/>
        <v>90</v>
      </c>
      <c r="AZ36" s="7"/>
      <c r="BA36" s="82">
        <f t="shared" si="33"/>
        <v>0</v>
      </c>
      <c r="BB36" s="83">
        <f t="shared" si="6"/>
        <v>0</v>
      </c>
      <c r="BC36" s="82">
        <f t="shared" si="34"/>
        <v>0</v>
      </c>
      <c r="BD36" s="83">
        <f t="shared" si="7"/>
        <v>0</v>
      </c>
      <c r="BE36" s="82">
        <f t="shared" si="35"/>
        <v>0</v>
      </c>
      <c r="BF36" s="83">
        <f t="shared" si="8"/>
        <v>0</v>
      </c>
      <c r="BG36" s="82">
        <f t="shared" si="36"/>
        <v>0</v>
      </c>
      <c r="BH36" s="82">
        <f t="shared" si="9"/>
        <v>0</v>
      </c>
      <c r="BI36" s="83">
        <f t="shared" si="10"/>
        <v>0</v>
      </c>
      <c r="BJ36" s="82">
        <f t="shared" si="11"/>
        <v>0</v>
      </c>
      <c r="BK36" s="83">
        <f t="shared" si="12"/>
        <v>90</v>
      </c>
      <c r="BL36" s="7"/>
      <c r="BM36" s="82">
        <f t="shared" si="13"/>
        <v>0</v>
      </c>
      <c r="BN36" s="83">
        <f t="shared" si="14"/>
        <v>0</v>
      </c>
      <c r="BO36" s="82">
        <f t="shared" si="15"/>
        <v>0</v>
      </c>
      <c r="BP36" s="83">
        <f t="shared" si="16"/>
        <v>0</v>
      </c>
      <c r="BQ36" s="82">
        <f t="shared" si="17"/>
        <v>0</v>
      </c>
      <c r="BR36" s="83">
        <f t="shared" si="18"/>
        <v>0</v>
      </c>
      <c r="BS36" s="82">
        <f t="shared" si="19"/>
        <v>0</v>
      </c>
      <c r="BT36" s="82">
        <f t="shared" si="20"/>
        <v>0</v>
      </c>
      <c r="BU36" s="83">
        <f t="shared" si="21"/>
        <v>0</v>
      </c>
      <c r="BV36" s="82">
        <f t="shared" si="22"/>
        <v>0</v>
      </c>
      <c r="BW36" s="83">
        <f t="shared" si="23"/>
        <v>190.01</v>
      </c>
      <c r="BY36" s="7">
        <f t="shared" si="24"/>
        <v>190.01</v>
      </c>
      <c r="BZ36" s="7"/>
      <c r="CA36" s="7">
        <f t="shared" si="37"/>
        <v>0</v>
      </c>
      <c r="CB36" s="7"/>
      <c r="CC36" s="7">
        <f t="shared" si="25"/>
        <v>190.01</v>
      </c>
      <c r="CF36" s="7">
        <f t="shared" si="26"/>
        <v>1</v>
      </c>
      <c r="CG36" s="7">
        <f t="shared" si="27"/>
        <v>1</v>
      </c>
      <c r="CH36" s="7">
        <f t="shared" si="28"/>
        <v>1</v>
      </c>
      <c r="CI36" s="7">
        <f t="shared" si="29"/>
        <v>1</v>
      </c>
      <c r="CJ36" s="7">
        <f t="shared" si="30"/>
        <v>1</v>
      </c>
      <c r="CK36" s="7">
        <f t="shared" si="31"/>
        <v>1</v>
      </c>
      <c r="CL36" s="7">
        <f t="shared" si="38"/>
        <v>1</v>
      </c>
      <c r="CM36" s="7">
        <f t="shared" si="39"/>
        <v>1</v>
      </c>
      <c r="CN36" s="7">
        <f t="shared" si="40"/>
        <v>1</v>
      </c>
      <c r="CO36" s="7">
        <f t="shared" si="41"/>
        <v>1</v>
      </c>
      <c r="CP36" s="7">
        <f t="shared" si="42"/>
        <v>11</v>
      </c>
      <c r="CQ36" s="7"/>
      <c r="CS36" s="7">
        <f t="shared" si="43"/>
        <v>0</v>
      </c>
      <c r="CT36" s="7">
        <f t="shared" si="44"/>
        <v>0</v>
      </c>
      <c r="CU36" s="7">
        <f t="shared" si="45"/>
        <v>0</v>
      </c>
      <c r="CV36" s="7">
        <f t="shared" si="46"/>
        <v>0</v>
      </c>
      <c r="CW36" s="7">
        <f t="shared" si="47"/>
        <v>0</v>
      </c>
      <c r="CX36" s="7">
        <f t="shared" si="48"/>
        <v>0</v>
      </c>
      <c r="CY36" s="7">
        <f t="shared" si="49"/>
        <v>0</v>
      </c>
      <c r="CZ36" s="7">
        <f t="shared" si="50"/>
        <v>0</v>
      </c>
      <c r="DA36" s="7">
        <f t="shared" si="51"/>
        <v>0</v>
      </c>
      <c r="DB36" s="7">
        <f t="shared" si="52"/>
        <v>0</v>
      </c>
      <c r="DC36" s="7">
        <f t="shared" si="53"/>
        <v>190.01</v>
      </c>
    </row>
    <row r="37" spans="1:107">
      <c r="A37" s="59">
        <v>29</v>
      </c>
      <c r="B37" s="253" t="s">
        <v>45</v>
      </c>
      <c r="C37" s="254" t="s">
        <v>249</v>
      </c>
      <c r="D37" s="9"/>
      <c r="E37" s="10">
        <f>LOOKUP((IF(D37&gt;0,(RANK(D37,D$6:D$125,0)),"NA")),'Points System'!$A$4:$A$154,'Points System'!$B$4:$B$154)</f>
        <v>0</v>
      </c>
      <c r="F37" s="9"/>
      <c r="G37" s="16">
        <f>LOOKUP((IF(F37&gt;0,(RANK(F37,F$6:F$125,0)),"NA")),'Points System'!$A$4:$A$154,'Points System'!$B$4:$B$154)</f>
        <v>0</v>
      </c>
      <c r="H37" s="9"/>
      <c r="I37" s="16">
        <f>LOOKUP((IF(H37&gt;0,(RANK(H37,H$6:H$125,0)),"NA")),'Points System'!$A$4:$A$154,'Points System'!$B$4:$B$154)</f>
        <v>0</v>
      </c>
      <c r="J37" s="9"/>
      <c r="K37" s="16">
        <f>LOOKUP((IF(J37&gt;0,(RANK(J37,J$6:J$125,0)),"NA")),'Points System'!$A$4:$A$154,'Points System'!$B$4:$B$154)</f>
        <v>0</v>
      </c>
      <c r="L37" s="9"/>
      <c r="M37" s="16">
        <f>LOOKUP((IF(L37&gt;0,(RANK(L37,L$6:L$125,0)),"NA")),'Points System'!$A$4:$A$154,'Points System'!$B$4:$B$154)</f>
        <v>0</v>
      </c>
      <c r="N37" s="9"/>
      <c r="O37" s="16">
        <f>LOOKUP((IF(N37&gt;0,(RANK(N37,N$6:N$125,0)),"NA")),'Points System'!$A$4:$A$154,'Points System'!$B$4:$B$154)</f>
        <v>0</v>
      </c>
      <c r="P37" s="9">
        <v>247.04</v>
      </c>
      <c r="Q37" s="16">
        <f>LOOKUP((IF(P37&gt;0,(RANK(P37,P$6:P$125,0)),"NA")),'Points System'!$A$4:$A$154,'Points System'!$B$4:$B$154)</f>
        <v>85</v>
      </c>
      <c r="R37" s="9"/>
      <c r="S37" s="16">
        <f>LOOKUP((IF(R37&gt;0,(RANK(R37,R$6:R$125,0)),"NA")),'Points System'!$A$4:$A$154,'Points System'!$B$4:$B$154)</f>
        <v>0</v>
      </c>
      <c r="T37" s="9"/>
      <c r="U37" s="16">
        <f>LOOKUP((IF(T37&gt;0,(RANK(T37,T$6:T$125,0)),"NA")),'Points System'!$A$4:$A$154,'Points System'!$B$4:$B$154)</f>
        <v>0</v>
      </c>
      <c r="V37" s="9"/>
      <c r="W37" s="16">
        <f>LOOKUP((IF(V37&gt;0,(RANK(V37,V$6:V$125,0)),"NA")),'Points System'!$A$4:$A$154,'Points System'!$B$4:$B$154)</f>
        <v>0</v>
      </c>
      <c r="X37" s="9"/>
      <c r="Y37" s="16">
        <f>LOOKUP((IF(X37&gt;0,(RANK(X37,X$6:X$125,0)),"NA")),'Points System'!$A$4:$A$154,'Points System'!$B$4:$B$154)</f>
        <v>0</v>
      </c>
      <c r="Z37" s="9"/>
      <c r="AA37" s="16">
        <f>LOOKUP((IF(Z37&gt;0,(RANK(Z37,Z$6:Z$125,0)),"NA")),'Points System'!$A$4:$A$154,'Points System'!$B$4:$B$154)</f>
        <v>0</v>
      </c>
      <c r="AB37" s="78">
        <f>CC37</f>
        <v>247.04</v>
      </c>
      <c r="AC37" s="10">
        <f>SUM((LARGE((BA37:BK37),1))+(LARGE((BA37:BK37),2))+(LARGE((BA37:BK37),3)+(LARGE((BA37:BK37),4))))</f>
        <v>85</v>
      </c>
      <c r="AD37" s="12">
        <f>RANK(AC37,$AC$6:$AC$125,0)</f>
        <v>32</v>
      </c>
      <c r="AE37" s="88">
        <f>(AB37-(ROUNDDOWN(AB37,0)))*100</f>
        <v>3.9999999999992042</v>
      </c>
      <c r="AF37" s="76" t="str">
        <f>IF((COUNTIF(AT37:AY37,"&gt;0"))&gt;2,"Y","N")</f>
        <v>N</v>
      </c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23">
        <f t="shared" si="0"/>
        <v>0</v>
      </c>
      <c r="AU37" s="23">
        <f t="shared" si="1"/>
        <v>85</v>
      </c>
      <c r="AV37" s="23">
        <f t="shared" si="2"/>
        <v>0</v>
      </c>
      <c r="AW37" s="23">
        <f t="shared" si="3"/>
        <v>0</v>
      </c>
      <c r="AX37" s="23">
        <f t="shared" si="4"/>
        <v>0</v>
      </c>
      <c r="AY37" s="23">
        <f t="shared" si="5"/>
        <v>0</v>
      </c>
      <c r="AZ37" s="7"/>
      <c r="BA37" s="82">
        <f t="shared" si="33"/>
        <v>0</v>
      </c>
      <c r="BB37" s="83">
        <f t="shared" si="6"/>
        <v>0</v>
      </c>
      <c r="BC37" s="82">
        <f t="shared" si="34"/>
        <v>0</v>
      </c>
      <c r="BD37" s="83">
        <f t="shared" si="7"/>
        <v>85</v>
      </c>
      <c r="BE37" s="82">
        <f t="shared" si="35"/>
        <v>0</v>
      </c>
      <c r="BF37" s="83">
        <f t="shared" si="8"/>
        <v>0</v>
      </c>
      <c r="BG37" s="82">
        <f t="shared" si="36"/>
        <v>0</v>
      </c>
      <c r="BH37" s="82">
        <f t="shared" si="9"/>
        <v>0</v>
      </c>
      <c r="BI37" s="83">
        <f t="shared" si="10"/>
        <v>0</v>
      </c>
      <c r="BJ37" s="82">
        <f t="shared" si="11"/>
        <v>0</v>
      </c>
      <c r="BK37" s="83">
        <f t="shared" si="12"/>
        <v>0</v>
      </c>
      <c r="BL37" s="7"/>
      <c r="BM37" s="82">
        <f t="shared" si="13"/>
        <v>0</v>
      </c>
      <c r="BN37" s="83">
        <f t="shared" si="14"/>
        <v>0</v>
      </c>
      <c r="BO37" s="82">
        <f t="shared" si="15"/>
        <v>0</v>
      </c>
      <c r="BP37" s="83">
        <f t="shared" si="16"/>
        <v>247.04</v>
      </c>
      <c r="BQ37" s="82">
        <f t="shared" si="17"/>
        <v>0</v>
      </c>
      <c r="BR37" s="83">
        <f t="shared" si="18"/>
        <v>0</v>
      </c>
      <c r="BS37" s="82">
        <f t="shared" si="19"/>
        <v>0</v>
      </c>
      <c r="BT37" s="82">
        <f t="shared" si="20"/>
        <v>0</v>
      </c>
      <c r="BU37" s="83">
        <f t="shared" si="21"/>
        <v>0</v>
      </c>
      <c r="BV37" s="82">
        <f t="shared" si="22"/>
        <v>0</v>
      </c>
      <c r="BW37" s="83">
        <f t="shared" si="23"/>
        <v>0</v>
      </c>
      <c r="BY37" s="7">
        <f t="shared" si="24"/>
        <v>247.04</v>
      </c>
      <c r="BZ37" s="7"/>
      <c r="CA37" s="7">
        <f t="shared" si="37"/>
        <v>0</v>
      </c>
      <c r="CB37" s="7"/>
      <c r="CC37" s="7">
        <f t="shared" si="25"/>
        <v>247.04</v>
      </c>
      <c r="CF37" s="7">
        <f t="shared" si="26"/>
        <v>1</v>
      </c>
      <c r="CG37" s="7">
        <f t="shared" si="27"/>
        <v>1</v>
      </c>
      <c r="CH37" s="7">
        <f t="shared" si="28"/>
        <v>1</v>
      </c>
      <c r="CI37" s="7">
        <f t="shared" si="29"/>
        <v>1</v>
      </c>
      <c r="CJ37" s="7">
        <f t="shared" si="30"/>
        <v>1</v>
      </c>
      <c r="CK37" s="7">
        <f t="shared" si="31"/>
        <v>1</v>
      </c>
      <c r="CL37" s="7">
        <f t="shared" si="38"/>
        <v>1</v>
      </c>
      <c r="CM37" s="7">
        <f t="shared" si="39"/>
        <v>1</v>
      </c>
      <c r="CN37" s="7">
        <f t="shared" si="40"/>
        <v>1</v>
      </c>
      <c r="CO37" s="7">
        <f t="shared" si="41"/>
        <v>1</v>
      </c>
      <c r="CP37" s="7">
        <f t="shared" si="42"/>
        <v>4</v>
      </c>
      <c r="CQ37" s="7"/>
      <c r="CS37" s="7">
        <f t="shared" si="43"/>
        <v>0</v>
      </c>
      <c r="CT37" s="7">
        <f t="shared" si="44"/>
        <v>0</v>
      </c>
      <c r="CU37" s="7">
        <f t="shared" si="45"/>
        <v>0</v>
      </c>
      <c r="CV37" s="7">
        <f t="shared" si="46"/>
        <v>0</v>
      </c>
      <c r="CW37" s="7">
        <f t="shared" si="47"/>
        <v>0</v>
      </c>
      <c r="CX37" s="7">
        <f t="shared" si="48"/>
        <v>0</v>
      </c>
      <c r="CY37" s="7">
        <f t="shared" si="49"/>
        <v>0</v>
      </c>
      <c r="CZ37" s="7">
        <f t="shared" si="50"/>
        <v>0</v>
      </c>
      <c r="DA37" s="7">
        <f t="shared" si="51"/>
        <v>0</v>
      </c>
      <c r="DB37" s="7">
        <f t="shared" si="52"/>
        <v>0</v>
      </c>
      <c r="DC37" s="7">
        <f t="shared" si="53"/>
        <v>247.04</v>
      </c>
    </row>
    <row r="38" spans="1:107">
      <c r="A38" s="59">
        <v>30</v>
      </c>
      <c r="B38" s="253" t="s">
        <v>50</v>
      </c>
      <c r="C38" s="254" t="s">
        <v>412</v>
      </c>
      <c r="D38" s="9"/>
      <c r="E38" s="10">
        <f>LOOKUP((IF(D38&gt;0,(RANK(D38,D$6:D$125,0)),"NA")),'Points System'!$A$4:$A$154,'Points System'!$B$4:$B$154)</f>
        <v>0</v>
      </c>
      <c r="F38" s="9">
        <v>199.01</v>
      </c>
      <c r="G38" s="16">
        <f>LOOKUP((IF(F38&gt;0,(RANK(F38,F$6:F$125,0)),"NA")),'Points System'!$A$4:$A$154,'Points System'!$B$4:$B$154)</f>
        <v>85</v>
      </c>
      <c r="H38" s="9"/>
      <c r="I38" s="16">
        <f>LOOKUP((IF(H38&gt;0,(RANK(H38,H$6:H$125,0)),"NA")),'Points System'!$A$4:$A$154,'Points System'!$B$4:$B$154)</f>
        <v>0</v>
      </c>
      <c r="J38" s="9"/>
      <c r="K38" s="16">
        <f>LOOKUP((IF(J38&gt;0,(RANK(J38,J$6:J$125,0)),"NA")),'Points System'!$A$4:$A$154,'Points System'!$B$4:$B$154)</f>
        <v>0</v>
      </c>
      <c r="L38" s="9"/>
      <c r="M38" s="16">
        <f>LOOKUP((IF(L38&gt;0,(RANK(L38,L$6:L$125,0)),"NA")),'Points System'!$A$4:$A$154,'Points System'!$B$4:$B$154)</f>
        <v>0</v>
      </c>
      <c r="N38" s="9"/>
      <c r="O38" s="16">
        <f>LOOKUP((IF(N38&gt;0,(RANK(N38,N$6:N$125,0)),"NA")),'Points System'!$A$4:$A$154,'Points System'!$B$4:$B$154)</f>
        <v>0</v>
      </c>
      <c r="P38" s="9"/>
      <c r="Q38" s="16">
        <f>LOOKUP((IF(P38&gt;0,(RANK(P38,P$6:P$125,0)),"NA")),'Points System'!$A$4:$A$154,'Points System'!$B$4:$B$154)</f>
        <v>0</v>
      </c>
      <c r="R38" s="9"/>
      <c r="S38" s="16">
        <f>LOOKUP((IF(R38&gt;0,(RANK(R38,R$6:R$125,0)),"NA")),'Points System'!$A$4:$A$154,'Points System'!$B$4:$B$154)</f>
        <v>0</v>
      </c>
      <c r="T38" s="9"/>
      <c r="U38" s="16">
        <f>LOOKUP((IF(T38&gt;0,(RANK(T38,T$6:T$125,0)),"NA")),'Points System'!$A$4:$A$154,'Points System'!$B$4:$B$154)</f>
        <v>0</v>
      </c>
      <c r="V38" s="9"/>
      <c r="W38" s="16">
        <f>LOOKUP((IF(V38&gt;0,(RANK(V38,V$6:V$125,0)),"NA")),'Points System'!$A$4:$A$154,'Points System'!$B$4:$B$154)</f>
        <v>0</v>
      </c>
      <c r="X38" s="9"/>
      <c r="Y38" s="16">
        <f>LOOKUP((IF(X38&gt;0,(RANK(X38,X$6:X$125,0)),"NA")),'Points System'!$A$4:$A$154,'Points System'!$B$4:$B$154)</f>
        <v>0</v>
      </c>
      <c r="Z38" s="9"/>
      <c r="AA38" s="16">
        <f>LOOKUP((IF(Z38&gt;0,(RANK(Z38,Z$6:Z$125,0)),"NA")),'Points System'!$A$4:$A$154,'Points System'!$B$4:$B$154)</f>
        <v>0</v>
      </c>
      <c r="AB38" s="78">
        <f>CC38</f>
        <v>199.01</v>
      </c>
      <c r="AC38" s="10">
        <f>SUM((LARGE((BA38:BK38),1))+(LARGE((BA38:BK38),2))+(LARGE((BA38:BK38),3)+(LARGE((BA38:BK38),4))))</f>
        <v>85</v>
      </c>
      <c r="AD38" s="12">
        <f>RANK(AC38,$AC$6:$AC$125,0)</f>
        <v>32</v>
      </c>
      <c r="AE38" s="88">
        <f>(AB38-(ROUNDDOWN(AB38,0)))*100</f>
        <v>0.99999999999909051</v>
      </c>
      <c r="AF38" s="76" t="str">
        <f>IF((COUNTIF(AT38:AY38,"&gt;0"))&gt;2,"Y","N")</f>
        <v>N</v>
      </c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23">
        <f t="shared" si="0"/>
        <v>85</v>
      </c>
      <c r="AU38" s="23">
        <f t="shared" si="1"/>
        <v>0</v>
      </c>
      <c r="AV38" s="23">
        <f t="shared" si="2"/>
        <v>0</v>
      </c>
      <c r="AW38" s="23">
        <f t="shared" ref="AW38:AW69" si="54">LARGE(BG38:BG38,1)</f>
        <v>0</v>
      </c>
      <c r="AX38" s="23">
        <f t="shared" si="4"/>
        <v>0</v>
      </c>
      <c r="AY38" s="23">
        <f t="shared" si="5"/>
        <v>0</v>
      </c>
      <c r="AZ38" s="7"/>
      <c r="BA38" s="82">
        <f t="shared" si="33"/>
        <v>85</v>
      </c>
      <c r="BB38" s="83">
        <f t="shared" ref="BB38:BB69" si="55">S38</f>
        <v>0</v>
      </c>
      <c r="BC38" s="82">
        <f t="shared" si="34"/>
        <v>0</v>
      </c>
      <c r="BD38" s="83">
        <f t="shared" ref="BD38:BD69" si="56">Q38</f>
        <v>0</v>
      </c>
      <c r="BE38" s="82">
        <f t="shared" si="35"/>
        <v>0</v>
      </c>
      <c r="BF38" s="83">
        <f t="shared" ref="BF38:BF69" si="57">W38</f>
        <v>0</v>
      </c>
      <c r="BG38" s="82">
        <f t="shared" si="36"/>
        <v>0</v>
      </c>
      <c r="BH38" s="82">
        <f t="shared" ref="BH38:BH69" si="58">E38</f>
        <v>0</v>
      </c>
      <c r="BI38" s="83">
        <f t="shared" ref="BI38:BI69" si="59">M38</f>
        <v>0</v>
      </c>
      <c r="BJ38" s="82">
        <f t="shared" ref="BJ38:BJ69" si="60">O38</f>
        <v>0</v>
      </c>
      <c r="BK38" s="83">
        <f t="shared" ref="BK38:BK69" si="61">Y38</f>
        <v>0</v>
      </c>
      <c r="BL38" s="7"/>
      <c r="BM38" s="82">
        <f t="shared" ref="BM38:BM69" si="62">F38</f>
        <v>199.01</v>
      </c>
      <c r="BN38" s="83">
        <f t="shared" ref="BN38:BN69" si="63">R38</f>
        <v>0</v>
      </c>
      <c r="BO38" s="82">
        <f t="shared" ref="BO38:BO69" si="64">H38</f>
        <v>0</v>
      </c>
      <c r="BP38" s="83">
        <f t="shared" ref="BP38:BP69" si="65">P38</f>
        <v>0</v>
      </c>
      <c r="BQ38" s="82">
        <f t="shared" ref="BQ38:BQ69" si="66">J38</f>
        <v>0</v>
      </c>
      <c r="BR38" s="83">
        <f t="shared" ref="BR38:BR69" si="67">V38</f>
        <v>0</v>
      </c>
      <c r="BS38" s="82">
        <f t="shared" ref="BS38:BS69" si="68">Z38</f>
        <v>0</v>
      </c>
      <c r="BT38" s="82">
        <f t="shared" ref="BT38:BT69" si="69">D38</f>
        <v>0</v>
      </c>
      <c r="BU38" s="83">
        <f t="shared" ref="BU38:BU69" si="70">L38</f>
        <v>0</v>
      </c>
      <c r="BV38" s="82">
        <f t="shared" ref="BV38:BV69" si="71">N38</f>
        <v>0</v>
      </c>
      <c r="BW38" s="83">
        <f t="shared" ref="BW38:BW69" si="72">X38</f>
        <v>0</v>
      </c>
      <c r="BY38" s="7">
        <f t="shared" ref="BY38:BY69" si="73">SUM(BM38:BW38)</f>
        <v>199.01</v>
      </c>
      <c r="BZ38" s="7"/>
      <c r="CA38" s="7">
        <f t="shared" si="37"/>
        <v>0</v>
      </c>
      <c r="CB38" s="7"/>
      <c r="CC38" s="7">
        <f t="shared" si="25"/>
        <v>199.01</v>
      </c>
      <c r="CF38" s="7">
        <f t="shared" ref="CF38:CF69" si="74">MATCH((SMALL(BA38:BK38,1)),BA38:BK38,0)</f>
        <v>2</v>
      </c>
      <c r="CG38" s="7">
        <f t="shared" ref="CG38:CG69" si="75">MATCH((SMALL(BA38:BK38,2)),BA38:BK38,0)</f>
        <v>2</v>
      </c>
      <c r="CH38" s="7">
        <f t="shared" ref="CH38:CH69" si="76">MATCH((SMALL(BA38:BK38,3)),BA38:BK38,0)</f>
        <v>2</v>
      </c>
      <c r="CI38" s="7">
        <f t="shared" ref="CI38:CI69" si="77">MATCH((SMALL(BA38:BK38,4)),BA38:BK38,0)</f>
        <v>2</v>
      </c>
      <c r="CJ38" s="7">
        <f t="shared" ref="CJ38:CJ69" si="78">MATCH((SMALL(BA38:BK38,5)),BA38:BK38,0)</f>
        <v>2</v>
      </c>
      <c r="CK38" s="7">
        <f t="shared" ref="CK38:CK69" si="79">MATCH((SMALL(BA38:BK38,6)),BA38:BK38,0)</f>
        <v>2</v>
      </c>
      <c r="CL38" s="7">
        <f t="shared" si="38"/>
        <v>2</v>
      </c>
      <c r="CM38" s="7">
        <f t="shared" si="39"/>
        <v>2</v>
      </c>
      <c r="CN38" s="7">
        <f t="shared" si="40"/>
        <v>2</v>
      </c>
      <c r="CO38" s="7">
        <f t="shared" si="41"/>
        <v>2</v>
      </c>
      <c r="CP38" s="7">
        <f t="shared" si="42"/>
        <v>1</v>
      </c>
      <c r="CQ38" s="7"/>
      <c r="CS38" s="7">
        <f t="shared" si="43"/>
        <v>0</v>
      </c>
      <c r="CT38" s="7">
        <f t="shared" si="44"/>
        <v>0</v>
      </c>
      <c r="CU38" s="7">
        <f t="shared" si="45"/>
        <v>0</v>
      </c>
      <c r="CV38" s="7">
        <f t="shared" si="46"/>
        <v>0</v>
      </c>
      <c r="CW38" s="7">
        <f t="shared" si="47"/>
        <v>0</v>
      </c>
      <c r="CX38" s="7">
        <f t="shared" si="48"/>
        <v>0</v>
      </c>
      <c r="CY38" s="7">
        <f t="shared" si="49"/>
        <v>0</v>
      </c>
      <c r="CZ38" s="7">
        <f t="shared" si="50"/>
        <v>0</v>
      </c>
      <c r="DA38" s="7">
        <f t="shared" si="51"/>
        <v>0</v>
      </c>
      <c r="DB38" s="7">
        <f t="shared" si="52"/>
        <v>0</v>
      </c>
      <c r="DC38" s="7">
        <f t="shared" si="53"/>
        <v>199.01</v>
      </c>
    </row>
    <row r="39" spans="1:107">
      <c r="A39" s="59">
        <v>74</v>
      </c>
      <c r="B39" s="253" t="s">
        <v>294</v>
      </c>
      <c r="C39" s="254" t="s">
        <v>295</v>
      </c>
      <c r="D39" s="9"/>
      <c r="E39" s="10">
        <f>LOOKUP((IF(D39&gt;0,(RANK(D39,D$6:D$125,0)),"NA")),'Points System'!$A$4:$A$154,'Points System'!$B$4:$B$154)</f>
        <v>0</v>
      </c>
      <c r="F39" s="9"/>
      <c r="G39" s="16">
        <f>LOOKUP((IF(F39&gt;0,(RANK(F39,F$6:F$125,0)),"NA")),'Points System'!$A$4:$A$154,'Points System'!$B$4:$B$154)</f>
        <v>0</v>
      </c>
      <c r="H39" s="9"/>
      <c r="I39" s="16">
        <f>LOOKUP((IF(H39&gt;0,(RANK(H39,H$6:H$125,0)),"NA")),'Points System'!$A$4:$A$154,'Points System'!$B$4:$B$154)</f>
        <v>0</v>
      </c>
      <c r="J39" s="9"/>
      <c r="K39" s="16">
        <f>LOOKUP((IF(J39&gt;0,(RANK(J39,J$6:J$125,0)),"NA")),'Points System'!$A$4:$A$154,'Points System'!$B$4:$B$154)</f>
        <v>0</v>
      </c>
      <c r="L39" s="9"/>
      <c r="M39" s="16">
        <f>LOOKUP((IF(L39&gt;0,(RANK(L39,L$6:L$125,0)),"NA")),'Points System'!$A$4:$A$154,'Points System'!$B$4:$B$154)</f>
        <v>0</v>
      </c>
      <c r="N39" s="9"/>
      <c r="O39" s="16">
        <f>LOOKUP((IF(N39&gt;0,(RANK(N39,N$6:N$125,0)),"NA")),'Points System'!$A$4:$A$154,'Points System'!$B$4:$B$154)</f>
        <v>0</v>
      </c>
      <c r="P39" s="9"/>
      <c r="Q39" s="16">
        <f>LOOKUP((IF(P39&gt;0,(RANK(P39,P$6:P$125,0)),"NA")),'Points System'!$A$4:$A$154,'Points System'!$B$4:$B$154)</f>
        <v>0</v>
      </c>
      <c r="R39" s="9"/>
      <c r="S39" s="16">
        <f>LOOKUP((IF(R39&gt;0,(RANK(R39,R$6:R$125,0)),"NA")),'Points System'!$A$4:$A$154,'Points System'!$B$4:$B$154)</f>
        <v>0</v>
      </c>
      <c r="T39" s="9"/>
      <c r="U39" s="16">
        <f>LOOKUP((IF(T39&gt;0,(RANK(T39,T$6:T$125,0)),"NA")),'Points System'!$A$4:$A$154,'Points System'!$B$4:$B$154)</f>
        <v>0</v>
      </c>
      <c r="V39" s="9"/>
      <c r="W39" s="16">
        <f>LOOKUP((IF(V39&gt;0,(RANK(V39,V$6:V$125,0)),"NA")),'Points System'!$A$4:$A$154,'Points System'!$B$4:$B$154)</f>
        <v>0</v>
      </c>
      <c r="X39" s="9">
        <v>185</v>
      </c>
      <c r="Y39" s="16">
        <f>LOOKUP((IF(X39&gt;0,(RANK(X39,X$6:X$125,0)),"NA")),'Points System'!$A$4:$A$154,'Points System'!$B$4:$B$154)</f>
        <v>85</v>
      </c>
      <c r="Z39" s="9"/>
      <c r="AA39" s="16">
        <f>LOOKUP((IF(Z39&gt;0,(RANK(Z39,Z$6:Z$125,0)),"NA")),'Points System'!$A$4:$A$154,'Points System'!$B$4:$B$154)</f>
        <v>0</v>
      </c>
      <c r="AB39" s="78">
        <f>CC39</f>
        <v>185</v>
      </c>
      <c r="AC39" s="10">
        <f>SUM((LARGE((BA39:BK39),1))+(LARGE((BA39:BK39),2))+(LARGE((BA39:BK39),3)+(LARGE((BA39:BK39),4))))</f>
        <v>85</v>
      </c>
      <c r="AD39" s="12">
        <f>RANK(AC39,$AC$6:$AC$125,0)</f>
        <v>32</v>
      </c>
      <c r="AE39" s="88">
        <f>(AB39-(ROUNDDOWN(AB39,0)))*100</f>
        <v>0</v>
      </c>
      <c r="AF39" s="76" t="str">
        <f>IF((COUNTIF(AT39:AY39,"&gt;0"))&gt;2,"Y","N")</f>
        <v>N</v>
      </c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23">
        <f t="shared" si="0"/>
        <v>0</v>
      </c>
      <c r="AU39" s="23">
        <f t="shared" si="1"/>
        <v>0</v>
      </c>
      <c r="AV39" s="23">
        <f t="shared" si="2"/>
        <v>0</v>
      </c>
      <c r="AW39" s="23">
        <f t="shared" si="54"/>
        <v>0</v>
      </c>
      <c r="AX39" s="23">
        <f t="shared" si="4"/>
        <v>0</v>
      </c>
      <c r="AY39" s="23">
        <f t="shared" si="5"/>
        <v>85</v>
      </c>
      <c r="AZ39" s="7"/>
      <c r="BA39" s="82">
        <f t="shared" si="33"/>
        <v>0</v>
      </c>
      <c r="BB39" s="83">
        <f t="shared" si="55"/>
        <v>0</v>
      </c>
      <c r="BC39" s="82">
        <f t="shared" si="34"/>
        <v>0</v>
      </c>
      <c r="BD39" s="83">
        <f t="shared" si="56"/>
        <v>0</v>
      </c>
      <c r="BE39" s="82">
        <f t="shared" si="35"/>
        <v>0</v>
      </c>
      <c r="BF39" s="83">
        <f t="shared" si="57"/>
        <v>0</v>
      </c>
      <c r="BG39" s="82">
        <f t="shared" si="36"/>
        <v>0</v>
      </c>
      <c r="BH39" s="82">
        <f t="shared" si="58"/>
        <v>0</v>
      </c>
      <c r="BI39" s="83">
        <f t="shared" si="59"/>
        <v>0</v>
      </c>
      <c r="BJ39" s="82">
        <f t="shared" si="60"/>
        <v>0</v>
      </c>
      <c r="BK39" s="83">
        <f t="shared" si="61"/>
        <v>85</v>
      </c>
      <c r="BL39" s="7"/>
      <c r="BM39" s="82">
        <f t="shared" si="62"/>
        <v>0</v>
      </c>
      <c r="BN39" s="83">
        <f t="shared" si="63"/>
        <v>0</v>
      </c>
      <c r="BO39" s="82">
        <f t="shared" si="64"/>
        <v>0</v>
      </c>
      <c r="BP39" s="83">
        <f t="shared" si="65"/>
        <v>0</v>
      </c>
      <c r="BQ39" s="82">
        <f t="shared" si="66"/>
        <v>0</v>
      </c>
      <c r="BR39" s="83">
        <f t="shared" si="67"/>
        <v>0</v>
      </c>
      <c r="BS39" s="82">
        <f t="shared" si="68"/>
        <v>0</v>
      </c>
      <c r="BT39" s="82">
        <f t="shared" si="69"/>
        <v>0</v>
      </c>
      <c r="BU39" s="83">
        <f t="shared" si="70"/>
        <v>0</v>
      </c>
      <c r="BV39" s="82">
        <f t="shared" si="71"/>
        <v>0</v>
      </c>
      <c r="BW39" s="83">
        <f t="shared" si="72"/>
        <v>185</v>
      </c>
      <c r="BY39" s="7">
        <f t="shared" si="73"/>
        <v>185</v>
      </c>
      <c r="BZ39" s="7"/>
      <c r="CA39" s="7">
        <f t="shared" si="37"/>
        <v>0</v>
      </c>
      <c r="CB39" s="7"/>
      <c r="CC39" s="7">
        <f t="shared" si="25"/>
        <v>185</v>
      </c>
      <c r="CF39" s="7">
        <f t="shared" si="74"/>
        <v>1</v>
      </c>
      <c r="CG39" s="7">
        <f t="shared" si="75"/>
        <v>1</v>
      </c>
      <c r="CH39" s="7">
        <f t="shared" si="76"/>
        <v>1</v>
      </c>
      <c r="CI39" s="7">
        <f t="shared" si="77"/>
        <v>1</v>
      </c>
      <c r="CJ39" s="7">
        <f t="shared" si="78"/>
        <v>1</v>
      </c>
      <c r="CK39" s="7">
        <f t="shared" si="79"/>
        <v>1</v>
      </c>
      <c r="CL39" s="7">
        <f t="shared" ref="CL39:CL70" si="80">MATCH((SMALL(BA39:BK39,7)),BA39:BK39,0)</f>
        <v>1</v>
      </c>
      <c r="CM39" s="7">
        <f t="shared" ref="CM39:CM70" si="81">MATCH((SMALL(BA39:BK39,8)),BA39:BK39,0)</f>
        <v>1</v>
      </c>
      <c r="CN39" s="7">
        <f t="shared" si="40"/>
        <v>1</v>
      </c>
      <c r="CO39" s="7">
        <f t="shared" si="41"/>
        <v>1</v>
      </c>
      <c r="CP39" s="7">
        <f t="shared" si="42"/>
        <v>11</v>
      </c>
      <c r="CQ39" s="7"/>
      <c r="CS39" s="7">
        <f t="shared" si="43"/>
        <v>0</v>
      </c>
      <c r="CT39" s="7">
        <f t="shared" si="44"/>
        <v>0</v>
      </c>
      <c r="CU39" s="7">
        <f t="shared" si="45"/>
        <v>0</v>
      </c>
      <c r="CV39" s="7">
        <f t="shared" si="46"/>
        <v>0</v>
      </c>
      <c r="CW39" s="7">
        <f t="shared" si="47"/>
        <v>0</v>
      </c>
      <c r="CX39" s="7">
        <f t="shared" si="48"/>
        <v>0</v>
      </c>
      <c r="CY39" s="7">
        <f t="shared" si="49"/>
        <v>0</v>
      </c>
      <c r="CZ39" s="7">
        <f t="shared" si="50"/>
        <v>0</v>
      </c>
      <c r="DA39" s="7">
        <f t="shared" si="51"/>
        <v>0</v>
      </c>
      <c r="DB39" s="7">
        <f t="shared" si="52"/>
        <v>0</v>
      </c>
      <c r="DC39" s="7">
        <f t="shared" si="53"/>
        <v>185</v>
      </c>
    </row>
    <row r="40" spans="1:107">
      <c r="A40" s="59">
        <v>31</v>
      </c>
      <c r="B40" s="253" t="s">
        <v>259</v>
      </c>
      <c r="C40" s="254" t="s">
        <v>288</v>
      </c>
      <c r="D40" s="9"/>
      <c r="E40" s="10">
        <f>LOOKUP((IF(D40&gt;0,(RANK(D40,D$6:D$125,0)),"NA")),'Points System'!$A$4:$A$154,'Points System'!$B$4:$B$154)</f>
        <v>0</v>
      </c>
      <c r="F40" s="9"/>
      <c r="G40" s="16">
        <f>LOOKUP((IF(F40&gt;0,(RANK(F40,F$6:F$125,0)),"NA")),'Points System'!$A$4:$A$154,'Points System'!$B$4:$B$154)</f>
        <v>0</v>
      </c>
      <c r="H40" s="9"/>
      <c r="I40" s="16">
        <f>LOOKUP((IF(H40&gt;0,(RANK(H40,H$6:H$125,0)),"NA")),'Points System'!$A$4:$A$154,'Points System'!$B$4:$B$154)</f>
        <v>0</v>
      </c>
      <c r="J40" s="9"/>
      <c r="K40" s="16">
        <f>LOOKUP((IF(J40&gt;0,(RANK(J40,J$6:J$125,0)),"NA")),'Points System'!$A$4:$A$154,'Points System'!$B$4:$B$154)</f>
        <v>0</v>
      </c>
      <c r="L40" s="9"/>
      <c r="M40" s="16">
        <f>LOOKUP((IF(L40&gt;0,(RANK(L40,L$6:L$125,0)),"NA")),'Points System'!$A$4:$A$154,'Points System'!$B$4:$B$154)</f>
        <v>0</v>
      </c>
      <c r="N40" s="9"/>
      <c r="O40" s="16">
        <f>LOOKUP((IF(N40&gt;0,(RANK(N40,N$6:N$125,0)),"NA")),'Points System'!$A$4:$A$154,'Points System'!$B$4:$B$154)</f>
        <v>0</v>
      </c>
      <c r="P40" s="9">
        <v>243.01</v>
      </c>
      <c r="Q40" s="16">
        <f>LOOKUP((IF(P40&gt;0,(RANK(P40,P$6:P$125,0)),"NA")),'Points System'!$A$4:$A$154,'Points System'!$B$4:$B$154)</f>
        <v>81</v>
      </c>
      <c r="R40" s="9"/>
      <c r="S40" s="16">
        <f>LOOKUP((IF(R40&gt;0,(RANK(R40,R$6:R$125,0)),"NA")),'Points System'!$A$4:$A$154,'Points System'!$B$4:$B$154)</f>
        <v>0</v>
      </c>
      <c r="T40" s="9"/>
      <c r="U40" s="16">
        <f>LOOKUP((IF(T40&gt;0,(RANK(T40,T$6:T$125,0)),"NA")),'Points System'!$A$4:$A$154,'Points System'!$B$4:$B$154)</f>
        <v>0</v>
      </c>
      <c r="V40" s="9"/>
      <c r="W40" s="16">
        <f>LOOKUP((IF(V40&gt;0,(RANK(V40,V$6:V$125,0)),"NA")),'Points System'!$A$4:$A$154,'Points System'!$B$4:$B$154)</f>
        <v>0</v>
      </c>
      <c r="X40" s="9"/>
      <c r="Y40" s="16">
        <f>LOOKUP((IF(X40&gt;0,(RANK(X40,X$6:X$125,0)),"NA")),'Points System'!$A$4:$A$154,'Points System'!$B$4:$B$154)</f>
        <v>0</v>
      </c>
      <c r="Z40" s="9"/>
      <c r="AA40" s="16">
        <f>LOOKUP((IF(Z40&gt;0,(RANK(Z40,Z$6:Z$125,0)),"NA")),'Points System'!$A$4:$A$154,'Points System'!$B$4:$B$154)</f>
        <v>0</v>
      </c>
      <c r="AB40" s="78">
        <f>CC40</f>
        <v>243.01</v>
      </c>
      <c r="AC40" s="10">
        <f>SUM((LARGE((BA40:BK40),1))+(LARGE((BA40:BK40),2))+(LARGE((BA40:BK40),3)+(LARGE((BA40:BK40),4))))</f>
        <v>81</v>
      </c>
      <c r="AD40" s="12">
        <f>RANK(AC40,$AC$6:$AC$125,0)</f>
        <v>35</v>
      </c>
      <c r="AE40" s="88">
        <f>(AB40-(ROUNDDOWN(AB40,0)))*100</f>
        <v>0.99999999999909051</v>
      </c>
      <c r="AF40" s="76" t="str">
        <f>IF((COUNTIF(AT40:AY40,"&gt;0"))&gt;2,"Y","N")</f>
        <v>N</v>
      </c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23">
        <f t="shared" si="0"/>
        <v>0</v>
      </c>
      <c r="AU40" s="23">
        <f t="shared" si="1"/>
        <v>81</v>
      </c>
      <c r="AV40" s="23">
        <f t="shared" si="2"/>
        <v>0</v>
      </c>
      <c r="AW40" s="23">
        <f t="shared" si="54"/>
        <v>0</v>
      </c>
      <c r="AX40" s="23">
        <f t="shared" si="4"/>
        <v>0</v>
      </c>
      <c r="AY40" s="23">
        <f t="shared" si="5"/>
        <v>0</v>
      </c>
      <c r="AZ40" s="7"/>
      <c r="BA40" s="82">
        <f t="shared" si="33"/>
        <v>0</v>
      </c>
      <c r="BB40" s="83">
        <f t="shared" si="55"/>
        <v>0</v>
      </c>
      <c r="BC40" s="82">
        <f t="shared" si="34"/>
        <v>0</v>
      </c>
      <c r="BD40" s="83">
        <f t="shared" si="56"/>
        <v>81</v>
      </c>
      <c r="BE40" s="82">
        <f t="shared" si="35"/>
        <v>0</v>
      </c>
      <c r="BF40" s="83">
        <f t="shared" si="57"/>
        <v>0</v>
      </c>
      <c r="BG40" s="82">
        <f t="shared" si="36"/>
        <v>0</v>
      </c>
      <c r="BH40" s="82">
        <f t="shared" si="58"/>
        <v>0</v>
      </c>
      <c r="BI40" s="83">
        <f t="shared" si="59"/>
        <v>0</v>
      </c>
      <c r="BJ40" s="82">
        <f t="shared" si="60"/>
        <v>0</v>
      </c>
      <c r="BK40" s="83">
        <f t="shared" si="61"/>
        <v>0</v>
      </c>
      <c r="BL40" s="7"/>
      <c r="BM40" s="82">
        <f t="shared" si="62"/>
        <v>0</v>
      </c>
      <c r="BN40" s="83">
        <f t="shared" si="63"/>
        <v>0</v>
      </c>
      <c r="BO40" s="82">
        <f t="shared" si="64"/>
        <v>0</v>
      </c>
      <c r="BP40" s="83">
        <f t="shared" si="65"/>
        <v>243.01</v>
      </c>
      <c r="BQ40" s="82">
        <f t="shared" si="66"/>
        <v>0</v>
      </c>
      <c r="BR40" s="83">
        <f t="shared" si="67"/>
        <v>0</v>
      </c>
      <c r="BS40" s="82">
        <f t="shared" si="68"/>
        <v>0</v>
      </c>
      <c r="BT40" s="82">
        <f t="shared" si="69"/>
        <v>0</v>
      </c>
      <c r="BU40" s="83">
        <f t="shared" si="70"/>
        <v>0</v>
      </c>
      <c r="BV40" s="82">
        <f t="shared" si="71"/>
        <v>0</v>
      </c>
      <c r="BW40" s="83">
        <f t="shared" si="72"/>
        <v>0</v>
      </c>
      <c r="BY40" s="7">
        <f t="shared" si="73"/>
        <v>243.01</v>
      </c>
      <c r="BZ40" s="7"/>
      <c r="CA40" s="7">
        <f t="shared" si="37"/>
        <v>0</v>
      </c>
      <c r="CB40" s="7"/>
      <c r="CC40" s="7">
        <f t="shared" si="25"/>
        <v>243.01</v>
      </c>
      <c r="CF40" s="7">
        <f t="shared" si="74"/>
        <v>1</v>
      </c>
      <c r="CG40" s="7">
        <f t="shared" si="75"/>
        <v>1</v>
      </c>
      <c r="CH40" s="7">
        <f t="shared" si="76"/>
        <v>1</v>
      </c>
      <c r="CI40" s="7">
        <f t="shared" si="77"/>
        <v>1</v>
      </c>
      <c r="CJ40" s="7">
        <f t="shared" si="78"/>
        <v>1</v>
      </c>
      <c r="CK40" s="7">
        <f t="shared" si="79"/>
        <v>1</v>
      </c>
      <c r="CL40" s="7">
        <f t="shared" si="80"/>
        <v>1</v>
      </c>
      <c r="CM40" s="7">
        <f t="shared" si="81"/>
        <v>1</v>
      </c>
      <c r="CN40" s="7">
        <f t="shared" si="40"/>
        <v>1</v>
      </c>
      <c r="CO40" s="7">
        <f t="shared" si="41"/>
        <v>1</v>
      </c>
      <c r="CP40" s="7">
        <f t="shared" si="42"/>
        <v>4</v>
      </c>
      <c r="CQ40" s="7"/>
      <c r="CS40" s="7">
        <f t="shared" si="43"/>
        <v>0</v>
      </c>
      <c r="CT40" s="7">
        <f t="shared" si="44"/>
        <v>0</v>
      </c>
      <c r="CU40" s="7">
        <f t="shared" si="45"/>
        <v>0</v>
      </c>
      <c r="CV40" s="7">
        <f t="shared" si="46"/>
        <v>0</v>
      </c>
      <c r="CW40" s="7">
        <f t="shared" si="47"/>
        <v>0</v>
      </c>
      <c r="CX40" s="7">
        <f t="shared" si="48"/>
        <v>0</v>
      </c>
      <c r="CY40" s="7">
        <f t="shared" si="49"/>
        <v>0</v>
      </c>
      <c r="CZ40" s="7">
        <f t="shared" si="50"/>
        <v>0</v>
      </c>
      <c r="DA40" s="7">
        <f t="shared" si="51"/>
        <v>0</v>
      </c>
      <c r="DB40" s="7">
        <f t="shared" si="52"/>
        <v>0</v>
      </c>
      <c r="DC40" s="7">
        <f t="shared" si="53"/>
        <v>243.01</v>
      </c>
    </row>
    <row r="41" spans="1:107">
      <c r="A41" s="59">
        <v>71</v>
      </c>
      <c r="B41" s="253" t="s">
        <v>57</v>
      </c>
      <c r="C41" s="254" t="s">
        <v>58</v>
      </c>
      <c r="D41" s="9"/>
      <c r="E41" s="10">
        <f>LOOKUP((IF(D41&gt;0,(RANK(D41,D$6:D$125,0)),"NA")),'Points System'!$A$4:$A$154,'Points System'!$B$4:$B$154)</f>
        <v>0</v>
      </c>
      <c r="F41" s="9"/>
      <c r="G41" s="16">
        <f>LOOKUP((IF(F41&gt;0,(RANK(F41,F$6:F$125,0)),"NA")),'Points System'!$A$4:$A$154,'Points System'!$B$4:$B$154)</f>
        <v>0</v>
      </c>
      <c r="H41" s="9"/>
      <c r="I41" s="16">
        <f>LOOKUP((IF(H41&gt;0,(RANK(H41,H$6:H$125,0)),"NA")),'Points System'!$A$4:$A$154,'Points System'!$B$4:$B$154)</f>
        <v>0</v>
      </c>
      <c r="J41" s="9"/>
      <c r="K41" s="16">
        <f>LOOKUP((IF(J41&gt;0,(RANK(J41,J$6:J$125,0)),"NA")),'Points System'!$A$4:$A$154,'Points System'!$B$4:$B$154)</f>
        <v>0</v>
      </c>
      <c r="L41" s="9"/>
      <c r="M41" s="16">
        <f>LOOKUP((IF(L41&gt;0,(RANK(L41,L$6:L$125,0)),"NA")),'Points System'!$A$4:$A$154,'Points System'!$B$4:$B$154)</f>
        <v>0</v>
      </c>
      <c r="N41" s="9"/>
      <c r="O41" s="16">
        <f>LOOKUP((IF(N41&gt;0,(RANK(N41,N$6:N$125,0)),"NA")),'Points System'!$A$4:$A$154,'Points System'!$B$4:$B$154)</f>
        <v>0</v>
      </c>
      <c r="P41" s="9"/>
      <c r="Q41" s="16">
        <f>LOOKUP((IF(P41&gt;0,(RANK(P41,P$6:P$125,0)),"NA")),'Points System'!$A$4:$A$154,'Points System'!$B$4:$B$154)</f>
        <v>0</v>
      </c>
      <c r="R41" s="9"/>
      <c r="S41" s="16">
        <f>LOOKUP((IF(R41&gt;0,(RANK(R41,R$6:R$125,0)),"NA")),'Points System'!$A$4:$A$154,'Points System'!$B$4:$B$154)</f>
        <v>0</v>
      </c>
      <c r="T41" s="9"/>
      <c r="U41" s="16">
        <f>LOOKUP((IF(T41&gt;0,(RANK(T41,T$6:T$125,0)),"NA")),'Points System'!$A$4:$A$154,'Points System'!$B$4:$B$154)</f>
        <v>0</v>
      </c>
      <c r="V41" s="9"/>
      <c r="W41" s="16">
        <f>LOOKUP((IF(V41&gt;0,(RANK(V41,V$6:V$125,0)),"NA")),'Points System'!$A$4:$A$154,'Points System'!$B$4:$B$154)</f>
        <v>0</v>
      </c>
      <c r="X41" s="9">
        <v>172.01</v>
      </c>
      <c r="Y41" s="16">
        <f>LOOKUP((IF(X41&gt;0,(RANK(X41,X$6:X$125,0)),"NA")),'Points System'!$A$4:$A$154,'Points System'!$B$4:$B$154)</f>
        <v>81</v>
      </c>
      <c r="Z41" s="9"/>
      <c r="AA41" s="16">
        <f>LOOKUP((IF(Z41&gt;0,(RANK(Z41,Z$6:Z$125,0)),"NA")),'Points System'!$A$4:$A$154,'Points System'!$B$4:$B$154)</f>
        <v>0</v>
      </c>
      <c r="AB41" s="78">
        <f>CC41</f>
        <v>172.01</v>
      </c>
      <c r="AC41" s="10">
        <f>SUM((LARGE((BA41:BK41),1))+(LARGE((BA41:BK41),2))+(LARGE((BA41:BK41),3)+(LARGE((BA41:BK41),4))))</f>
        <v>81</v>
      </c>
      <c r="AD41" s="12">
        <f>RANK(AC41,$AC$6:$AC$125,0)</f>
        <v>35</v>
      </c>
      <c r="AE41" s="88">
        <f>(AB41-(ROUNDDOWN(AB41,0)))*100</f>
        <v>0.99999999999909051</v>
      </c>
      <c r="AF41" s="76" t="str">
        <f>IF((COUNTIF(AT41:AY41,"&gt;0"))&gt;2,"Y","N")</f>
        <v>N</v>
      </c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23">
        <f t="shared" si="0"/>
        <v>0</v>
      </c>
      <c r="AU41" s="23">
        <f t="shared" si="1"/>
        <v>0</v>
      </c>
      <c r="AV41" s="23">
        <f t="shared" si="2"/>
        <v>0</v>
      </c>
      <c r="AW41" s="23">
        <f t="shared" si="54"/>
        <v>0</v>
      </c>
      <c r="AX41" s="23">
        <f t="shared" si="4"/>
        <v>0</v>
      </c>
      <c r="AY41" s="23">
        <f t="shared" si="5"/>
        <v>81</v>
      </c>
      <c r="AZ41" s="7"/>
      <c r="BA41" s="82">
        <f t="shared" si="33"/>
        <v>0</v>
      </c>
      <c r="BB41" s="83">
        <f t="shared" si="55"/>
        <v>0</v>
      </c>
      <c r="BC41" s="82">
        <f t="shared" si="34"/>
        <v>0</v>
      </c>
      <c r="BD41" s="83">
        <f t="shared" si="56"/>
        <v>0</v>
      </c>
      <c r="BE41" s="82">
        <f t="shared" si="35"/>
        <v>0</v>
      </c>
      <c r="BF41" s="83">
        <f t="shared" si="57"/>
        <v>0</v>
      </c>
      <c r="BG41" s="82">
        <f t="shared" si="36"/>
        <v>0</v>
      </c>
      <c r="BH41" s="82">
        <f t="shared" si="58"/>
        <v>0</v>
      </c>
      <c r="BI41" s="83">
        <f t="shared" si="59"/>
        <v>0</v>
      </c>
      <c r="BJ41" s="82">
        <f t="shared" si="60"/>
        <v>0</v>
      </c>
      <c r="BK41" s="83">
        <f t="shared" si="61"/>
        <v>81</v>
      </c>
      <c r="BL41" s="7"/>
      <c r="BM41" s="82">
        <f t="shared" si="62"/>
        <v>0</v>
      </c>
      <c r="BN41" s="83">
        <f t="shared" si="63"/>
        <v>0</v>
      </c>
      <c r="BO41" s="82">
        <f t="shared" si="64"/>
        <v>0</v>
      </c>
      <c r="BP41" s="83">
        <f t="shared" si="65"/>
        <v>0</v>
      </c>
      <c r="BQ41" s="82">
        <f t="shared" si="66"/>
        <v>0</v>
      </c>
      <c r="BR41" s="83">
        <f t="shared" si="67"/>
        <v>0</v>
      </c>
      <c r="BS41" s="82">
        <f t="shared" si="68"/>
        <v>0</v>
      </c>
      <c r="BT41" s="82">
        <f t="shared" si="69"/>
        <v>0</v>
      </c>
      <c r="BU41" s="83">
        <f t="shared" si="70"/>
        <v>0</v>
      </c>
      <c r="BV41" s="82">
        <f t="shared" si="71"/>
        <v>0</v>
      </c>
      <c r="BW41" s="83">
        <f t="shared" si="72"/>
        <v>172.01</v>
      </c>
      <c r="BY41" s="7">
        <f t="shared" si="73"/>
        <v>172.01</v>
      </c>
      <c r="BZ41" s="7"/>
      <c r="CA41" s="7">
        <f t="shared" si="37"/>
        <v>0</v>
      </c>
      <c r="CB41" s="7"/>
      <c r="CC41" s="7">
        <f t="shared" si="25"/>
        <v>172.01</v>
      </c>
      <c r="CF41" s="7">
        <f t="shared" si="74"/>
        <v>1</v>
      </c>
      <c r="CG41" s="7">
        <f t="shared" si="75"/>
        <v>1</v>
      </c>
      <c r="CH41" s="7">
        <f t="shared" si="76"/>
        <v>1</v>
      </c>
      <c r="CI41" s="7">
        <f t="shared" si="77"/>
        <v>1</v>
      </c>
      <c r="CJ41" s="7">
        <f t="shared" si="78"/>
        <v>1</v>
      </c>
      <c r="CK41" s="7">
        <f t="shared" si="79"/>
        <v>1</v>
      </c>
      <c r="CL41" s="7">
        <f t="shared" si="80"/>
        <v>1</v>
      </c>
      <c r="CM41" s="7">
        <f t="shared" si="81"/>
        <v>1</v>
      </c>
      <c r="CN41" s="7">
        <f t="shared" si="40"/>
        <v>1</v>
      </c>
      <c r="CO41" s="7">
        <f t="shared" si="41"/>
        <v>1</v>
      </c>
      <c r="CP41" s="7">
        <f t="shared" si="42"/>
        <v>11</v>
      </c>
      <c r="CQ41" s="7"/>
      <c r="CS41" s="7">
        <f t="shared" si="43"/>
        <v>0</v>
      </c>
      <c r="CT41" s="7">
        <f t="shared" si="44"/>
        <v>0</v>
      </c>
      <c r="CU41" s="7">
        <f t="shared" si="45"/>
        <v>0</v>
      </c>
      <c r="CV41" s="7">
        <f t="shared" si="46"/>
        <v>0</v>
      </c>
      <c r="CW41" s="7">
        <f t="shared" si="47"/>
        <v>0</v>
      </c>
      <c r="CX41" s="7">
        <f t="shared" si="48"/>
        <v>0</v>
      </c>
      <c r="CY41" s="7">
        <f t="shared" si="49"/>
        <v>0</v>
      </c>
      <c r="CZ41" s="7">
        <f t="shared" si="50"/>
        <v>0</v>
      </c>
      <c r="DA41" s="7">
        <f t="shared" si="51"/>
        <v>0</v>
      </c>
      <c r="DB41" s="7">
        <f t="shared" si="52"/>
        <v>0</v>
      </c>
      <c r="DC41" s="7">
        <f t="shared" si="53"/>
        <v>172.01</v>
      </c>
    </row>
    <row r="42" spans="1:107">
      <c r="A42" s="59">
        <v>32</v>
      </c>
      <c r="B42" s="253" t="s">
        <v>561</v>
      </c>
      <c r="C42" s="254" t="s">
        <v>562</v>
      </c>
      <c r="D42" s="9"/>
      <c r="E42" s="10">
        <f>LOOKUP((IF(D42&gt;0,(RANK(D42,D$6:D$125,0)),"NA")),'Points System'!$A$4:$A$154,'Points System'!$B$4:$B$154)</f>
        <v>0</v>
      </c>
      <c r="F42" s="78"/>
      <c r="G42" s="16">
        <f>LOOKUP((IF(F42&gt;0,(RANK(F42,F$6:F$125,0)),"NA")),'Points System'!$A$4:$A$154,'Points System'!$B$4:$B$154)</f>
        <v>0</v>
      </c>
      <c r="H42" s="9"/>
      <c r="I42" s="16">
        <f>LOOKUP((IF(H42&gt;0,(RANK(H42,H$6:H$125,0)),"NA")),'Points System'!$A$4:$A$154,'Points System'!$B$4:$B$154)</f>
        <v>0</v>
      </c>
      <c r="J42" s="9"/>
      <c r="K42" s="16">
        <f>LOOKUP((IF(J42&gt;0,(RANK(J42,J$6:J$125,0)),"NA")),'Points System'!$A$4:$A$154,'Points System'!$B$4:$B$154)</f>
        <v>0</v>
      </c>
      <c r="L42" s="9"/>
      <c r="M42" s="16">
        <f>LOOKUP((IF(L42&gt;0,(RANK(L42,L$6:L$125,0)),"NA")),'Points System'!$A$4:$A$154,'Points System'!$B$4:$B$154)</f>
        <v>0</v>
      </c>
      <c r="N42" s="9"/>
      <c r="O42" s="16">
        <f>LOOKUP((IF(N42&gt;0,(RANK(N42,N$6:N$125,0)),"NA")),'Points System'!$A$4:$A$154,'Points System'!$B$4:$B$154)</f>
        <v>0</v>
      </c>
      <c r="P42" s="9"/>
      <c r="Q42" s="16">
        <f>LOOKUP((IF(P42&gt;0,(RANK(P42,P$6:P$125,0)),"NA")),'Points System'!$A$4:$A$154,'Points System'!$B$4:$B$154)</f>
        <v>0</v>
      </c>
      <c r="R42" s="9">
        <v>215.05</v>
      </c>
      <c r="S42" s="16">
        <f>LOOKUP((IF(R42&gt;0,(RANK(R42,R$6:R$125,0)),"NA")),'Points System'!$A$4:$A$154,'Points System'!$B$4:$B$154)</f>
        <v>77</v>
      </c>
      <c r="T42" s="9"/>
      <c r="U42" s="16">
        <f>LOOKUP((IF(T42&gt;0,(RANK(T42,T$6:T$125,0)),"NA")),'Points System'!$A$4:$A$154,'Points System'!$B$4:$B$154)</f>
        <v>0</v>
      </c>
      <c r="V42" s="9"/>
      <c r="W42" s="16">
        <f>LOOKUP((IF(V42&gt;0,(RANK(V42,V$6:V$125,0)),"NA")),'Points System'!$A$4:$A$154,'Points System'!$B$4:$B$154)</f>
        <v>0</v>
      </c>
      <c r="X42" s="9"/>
      <c r="Y42" s="16">
        <f>LOOKUP((IF(X42&gt;0,(RANK(X42,X$6:X$125,0)),"NA")),'Points System'!$A$4:$A$154,'Points System'!$B$4:$B$154)</f>
        <v>0</v>
      </c>
      <c r="Z42" s="9"/>
      <c r="AA42" s="16">
        <f>LOOKUP((IF(Z42&gt;0,(RANK(Z42,Z$6:Z$125,0)),"NA")),'Points System'!$A$4:$A$154,'Points System'!$B$4:$B$154)</f>
        <v>0</v>
      </c>
      <c r="AB42" s="78">
        <f>CC42</f>
        <v>215.05</v>
      </c>
      <c r="AC42" s="10">
        <f>SUM((LARGE((BA42:BK42),1))+(LARGE((BA42:BK42),2))+(LARGE((BA42:BK42),3)+(LARGE((BA42:BK42),4))))</f>
        <v>77</v>
      </c>
      <c r="AD42" s="12">
        <f>RANK(AC42,$AC$6:$AC$125,0)</f>
        <v>37</v>
      </c>
      <c r="AE42" s="88">
        <f>(AB42-(ROUNDDOWN(AB42,0)))*100</f>
        <v>5.0000000000011369</v>
      </c>
      <c r="AF42" s="76" t="str">
        <f>IF((COUNTIF(AT42:AY42,"&gt;0"))&gt;2,"Y","N")</f>
        <v>N</v>
      </c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23">
        <f t="shared" si="0"/>
        <v>77</v>
      </c>
      <c r="AU42" s="23">
        <f t="shared" si="1"/>
        <v>0</v>
      </c>
      <c r="AV42" s="23">
        <f t="shared" si="2"/>
        <v>0</v>
      </c>
      <c r="AW42" s="23">
        <f t="shared" si="54"/>
        <v>0</v>
      </c>
      <c r="AX42" s="23">
        <f t="shared" si="4"/>
        <v>0</v>
      </c>
      <c r="AY42" s="23">
        <f t="shared" si="5"/>
        <v>0</v>
      </c>
      <c r="AZ42" s="7"/>
      <c r="BA42" s="82">
        <f t="shared" si="33"/>
        <v>0</v>
      </c>
      <c r="BB42" s="83">
        <f t="shared" si="55"/>
        <v>77</v>
      </c>
      <c r="BC42" s="82">
        <f t="shared" si="34"/>
        <v>0</v>
      </c>
      <c r="BD42" s="83">
        <f t="shared" si="56"/>
        <v>0</v>
      </c>
      <c r="BE42" s="82">
        <f t="shared" si="35"/>
        <v>0</v>
      </c>
      <c r="BF42" s="83">
        <f t="shared" si="57"/>
        <v>0</v>
      </c>
      <c r="BG42" s="82">
        <f t="shared" si="36"/>
        <v>0</v>
      </c>
      <c r="BH42" s="82">
        <f t="shared" si="58"/>
        <v>0</v>
      </c>
      <c r="BI42" s="83">
        <f t="shared" si="59"/>
        <v>0</v>
      </c>
      <c r="BJ42" s="82">
        <f t="shared" si="60"/>
        <v>0</v>
      </c>
      <c r="BK42" s="83">
        <f t="shared" si="61"/>
        <v>0</v>
      </c>
      <c r="BL42" s="7"/>
      <c r="BM42" s="82">
        <f t="shared" si="62"/>
        <v>0</v>
      </c>
      <c r="BN42" s="83">
        <f t="shared" si="63"/>
        <v>215.05</v>
      </c>
      <c r="BO42" s="82">
        <f t="shared" si="64"/>
        <v>0</v>
      </c>
      <c r="BP42" s="83">
        <f t="shared" si="65"/>
        <v>0</v>
      </c>
      <c r="BQ42" s="82">
        <f t="shared" si="66"/>
        <v>0</v>
      </c>
      <c r="BR42" s="83">
        <f t="shared" si="67"/>
        <v>0</v>
      </c>
      <c r="BS42" s="82">
        <f t="shared" si="68"/>
        <v>0</v>
      </c>
      <c r="BT42" s="82">
        <f t="shared" si="69"/>
        <v>0</v>
      </c>
      <c r="BU42" s="83">
        <f t="shared" si="70"/>
        <v>0</v>
      </c>
      <c r="BV42" s="82">
        <f t="shared" si="71"/>
        <v>0</v>
      </c>
      <c r="BW42" s="83">
        <f t="shared" si="72"/>
        <v>0</v>
      </c>
      <c r="BY42" s="7">
        <f t="shared" si="73"/>
        <v>215.05</v>
      </c>
      <c r="BZ42" s="7"/>
      <c r="CA42" s="7">
        <f t="shared" si="37"/>
        <v>0</v>
      </c>
      <c r="CB42" s="7"/>
      <c r="CC42" s="7">
        <f t="shared" si="25"/>
        <v>215.05</v>
      </c>
      <c r="CF42" s="7">
        <f t="shared" si="74"/>
        <v>1</v>
      </c>
      <c r="CG42" s="7">
        <f t="shared" si="75"/>
        <v>1</v>
      </c>
      <c r="CH42" s="7">
        <f t="shared" si="76"/>
        <v>1</v>
      </c>
      <c r="CI42" s="7">
        <f t="shared" si="77"/>
        <v>1</v>
      </c>
      <c r="CJ42" s="7">
        <f t="shared" si="78"/>
        <v>1</v>
      </c>
      <c r="CK42" s="7">
        <f t="shared" si="79"/>
        <v>1</v>
      </c>
      <c r="CL42" s="7">
        <f t="shared" si="80"/>
        <v>1</v>
      </c>
      <c r="CM42" s="7">
        <f t="shared" si="81"/>
        <v>1</v>
      </c>
      <c r="CN42" s="7">
        <f t="shared" si="40"/>
        <v>1</v>
      </c>
      <c r="CO42" s="7">
        <f t="shared" si="41"/>
        <v>1</v>
      </c>
      <c r="CP42" s="7">
        <f t="shared" si="42"/>
        <v>2</v>
      </c>
      <c r="CQ42" s="7"/>
      <c r="CS42" s="7">
        <f t="shared" si="43"/>
        <v>0</v>
      </c>
      <c r="CT42" s="7">
        <f t="shared" si="44"/>
        <v>0</v>
      </c>
      <c r="CU42" s="7">
        <f t="shared" si="45"/>
        <v>0</v>
      </c>
      <c r="CV42" s="7">
        <f t="shared" si="46"/>
        <v>0</v>
      </c>
      <c r="CW42" s="7">
        <f t="shared" si="47"/>
        <v>0</v>
      </c>
      <c r="CX42" s="7">
        <f t="shared" si="48"/>
        <v>0</v>
      </c>
      <c r="CY42" s="7">
        <f t="shared" si="49"/>
        <v>0</v>
      </c>
      <c r="CZ42" s="7">
        <f t="shared" si="50"/>
        <v>0</v>
      </c>
      <c r="DA42" s="7">
        <f t="shared" si="51"/>
        <v>0</v>
      </c>
      <c r="DB42" s="7">
        <f t="shared" si="52"/>
        <v>0</v>
      </c>
      <c r="DC42" s="7">
        <f t="shared" si="53"/>
        <v>215.05</v>
      </c>
    </row>
    <row r="43" spans="1:107">
      <c r="A43" s="59">
        <v>78</v>
      </c>
      <c r="B43" s="253" t="s">
        <v>602</v>
      </c>
      <c r="C43" s="254" t="s">
        <v>296</v>
      </c>
      <c r="D43" s="9"/>
      <c r="E43" s="29">
        <f>LOOKUP((IF(D43&gt;0,(RANK(D43,D$6:D$125,0)),"NA")),'Points System'!$A$4:$A$154,'Points System'!$B$4:$B$154)</f>
        <v>0</v>
      </c>
      <c r="F43" s="9"/>
      <c r="G43" s="30">
        <f>LOOKUP((IF(F43&gt;0,(RANK(F43,F$6:F$125,0)),"NA")),'Points System'!$A$4:$A$154,'Points System'!$B$4:$B$154)</f>
        <v>0</v>
      </c>
      <c r="H43" s="9"/>
      <c r="I43" s="30">
        <f>LOOKUP((IF(H43&gt;0,(RANK(H43,H$6:H$125,0)),"NA")),'Points System'!$A$4:$A$154,'Points System'!$B$4:$B$154)</f>
        <v>0</v>
      </c>
      <c r="J43" s="9"/>
      <c r="K43" s="30">
        <f>LOOKUP((IF(J43&gt;0,(RANK(J43,J$6:J$125,0)),"NA")),'Points System'!$A$4:$A$154,'Points System'!$B$4:$B$154)</f>
        <v>0</v>
      </c>
      <c r="L43" s="9"/>
      <c r="M43" s="30">
        <f>LOOKUP((IF(L43&gt;0,(RANK(L43,L$6:L$125,0)),"NA")),'Points System'!$A$4:$A$154,'Points System'!$B$4:$B$154)</f>
        <v>0</v>
      </c>
      <c r="N43" s="9"/>
      <c r="O43" s="30">
        <f>LOOKUP((IF(N43&gt;0,(RANK(N43,N$6:N$125,0)),"NA")),'Points System'!$A$4:$A$154,'Points System'!$B$4:$B$154)</f>
        <v>0</v>
      </c>
      <c r="P43" s="9"/>
      <c r="Q43" s="30">
        <f>LOOKUP((IF(P43&gt;0,(RANK(P43,P$6:P$125,0)),"NA")),'Points System'!$A$4:$A$154,'Points System'!$B$4:$B$154)</f>
        <v>0</v>
      </c>
      <c r="R43" s="9"/>
      <c r="S43" s="30">
        <f>LOOKUP((IF(R43&gt;0,(RANK(R43,R$6:R$125,0)),"NA")),'Points System'!$A$4:$A$154,'Points System'!$B$4:$B$154)</f>
        <v>0</v>
      </c>
      <c r="T43" s="9"/>
      <c r="U43" s="30">
        <f>LOOKUP((IF(T43&gt;0,(RANK(T43,T$6:T$125,0)),"NA")),'Points System'!$A$4:$A$154,'Points System'!$B$4:$B$154)</f>
        <v>0</v>
      </c>
      <c r="V43" s="9"/>
      <c r="W43" s="30">
        <f>LOOKUP((IF(V43&gt;0,(RANK(V43,V$6:V$125,0)),"NA")),'Points System'!$A$4:$A$154,'Points System'!$B$4:$B$154)</f>
        <v>0</v>
      </c>
      <c r="X43" s="9">
        <v>165.01</v>
      </c>
      <c r="Y43" s="16">
        <f>LOOKUP((IF(X43&gt;0,(RANK(X43,X$6:X$125,0)),"NA")),'Points System'!$A$4:$A$154,'Points System'!$B$4:$B$154)</f>
        <v>77</v>
      </c>
      <c r="Z43" s="9"/>
      <c r="AA43" s="16">
        <f>LOOKUP((IF(Z43&gt;0,(RANK(Z43,Z$6:Z$125,0)),"NA")),'Points System'!$A$4:$A$154,'Points System'!$B$4:$B$154)</f>
        <v>0</v>
      </c>
      <c r="AB43" s="78">
        <f>CC43</f>
        <v>165.01</v>
      </c>
      <c r="AC43" s="10">
        <f>SUM((LARGE((BA43:BK43),1))+(LARGE((BA43:BK43),2))+(LARGE((BA43:BK43),3)+(LARGE((BA43:BK43),4))))</f>
        <v>77</v>
      </c>
      <c r="AD43" s="12">
        <f>RANK(AC43,$AC$6:$AC$125,0)</f>
        <v>37</v>
      </c>
      <c r="AE43" s="88">
        <f>(AB43-(ROUNDDOWN(AB43,0)))*100</f>
        <v>0.99999999999909051</v>
      </c>
      <c r="AF43" s="76" t="str">
        <f>IF((COUNTIF(AT43:AY43,"&gt;0"))&gt;2,"Y","N")</f>
        <v>N</v>
      </c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23">
        <f t="shared" si="0"/>
        <v>0</v>
      </c>
      <c r="AU43" s="23">
        <f t="shared" si="1"/>
        <v>0</v>
      </c>
      <c r="AV43" s="23">
        <f t="shared" si="2"/>
        <v>0</v>
      </c>
      <c r="AW43" s="23">
        <f t="shared" si="54"/>
        <v>0</v>
      </c>
      <c r="AX43" s="23">
        <f t="shared" si="4"/>
        <v>0</v>
      </c>
      <c r="AY43" s="23">
        <f t="shared" si="5"/>
        <v>77</v>
      </c>
      <c r="AZ43" s="7"/>
      <c r="BA43" s="82">
        <f t="shared" si="33"/>
        <v>0</v>
      </c>
      <c r="BB43" s="83">
        <f t="shared" si="55"/>
        <v>0</v>
      </c>
      <c r="BC43" s="82">
        <f t="shared" si="34"/>
        <v>0</v>
      </c>
      <c r="BD43" s="83">
        <f t="shared" si="56"/>
        <v>0</v>
      </c>
      <c r="BE43" s="82">
        <f t="shared" si="35"/>
        <v>0</v>
      </c>
      <c r="BF43" s="83">
        <f t="shared" si="57"/>
        <v>0</v>
      </c>
      <c r="BG43" s="82">
        <f t="shared" si="36"/>
        <v>0</v>
      </c>
      <c r="BH43" s="82">
        <f t="shared" si="58"/>
        <v>0</v>
      </c>
      <c r="BI43" s="83">
        <f t="shared" si="59"/>
        <v>0</v>
      </c>
      <c r="BJ43" s="82">
        <f t="shared" si="60"/>
        <v>0</v>
      </c>
      <c r="BK43" s="83">
        <f t="shared" si="61"/>
        <v>77</v>
      </c>
      <c r="BL43" s="7"/>
      <c r="BM43" s="82">
        <f t="shared" si="62"/>
        <v>0</v>
      </c>
      <c r="BN43" s="83">
        <f t="shared" si="63"/>
        <v>0</v>
      </c>
      <c r="BO43" s="82">
        <f t="shared" si="64"/>
        <v>0</v>
      </c>
      <c r="BP43" s="83">
        <f t="shared" si="65"/>
        <v>0</v>
      </c>
      <c r="BQ43" s="82">
        <f t="shared" si="66"/>
        <v>0</v>
      </c>
      <c r="BR43" s="83">
        <f t="shared" si="67"/>
        <v>0</v>
      </c>
      <c r="BS43" s="82">
        <f t="shared" si="68"/>
        <v>0</v>
      </c>
      <c r="BT43" s="82">
        <f t="shared" si="69"/>
        <v>0</v>
      </c>
      <c r="BU43" s="83">
        <f t="shared" si="70"/>
        <v>0</v>
      </c>
      <c r="BV43" s="82">
        <f t="shared" si="71"/>
        <v>0</v>
      </c>
      <c r="BW43" s="83">
        <f t="shared" si="72"/>
        <v>165.01</v>
      </c>
      <c r="BY43" s="7">
        <f t="shared" si="73"/>
        <v>165.01</v>
      </c>
      <c r="BZ43" s="7"/>
      <c r="CA43" s="7">
        <f t="shared" si="37"/>
        <v>0</v>
      </c>
      <c r="CB43" s="7"/>
      <c r="CC43" s="7">
        <f t="shared" si="25"/>
        <v>165.01</v>
      </c>
      <c r="CF43" s="7">
        <f t="shared" si="74"/>
        <v>1</v>
      </c>
      <c r="CG43" s="7">
        <f t="shared" si="75"/>
        <v>1</v>
      </c>
      <c r="CH43" s="7">
        <f t="shared" si="76"/>
        <v>1</v>
      </c>
      <c r="CI43" s="7">
        <f t="shared" si="77"/>
        <v>1</v>
      </c>
      <c r="CJ43" s="7">
        <f t="shared" si="78"/>
        <v>1</v>
      </c>
      <c r="CK43" s="7">
        <f t="shared" si="79"/>
        <v>1</v>
      </c>
      <c r="CL43" s="7">
        <f t="shared" si="80"/>
        <v>1</v>
      </c>
      <c r="CM43" s="7">
        <f t="shared" si="81"/>
        <v>1</v>
      </c>
      <c r="CN43" s="7">
        <f t="shared" si="40"/>
        <v>1</v>
      </c>
      <c r="CO43" s="7">
        <f t="shared" si="41"/>
        <v>1</v>
      </c>
      <c r="CP43" s="7">
        <f t="shared" si="42"/>
        <v>11</v>
      </c>
      <c r="CQ43" s="7"/>
      <c r="CS43" s="7">
        <f t="shared" si="43"/>
        <v>0</v>
      </c>
      <c r="CT43" s="7">
        <f t="shared" si="44"/>
        <v>0</v>
      </c>
      <c r="CU43" s="7">
        <f t="shared" si="45"/>
        <v>0</v>
      </c>
      <c r="CV43" s="7">
        <f t="shared" si="46"/>
        <v>0</v>
      </c>
      <c r="CW43" s="7">
        <f t="shared" si="47"/>
        <v>0</v>
      </c>
      <c r="CX43" s="7">
        <f t="shared" si="48"/>
        <v>0</v>
      </c>
      <c r="CY43" s="7">
        <f t="shared" si="49"/>
        <v>0</v>
      </c>
      <c r="CZ43" s="7">
        <f t="shared" si="50"/>
        <v>0</v>
      </c>
      <c r="DA43" s="7">
        <f t="shared" si="51"/>
        <v>0</v>
      </c>
      <c r="DB43" s="7">
        <f t="shared" si="52"/>
        <v>0</v>
      </c>
      <c r="DC43" s="7">
        <f t="shared" si="53"/>
        <v>165.01</v>
      </c>
    </row>
    <row r="44" spans="1:107">
      <c r="A44" s="59">
        <v>33</v>
      </c>
      <c r="B44" s="253" t="s">
        <v>174</v>
      </c>
      <c r="C44" s="254" t="s">
        <v>173</v>
      </c>
      <c r="D44" s="9"/>
      <c r="E44" s="10">
        <f>LOOKUP((IF(D44&gt;0,(RANK(D44,D$6:D$125,0)),"NA")),'Points System'!$A$4:$A$154,'Points System'!$B$4:$B$154)</f>
        <v>0</v>
      </c>
      <c r="F44" s="78"/>
      <c r="G44" s="16">
        <f>LOOKUP((IF(F44&gt;0,(RANK(F44,F$6:F$125,0)),"NA")),'Points System'!$A$4:$A$154,'Points System'!$B$4:$B$154)</f>
        <v>0</v>
      </c>
      <c r="H44" s="78"/>
      <c r="I44" s="16">
        <f>LOOKUP((IF(H44&gt;0,(RANK(H44,H$6:H$125,0)),"NA")),'Points System'!$A$4:$A$154,'Points System'!$B$4:$B$154)</f>
        <v>0</v>
      </c>
      <c r="J44" s="9"/>
      <c r="K44" s="16">
        <f>LOOKUP((IF(J44&gt;0,(RANK(J44,J$6:J$125,0)),"NA")),'Points System'!$A$4:$A$154,'Points System'!$B$4:$B$154)</f>
        <v>0</v>
      </c>
      <c r="L44" s="78"/>
      <c r="M44" s="16">
        <f>LOOKUP((IF(L44&gt;0,(RANK(L44,L$6:L$125,0)),"NA")),'Points System'!$A$4:$A$154,'Points System'!$B$4:$B$154)</f>
        <v>0</v>
      </c>
      <c r="N44" s="78"/>
      <c r="O44" s="16">
        <f>LOOKUP((IF(N44&gt;0,(RANK(N44,N$6:N$125,0)),"NA")),'Points System'!$A$4:$A$154,'Points System'!$B$4:$B$154)</f>
        <v>0</v>
      </c>
      <c r="P44" s="78">
        <v>232.03</v>
      </c>
      <c r="Q44" s="16">
        <f>LOOKUP((IF(P44&gt;0,(RANK(P44,P$6:P$125,0)),"NA")),'Points System'!$A$4:$A$154,'Points System'!$B$4:$B$154)</f>
        <v>73</v>
      </c>
      <c r="R44" s="78"/>
      <c r="S44" s="16">
        <f>LOOKUP((IF(R44&gt;0,(RANK(R44,R$6:R$125,0)),"NA")),'Points System'!$A$4:$A$154,'Points System'!$B$4:$B$154)</f>
        <v>0</v>
      </c>
      <c r="T44" s="78"/>
      <c r="U44" s="16">
        <f>LOOKUP((IF(T44&gt;0,(RANK(T44,T$6:T$125,0)),"NA")),'Points System'!$A$4:$A$154,'Points System'!$B$4:$B$154)</f>
        <v>0</v>
      </c>
      <c r="V44" s="78"/>
      <c r="W44" s="16">
        <f>LOOKUP((IF(V44&gt;0,(RANK(V44,V$6:V$125,0)),"NA")),'Points System'!$A$4:$A$154,'Points System'!$B$4:$B$154)</f>
        <v>0</v>
      </c>
      <c r="X44" s="9"/>
      <c r="Y44" s="16">
        <f>LOOKUP((IF(X44&gt;0,(RANK(X44,X$6:X$125,0)),"NA")),'Points System'!$A$4:$A$154,'Points System'!$B$4:$B$154)</f>
        <v>0</v>
      </c>
      <c r="Z44" s="78"/>
      <c r="AA44" s="16">
        <f>LOOKUP((IF(Z44&gt;0,(RANK(Z44,Z$6:Z$125,0)),"NA")),'Points System'!$A$4:$A$154,'Points System'!$B$4:$B$154)</f>
        <v>0</v>
      </c>
      <c r="AB44" s="78">
        <f>CC44</f>
        <v>232.03</v>
      </c>
      <c r="AC44" s="10">
        <f>SUM((LARGE((BA44:BK44),1))+(LARGE((BA44:BK44),2))+(LARGE((BA44:BK44),3)+(LARGE((BA44:BK44),4))))</f>
        <v>73</v>
      </c>
      <c r="AD44" s="12">
        <f>RANK(AC44,$AC$6:$AC$125,0)</f>
        <v>39</v>
      </c>
      <c r="AE44" s="88">
        <f>(AB44-(ROUNDDOWN(AB44,0)))*100</f>
        <v>3.0000000000001137</v>
      </c>
      <c r="AF44" s="76" t="str">
        <f>IF((COUNTIF(AT44:AY44,"&gt;0"))&gt;2,"Y","N")</f>
        <v>N</v>
      </c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23">
        <f t="shared" si="0"/>
        <v>0</v>
      </c>
      <c r="AU44" s="23">
        <f t="shared" si="1"/>
        <v>73</v>
      </c>
      <c r="AV44" s="23">
        <f t="shared" si="2"/>
        <v>0</v>
      </c>
      <c r="AW44" s="23">
        <f t="shared" si="54"/>
        <v>0</v>
      </c>
      <c r="AX44" s="23">
        <f t="shared" si="4"/>
        <v>0</v>
      </c>
      <c r="AY44" s="23">
        <f t="shared" si="5"/>
        <v>0</v>
      </c>
      <c r="AZ44" s="7"/>
      <c r="BA44" s="82">
        <f t="shared" si="33"/>
        <v>0</v>
      </c>
      <c r="BB44" s="83">
        <f t="shared" si="55"/>
        <v>0</v>
      </c>
      <c r="BC44" s="82">
        <f t="shared" si="34"/>
        <v>0</v>
      </c>
      <c r="BD44" s="83">
        <f t="shared" si="56"/>
        <v>73</v>
      </c>
      <c r="BE44" s="82">
        <f t="shared" si="35"/>
        <v>0</v>
      </c>
      <c r="BF44" s="83">
        <f t="shared" si="57"/>
        <v>0</v>
      </c>
      <c r="BG44" s="82">
        <f t="shared" si="36"/>
        <v>0</v>
      </c>
      <c r="BH44" s="82">
        <f t="shared" si="58"/>
        <v>0</v>
      </c>
      <c r="BI44" s="83">
        <f t="shared" si="59"/>
        <v>0</v>
      </c>
      <c r="BJ44" s="82">
        <f t="shared" si="60"/>
        <v>0</v>
      </c>
      <c r="BK44" s="83">
        <f t="shared" si="61"/>
        <v>0</v>
      </c>
      <c r="BL44" s="7"/>
      <c r="BM44" s="82">
        <f t="shared" si="62"/>
        <v>0</v>
      </c>
      <c r="BN44" s="83">
        <f t="shared" si="63"/>
        <v>0</v>
      </c>
      <c r="BO44" s="82">
        <f t="shared" si="64"/>
        <v>0</v>
      </c>
      <c r="BP44" s="83">
        <f t="shared" si="65"/>
        <v>232.03</v>
      </c>
      <c r="BQ44" s="82">
        <f t="shared" si="66"/>
        <v>0</v>
      </c>
      <c r="BR44" s="83">
        <f t="shared" si="67"/>
        <v>0</v>
      </c>
      <c r="BS44" s="82">
        <f t="shared" si="68"/>
        <v>0</v>
      </c>
      <c r="BT44" s="82">
        <f t="shared" si="69"/>
        <v>0</v>
      </c>
      <c r="BU44" s="83">
        <f t="shared" si="70"/>
        <v>0</v>
      </c>
      <c r="BV44" s="82">
        <f t="shared" si="71"/>
        <v>0</v>
      </c>
      <c r="BW44" s="83">
        <f t="shared" si="72"/>
        <v>0</v>
      </c>
      <c r="BY44" s="7">
        <f t="shared" si="73"/>
        <v>232.03</v>
      </c>
      <c r="BZ44" s="7"/>
      <c r="CA44" s="7">
        <f t="shared" si="37"/>
        <v>0</v>
      </c>
      <c r="CB44" s="7"/>
      <c r="CC44" s="7">
        <f t="shared" si="25"/>
        <v>232.03</v>
      </c>
      <c r="CF44" s="7">
        <f t="shared" si="74"/>
        <v>1</v>
      </c>
      <c r="CG44" s="7">
        <f t="shared" si="75"/>
        <v>1</v>
      </c>
      <c r="CH44" s="7">
        <f t="shared" si="76"/>
        <v>1</v>
      </c>
      <c r="CI44" s="7">
        <f t="shared" si="77"/>
        <v>1</v>
      </c>
      <c r="CJ44" s="7">
        <f t="shared" si="78"/>
        <v>1</v>
      </c>
      <c r="CK44" s="7">
        <f t="shared" si="79"/>
        <v>1</v>
      </c>
      <c r="CL44" s="7">
        <f t="shared" si="80"/>
        <v>1</v>
      </c>
      <c r="CM44" s="7">
        <f t="shared" si="81"/>
        <v>1</v>
      </c>
      <c r="CN44" s="7">
        <f t="shared" si="40"/>
        <v>1</v>
      </c>
      <c r="CO44" s="7">
        <f t="shared" si="41"/>
        <v>1</v>
      </c>
      <c r="CP44" s="7">
        <f t="shared" si="42"/>
        <v>4</v>
      </c>
      <c r="CQ44" s="7"/>
      <c r="CS44" s="7">
        <f t="shared" si="43"/>
        <v>0</v>
      </c>
      <c r="CT44" s="7">
        <f t="shared" si="44"/>
        <v>0</v>
      </c>
      <c r="CU44" s="7">
        <f t="shared" si="45"/>
        <v>0</v>
      </c>
      <c r="CV44" s="7">
        <f t="shared" si="46"/>
        <v>0</v>
      </c>
      <c r="CW44" s="7">
        <f t="shared" si="47"/>
        <v>0</v>
      </c>
      <c r="CX44" s="7">
        <f t="shared" si="48"/>
        <v>0</v>
      </c>
      <c r="CY44" s="7">
        <f t="shared" si="49"/>
        <v>0</v>
      </c>
      <c r="CZ44" s="7">
        <f t="shared" si="50"/>
        <v>0</v>
      </c>
      <c r="DA44" s="7">
        <f t="shared" si="51"/>
        <v>0</v>
      </c>
      <c r="DB44" s="7">
        <f t="shared" si="52"/>
        <v>0</v>
      </c>
      <c r="DC44" s="7">
        <f t="shared" si="53"/>
        <v>232.03</v>
      </c>
    </row>
    <row r="45" spans="1:107">
      <c r="A45" s="59">
        <v>79</v>
      </c>
      <c r="B45" s="253" t="s">
        <v>603</v>
      </c>
      <c r="C45" s="254" t="s">
        <v>604</v>
      </c>
      <c r="D45" s="9"/>
      <c r="E45" s="10">
        <f>LOOKUP((IF(D45&gt;0,(RANK(D45,D$6:D$125,0)),"NA")),'Points System'!$A$4:$A$154,'Points System'!$B$4:$B$154)</f>
        <v>0</v>
      </c>
      <c r="F45" s="9"/>
      <c r="G45" s="16">
        <f>LOOKUP((IF(F45&gt;0,(RANK(F45,F$6:F$125,0)),"NA")),'Points System'!$A$4:$A$154,'Points System'!$B$4:$B$154)</f>
        <v>0</v>
      </c>
      <c r="H45" s="9"/>
      <c r="I45" s="16">
        <f>LOOKUP((IF(H45&gt;0,(RANK(H45,H$6:H$125,0)),"NA")),'Points System'!$A$4:$A$154,'Points System'!$B$4:$B$154)</f>
        <v>0</v>
      </c>
      <c r="J45" s="9"/>
      <c r="K45" s="16">
        <f>LOOKUP((IF(J45&gt;0,(RANK(J45,J$6:J$125,0)),"NA")),'Points System'!$A$4:$A$154,'Points System'!$B$4:$B$154)</f>
        <v>0</v>
      </c>
      <c r="L45" s="9"/>
      <c r="M45" s="16">
        <f>LOOKUP((IF(L45&gt;0,(RANK(L45,L$6:L$125,0)),"NA")),'Points System'!$A$4:$A$154,'Points System'!$B$4:$B$154)</f>
        <v>0</v>
      </c>
      <c r="N45" s="9"/>
      <c r="O45" s="16">
        <f>LOOKUP((IF(N45&gt;0,(RANK(N45,N$6:N$125,0)),"NA")),'Points System'!$A$4:$A$154,'Points System'!$B$4:$B$154)</f>
        <v>0</v>
      </c>
      <c r="P45" s="9"/>
      <c r="Q45" s="16">
        <f>LOOKUP((IF(P45&gt;0,(RANK(P45,P$6:P$125,0)),"NA")),'Points System'!$A$4:$A$154,'Points System'!$B$4:$B$154)</f>
        <v>0</v>
      </c>
      <c r="R45" s="9"/>
      <c r="S45" s="16">
        <f>LOOKUP((IF(R45&gt;0,(RANK(R45,R$6:R$125,0)),"NA")),'Points System'!$A$4:$A$154,'Points System'!$B$4:$B$154)</f>
        <v>0</v>
      </c>
      <c r="T45" s="9"/>
      <c r="U45" s="16">
        <f>LOOKUP((IF(T45&gt;0,(RANK(T45,T$6:T$125,0)),"NA")),'Points System'!$A$4:$A$154,'Points System'!$B$4:$B$154)</f>
        <v>0</v>
      </c>
      <c r="V45" s="9"/>
      <c r="W45" s="16">
        <f>LOOKUP((IF(V45&gt;0,(RANK(V45,V$6:V$125,0)),"NA")),'Points System'!$A$4:$A$154,'Points System'!$B$4:$B$154)</f>
        <v>0</v>
      </c>
      <c r="X45" s="9">
        <v>164</v>
      </c>
      <c r="Y45" s="16">
        <f>LOOKUP((IF(X45&gt;0,(RANK(X45,X$6:X$125,0)),"NA")),'Points System'!$A$4:$A$154,'Points System'!$B$4:$B$154)</f>
        <v>73</v>
      </c>
      <c r="Z45" s="9"/>
      <c r="AA45" s="16">
        <f>LOOKUP((IF(Z45&gt;0,(RANK(Z45,Z$6:Z$125,0)),"NA")),'Points System'!$A$4:$A$154,'Points System'!$B$4:$B$154)</f>
        <v>0</v>
      </c>
      <c r="AB45" s="78">
        <f>CC45</f>
        <v>164</v>
      </c>
      <c r="AC45" s="10">
        <f>SUM((LARGE((BA45:BK45),1))+(LARGE((BA45:BK45),2))+(LARGE((BA45:BK45),3)+(LARGE((BA45:BK45),4))))</f>
        <v>73</v>
      </c>
      <c r="AD45" s="12">
        <f>RANK(AC45,$AC$6:$AC$125,0)</f>
        <v>39</v>
      </c>
      <c r="AE45" s="88">
        <f>(AB45-(ROUNDDOWN(AB45,0)))*100</f>
        <v>0</v>
      </c>
      <c r="AF45" s="76" t="str">
        <f>IF((COUNTIF(AT45:AY45,"&gt;0"))&gt;2,"Y","N")</f>
        <v>N</v>
      </c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23">
        <f t="shared" si="0"/>
        <v>0</v>
      </c>
      <c r="AU45" s="23">
        <f t="shared" si="1"/>
        <v>0</v>
      </c>
      <c r="AV45" s="23">
        <f t="shared" si="2"/>
        <v>0</v>
      </c>
      <c r="AW45" s="23">
        <f t="shared" si="54"/>
        <v>0</v>
      </c>
      <c r="AX45" s="23">
        <f t="shared" si="4"/>
        <v>0</v>
      </c>
      <c r="AY45" s="23">
        <f t="shared" si="5"/>
        <v>73</v>
      </c>
      <c r="AZ45" s="7"/>
      <c r="BA45" s="82">
        <f t="shared" si="33"/>
        <v>0</v>
      </c>
      <c r="BB45" s="83">
        <f t="shared" si="55"/>
        <v>0</v>
      </c>
      <c r="BC45" s="82">
        <f t="shared" si="34"/>
        <v>0</v>
      </c>
      <c r="BD45" s="83">
        <f t="shared" si="56"/>
        <v>0</v>
      </c>
      <c r="BE45" s="82">
        <f t="shared" si="35"/>
        <v>0</v>
      </c>
      <c r="BF45" s="83">
        <f t="shared" si="57"/>
        <v>0</v>
      </c>
      <c r="BG45" s="82">
        <f t="shared" si="36"/>
        <v>0</v>
      </c>
      <c r="BH45" s="82">
        <f t="shared" si="58"/>
        <v>0</v>
      </c>
      <c r="BI45" s="83">
        <f t="shared" si="59"/>
        <v>0</v>
      </c>
      <c r="BJ45" s="82">
        <f t="shared" si="60"/>
        <v>0</v>
      </c>
      <c r="BK45" s="83">
        <f t="shared" si="61"/>
        <v>73</v>
      </c>
      <c r="BL45" s="7"/>
      <c r="BM45" s="82">
        <f t="shared" si="62"/>
        <v>0</v>
      </c>
      <c r="BN45" s="83">
        <f t="shared" si="63"/>
        <v>0</v>
      </c>
      <c r="BO45" s="82">
        <f t="shared" si="64"/>
        <v>0</v>
      </c>
      <c r="BP45" s="83">
        <f t="shared" si="65"/>
        <v>0</v>
      </c>
      <c r="BQ45" s="82">
        <f t="shared" si="66"/>
        <v>0</v>
      </c>
      <c r="BR45" s="83">
        <f t="shared" si="67"/>
        <v>0</v>
      </c>
      <c r="BS45" s="82">
        <f t="shared" si="68"/>
        <v>0</v>
      </c>
      <c r="BT45" s="82">
        <f t="shared" si="69"/>
        <v>0</v>
      </c>
      <c r="BU45" s="83">
        <f t="shared" si="70"/>
        <v>0</v>
      </c>
      <c r="BV45" s="82">
        <f t="shared" si="71"/>
        <v>0</v>
      </c>
      <c r="BW45" s="83">
        <f t="shared" si="72"/>
        <v>164</v>
      </c>
      <c r="BY45" s="7">
        <f t="shared" si="73"/>
        <v>164</v>
      </c>
      <c r="BZ45" s="7"/>
      <c r="CA45" s="7">
        <f t="shared" si="37"/>
        <v>0</v>
      </c>
      <c r="CB45" s="7"/>
      <c r="CC45" s="7">
        <f t="shared" si="25"/>
        <v>164</v>
      </c>
      <c r="CF45" s="7">
        <f t="shared" si="74"/>
        <v>1</v>
      </c>
      <c r="CG45" s="7">
        <f t="shared" si="75"/>
        <v>1</v>
      </c>
      <c r="CH45" s="7">
        <f t="shared" si="76"/>
        <v>1</v>
      </c>
      <c r="CI45" s="7">
        <f t="shared" si="77"/>
        <v>1</v>
      </c>
      <c r="CJ45" s="7">
        <f t="shared" si="78"/>
        <v>1</v>
      </c>
      <c r="CK45" s="7">
        <f t="shared" si="79"/>
        <v>1</v>
      </c>
      <c r="CL45" s="7">
        <f t="shared" si="80"/>
        <v>1</v>
      </c>
      <c r="CM45" s="7">
        <f t="shared" si="81"/>
        <v>1</v>
      </c>
      <c r="CN45" s="7">
        <f t="shared" si="40"/>
        <v>1</v>
      </c>
      <c r="CO45" s="7">
        <f t="shared" si="41"/>
        <v>1</v>
      </c>
      <c r="CP45" s="7">
        <f t="shared" si="42"/>
        <v>11</v>
      </c>
      <c r="CQ45" s="7"/>
      <c r="CS45" s="7">
        <f t="shared" si="43"/>
        <v>0</v>
      </c>
      <c r="CT45" s="7">
        <f t="shared" si="44"/>
        <v>0</v>
      </c>
      <c r="CU45" s="7">
        <f t="shared" si="45"/>
        <v>0</v>
      </c>
      <c r="CV45" s="7">
        <f t="shared" si="46"/>
        <v>0</v>
      </c>
      <c r="CW45" s="7">
        <f t="shared" si="47"/>
        <v>0</v>
      </c>
      <c r="CX45" s="7">
        <f t="shared" si="48"/>
        <v>0</v>
      </c>
      <c r="CY45" s="7">
        <f t="shared" si="49"/>
        <v>0</v>
      </c>
      <c r="CZ45" s="7">
        <f t="shared" si="50"/>
        <v>0</v>
      </c>
      <c r="DA45" s="7">
        <f t="shared" si="51"/>
        <v>0</v>
      </c>
      <c r="DB45" s="7">
        <f t="shared" si="52"/>
        <v>0</v>
      </c>
      <c r="DC45" s="7">
        <f t="shared" si="53"/>
        <v>164</v>
      </c>
    </row>
    <row r="46" spans="1:107">
      <c r="A46" s="59">
        <v>34</v>
      </c>
      <c r="B46" s="253" t="s">
        <v>132</v>
      </c>
      <c r="C46" s="254" t="s">
        <v>105</v>
      </c>
      <c r="D46" s="9"/>
      <c r="E46" s="10">
        <f>LOOKUP((IF(D46&gt;0,(RANK(D46,D$6:D$125,0)),"NA")),'Points System'!$A$4:$A$154,'Points System'!$B$4:$B$154)</f>
        <v>0</v>
      </c>
      <c r="F46" s="78"/>
      <c r="G46" s="16">
        <f>LOOKUP((IF(F46&gt;0,(RANK(F46,F$6:F$125,0)),"NA")),'Points System'!$A$4:$A$154,'Points System'!$B$4:$B$154)</f>
        <v>0</v>
      </c>
      <c r="H46" s="9"/>
      <c r="I46" s="16">
        <f>LOOKUP((IF(H46&gt;0,(RANK(H46,H$6:H$125,0)),"NA")),'Points System'!$A$4:$A$154,'Points System'!$B$4:$B$154)</f>
        <v>0</v>
      </c>
      <c r="J46" s="9"/>
      <c r="K46" s="16">
        <f>LOOKUP((IF(J46&gt;0,(RANK(J46,J$6:J$125,0)),"NA")),'Points System'!$A$4:$A$154,'Points System'!$B$4:$B$154)</f>
        <v>0</v>
      </c>
      <c r="L46" s="9">
        <v>230.02</v>
      </c>
      <c r="M46" s="16">
        <f>LOOKUP((IF(L46&gt;0,(RANK(L46,L$6:L$125,0)),"NA")),'Points System'!$A$4:$A$154,'Points System'!$B$4:$B$154)</f>
        <v>70</v>
      </c>
      <c r="N46" s="9"/>
      <c r="O46" s="16">
        <f>LOOKUP((IF(N46&gt;0,(RANK(N46,N$6:N$125,0)),"NA")),'Points System'!$A$4:$A$154,'Points System'!$B$4:$B$154)</f>
        <v>0</v>
      </c>
      <c r="P46" s="9"/>
      <c r="Q46" s="16">
        <f>LOOKUP((IF(P46&gt;0,(RANK(P46,P$6:P$125,0)),"NA")),'Points System'!$A$4:$A$154,'Points System'!$B$4:$B$154)</f>
        <v>0</v>
      </c>
      <c r="R46" s="9"/>
      <c r="S46" s="16">
        <f>LOOKUP((IF(R46&gt;0,(RANK(R46,R$6:R$125,0)),"NA")),'Points System'!$A$4:$A$154,'Points System'!$B$4:$B$154)</f>
        <v>0</v>
      </c>
      <c r="T46" s="9"/>
      <c r="U46" s="16">
        <f>LOOKUP((IF(T46&gt;0,(RANK(T46,T$6:T$125,0)),"NA")),'Points System'!$A$4:$A$154,'Points System'!$B$4:$B$154)</f>
        <v>0</v>
      </c>
      <c r="V46" s="9"/>
      <c r="W46" s="16">
        <f>LOOKUP((IF(V46&gt;0,(RANK(V46,V$6:V$125,0)),"NA")),'Points System'!$A$4:$A$154,'Points System'!$B$4:$B$154)</f>
        <v>0</v>
      </c>
      <c r="X46" s="9"/>
      <c r="Y46" s="16">
        <f>LOOKUP((IF(X46&gt;0,(RANK(X46,X$6:X$125,0)),"NA")),'Points System'!$A$4:$A$154,'Points System'!$B$4:$B$154)</f>
        <v>0</v>
      </c>
      <c r="Z46" s="9"/>
      <c r="AA46" s="16">
        <f>LOOKUP((IF(Z46&gt;0,(RANK(Z46,Z$6:Z$125,0)),"NA")),'Points System'!$A$4:$A$154,'Points System'!$B$4:$B$154)</f>
        <v>0</v>
      </c>
      <c r="AB46" s="78">
        <f>CC46</f>
        <v>230.02</v>
      </c>
      <c r="AC46" s="10">
        <f>SUM((LARGE((BA46:BK46),1))+(LARGE((BA46:BK46),2))+(LARGE((BA46:BK46),3)+(LARGE((BA46:BK46),4))))</f>
        <v>70</v>
      </c>
      <c r="AD46" s="12">
        <f>RANK(AC46,$AC$6:$AC$125,0)</f>
        <v>41</v>
      </c>
      <c r="AE46" s="88">
        <f>(AB46-(ROUNDDOWN(AB46,0)))*100</f>
        <v>2.0000000000010232</v>
      </c>
      <c r="AF46" s="76" t="str">
        <f>IF((COUNTIF(AT46:AY46,"&gt;0"))&gt;2,"Y","N")</f>
        <v>N</v>
      </c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23">
        <f t="shared" si="0"/>
        <v>0</v>
      </c>
      <c r="AU46" s="23">
        <f t="shared" si="1"/>
        <v>0</v>
      </c>
      <c r="AV46" s="23">
        <f t="shared" si="2"/>
        <v>0</v>
      </c>
      <c r="AW46" s="23">
        <f t="shared" si="54"/>
        <v>0</v>
      </c>
      <c r="AX46" s="23">
        <f t="shared" si="4"/>
        <v>70</v>
      </c>
      <c r="AY46" s="23">
        <f t="shared" si="5"/>
        <v>0</v>
      </c>
      <c r="AZ46" s="7"/>
      <c r="BA46" s="82">
        <f t="shared" si="33"/>
        <v>0</v>
      </c>
      <c r="BB46" s="83">
        <f t="shared" si="55"/>
        <v>0</v>
      </c>
      <c r="BC46" s="82">
        <f t="shared" si="34"/>
        <v>0</v>
      </c>
      <c r="BD46" s="83">
        <f t="shared" si="56"/>
        <v>0</v>
      </c>
      <c r="BE46" s="82">
        <f t="shared" si="35"/>
        <v>0</v>
      </c>
      <c r="BF46" s="83">
        <f t="shared" si="57"/>
        <v>0</v>
      </c>
      <c r="BG46" s="82">
        <f t="shared" si="36"/>
        <v>0</v>
      </c>
      <c r="BH46" s="82">
        <f t="shared" si="58"/>
        <v>0</v>
      </c>
      <c r="BI46" s="83">
        <f t="shared" si="59"/>
        <v>70</v>
      </c>
      <c r="BJ46" s="82">
        <f t="shared" si="60"/>
        <v>0</v>
      </c>
      <c r="BK46" s="83">
        <f t="shared" si="61"/>
        <v>0</v>
      </c>
      <c r="BL46" s="7"/>
      <c r="BM46" s="82">
        <f t="shared" si="62"/>
        <v>0</v>
      </c>
      <c r="BN46" s="83">
        <f t="shared" si="63"/>
        <v>0</v>
      </c>
      <c r="BO46" s="82">
        <f t="shared" si="64"/>
        <v>0</v>
      </c>
      <c r="BP46" s="83">
        <f t="shared" si="65"/>
        <v>0</v>
      </c>
      <c r="BQ46" s="82">
        <f t="shared" si="66"/>
        <v>0</v>
      </c>
      <c r="BR46" s="83">
        <f t="shared" si="67"/>
        <v>0</v>
      </c>
      <c r="BS46" s="82">
        <f t="shared" si="68"/>
        <v>0</v>
      </c>
      <c r="BT46" s="82">
        <f t="shared" si="69"/>
        <v>0</v>
      </c>
      <c r="BU46" s="83">
        <f t="shared" si="70"/>
        <v>230.02</v>
      </c>
      <c r="BV46" s="82">
        <f t="shared" si="71"/>
        <v>0</v>
      </c>
      <c r="BW46" s="83">
        <f t="shared" si="72"/>
        <v>0</v>
      </c>
      <c r="BY46" s="7">
        <f t="shared" si="73"/>
        <v>230.02</v>
      </c>
      <c r="BZ46" s="7"/>
      <c r="CA46" s="7">
        <f t="shared" si="37"/>
        <v>0</v>
      </c>
      <c r="CB46" s="7"/>
      <c r="CC46" s="7">
        <f t="shared" si="25"/>
        <v>230.02</v>
      </c>
      <c r="CF46" s="7">
        <f t="shared" si="74"/>
        <v>1</v>
      </c>
      <c r="CG46" s="7">
        <f t="shared" si="75"/>
        <v>1</v>
      </c>
      <c r="CH46" s="7">
        <f t="shared" si="76"/>
        <v>1</v>
      </c>
      <c r="CI46" s="7">
        <f t="shared" si="77"/>
        <v>1</v>
      </c>
      <c r="CJ46" s="7">
        <f t="shared" si="78"/>
        <v>1</v>
      </c>
      <c r="CK46" s="7">
        <f t="shared" si="79"/>
        <v>1</v>
      </c>
      <c r="CL46" s="7">
        <f t="shared" si="80"/>
        <v>1</v>
      </c>
      <c r="CM46" s="7">
        <f t="shared" si="81"/>
        <v>1</v>
      </c>
      <c r="CN46" s="7">
        <f t="shared" si="40"/>
        <v>1</v>
      </c>
      <c r="CO46" s="7">
        <f t="shared" si="41"/>
        <v>1</v>
      </c>
      <c r="CP46" s="7">
        <f t="shared" si="42"/>
        <v>9</v>
      </c>
      <c r="CQ46" s="7"/>
      <c r="CS46" s="7">
        <f t="shared" si="43"/>
        <v>0</v>
      </c>
      <c r="CT46" s="7">
        <f t="shared" si="44"/>
        <v>0</v>
      </c>
      <c r="CU46" s="7">
        <f t="shared" si="45"/>
        <v>0</v>
      </c>
      <c r="CV46" s="7">
        <f t="shared" si="46"/>
        <v>0</v>
      </c>
      <c r="CW46" s="7">
        <f t="shared" si="47"/>
        <v>0</v>
      </c>
      <c r="CX46" s="7">
        <f t="shared" si="48"/>
        <v>0</v>
      </c>
      <c r="CY46" s="7">
        <f t="shared" si="49"/>
        <v>0</v>
      </c>
      <c r="CZ46" s="7">
        <f t="shared" si="50"/>
        <v>0</v>
      </c>
      <c r="DA46" s="7">
        <f t="shared" si="51"/>
        <v>0</v>
      </c>
      <c r="DB46" s="7">
        <f t="shared" si="52"/>
        <v>0</v>
      </c>
      <c r="DC46" s="7">
        <f t="shared" si="53"/>
        <v>230.02</v>
      </c>
    </row>
    <row r="47" spans="1:107">
      <c r="A47" s="59">
        <v>80</v>
      </c>
      <c r="B47" s="253" t="s">
        <v>251</v>
      </c>
      <c r="C47" s="254" t="s">
        <v>605</v>
      </c>
      <c r="D47" s="9"/>
      <c r="E47" s="10">
        <f>LOOKUP((IF(D47&gt;0,(RANK(D47,D$6:D$125,0)),"NA")),'Points System'!$A$4:$A$154,'Points System'!$B$4:$B$154)</f>
        <v>0</v>
      </c>
      <c r="F47" s="9"/>
      <c r="G47" s="16">
        <f>LOOKUP((IF(F47&gt;0,(RANK(F47,F$6:F$125,0)),"NA")),'Points System'!$A$4:$A$154,'Points System'!$B$4:$B$154)</f>
        <v>0</v>
      </c>
      <c r="H47" s="9"/>
      <c r="I47" s="16">
        <f>LOOKUP((IF(H47&gt;0,(RANK(H47,H$6:H$125,0)),"NA")),'Points System'!$A$4:$A$154,'Points System'!$B$4:$B$154)</f>
        <v>0</v>
      </c>
      <c r="J47" s="9"/>
      <c r="K47" s="16">
        <f>LOOKUP((IF(J47&gt;0,(RANK(J47,J$6:J$125,0)),"NA")),'Points System'!$A$4:$A$154,'Points System'!$B$4:$B$154)</f>
        <v>0</v>
      </c>
      <c r="L47" s="9"/>
      <c r="M47" s="16">
        <f>LOOKUP((IF(L47&gt;0,(RANK(L47,L$6:L$125,0)),"NA")),'Points System'!$A$4:$A$154,'Points System'!$B$4:$B$154)</f>
        <v>0</v>
      </c>
      <c r="N47" s="9"/>
      <c r="O47" s="16">
        <f>LOOKUP((IF(N47&gt;0,(RANK(N47,N$6:N$125,0)),"NA")),'Points System'!$A$4:$A$154,'Points System'!$B$4:$B$154)</f>
        <v>0</v>
      </c>
      <c r="P47" s="9"/>
      <c r="Q47" s="16">
        <f>LOOKUP((IF(P47&gt;0,(RANK(P47,P$6:P$125,0)),"NA")),'Points System'!$A$4:$A$154,'Points System'!$B$4:$B$154)</f>
        <v>0</v>
      </c>
      <c r="R47" s="9"/>
      <c r="S47" s="16">
        <f>LOOKUP((IF(R47&gt;0,(RANK(R47,R$6:R$125,0)),"NA")),'Points System'!$A$4:$A$154,'Points System'!$B$4:$B$154)</f>
        <v>0</v>
      </c>
      <c r="T47" s="9"/>
      <c r="U47" s="16">
        <f>LOOKUP((IF(T47&gt;0,(RANK(T47,T$6:T$125,0)),"NA")),'Points System'!$A$4:$A$154,'Points System'!$B$4:$B$154)</f>
        <v>0</v>
      </c>
      <c r="V47" s="9"/>
      <c r="W47" s="16">
        <f>LOOKUP((IF(V47&gt;0,(RANK(V47,V$6:V$125,0)),"NA")),'Points System'!$A$4:$A$154,'Points System'!$B$4:$B$154)</f>
        <v>0</v>
      </c>
      <c r="X47" s="9">
        <v>134</v>
      </c>
      <c r="Y47" s="16">
        <f>LOOKUP((IF(X47&gt;0,(RANK(X47,X$6:X$125,0)),"NA")),'Points System'!$A$4:$A$154,'Points System'!$B$4:$B$154)</f>
        <v>70</v>
      </c>
      <c r="Z47" s="9"/>
      <c r="AA47" s="16">
        <f>LOOKUP((IF(Z47&gt;0,(RANK(Z47,Z$6:Z$125,0)),"NA")),'Points System'!$A$4:$A$154,'Points System'!$B$4:$B$154)</f>
        <v>0</v>
      </c>
      <c r="AB47" s="78">
        <f>CC47</f>
        <v>134</v>
      </c>
      <c r="AC47" s="10">
        <f>SUM((LARGE((BA47:BK47),1))+(LARGE((BA47:BK47),2))+(LARGE((BA47:BK47),3)+(LARGE((BA47:BK47),4))))</f>
        <v>70</v>
      </c>
      <c r="AD47" s="12">
        <f>RANK(AC47,$AC$6:$AC$125,0)</f>
        <v>41</v>
      </c>
      <c r="AE47" s="88">
        <f>(AB47-(ROUNDDOWN(AB47,0)))*100</f>
        <v>0</v>
      </c>
      <c r="AF47" s="76" t="str">
        <f>IF((COUNTIF(AT47:AY47,"&gt;0"))&gt;2,"Y","N")</f>
        <v>N</v>
      </c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23">
        <f t="shared" si="0"/>
        <v>0</v>
      </c>
      <c r="AU47" s="23">
        <f t="shared" si="1"/>
        <v>0</v>
      </c>
      <c r="AV47" s="23">
        <f t="shared" si="2"/>
        <v>0</v>
      </c>
      <c r="AW47" s="23">
        <f t="shared" si="54"/>
        <v>0</v>
      </c>
      <c r="AX47" s="23">
        <f t="shared" si="4"/>
        <v>0</v>
      </c>
      <c r="AY47" s="23">
        <f t="shared" si="5"/>
        <v>70</v>
      </c>
      <c r="AZ47" s="7"/>
      <c r="BA47" s="82">
        <f t="shared" si="33"/>
        <v>0</v>
      </c>
      <c r="BB47" s="83">
        <f t="shared" si="55"/>
        <v>0</v>
      </c>
      <c r="BC47" s="82">
        <f t="shared" si="34"/>
        <v>0</v>
      </c>
      <c r="BD47" s="83">
        <f t="shared" si="56"/>
        <v>0</v>
      </c>
      <c r="BE47" s="82">
        <f t="shared" si="35"/>
        <v>0</v>
      </c>
      <c r="BF47" s="83">
        <f t="shared" si="57"/>
        <v>0</v>
      </c>
      <c r="BG47" s="82">
        <f t="shared" si="36"/>
        <v>0</v>
      </c>
      <c r="BH47" s="82">
        <f t="shared" si="58"/>
        <v>0</v>
      </c>
      <c r="BI47" s="83">
        <f t="shared" si="59"/>
        <v>0</v>
      </c>
      <c r="BJ47" s="82">
        <f t="shared" si="60"/>
        <v>0</v>
      </c>
      <c r="BK47" s="83">
        <f t="shared" si="61"/>
        <v>70</v>
      </c>
      <c r="BL47" s="7"/>
      <c r="BM47" s="82">
        <f t="shared" si="62"/>
        <v>0</v>
      </c>
      <c r="BN47" s="83">
        <f t="shared" si="63"/>
        <v>0</v>
      </c>
      <c r="BO47" s="82">
        <f t="shared" si="64"/>
        <v>0</v>
      </c>
      <c r="BP47" s="83">
        <f t="shared" si="65"/>
        <v>0</v>
      </c>
      <c r="BQ47" s="82">
        <f t="shared" si="66"/>
        <v>0</v>
      </c>
      <c r="BR47" s="83">
        <f t="shared" si="67"/>
        <v>0</v>
      </c>
      <c r="BS47" s="82">
        <f t="shared" si="68"/>
        <v>0</v>
      </c>
      <c r="BT47" s="82">
        <f t="shared" si="69"/>
        <v>0</v>
      </c>
      <c r="BU47" s="83">
        <f t="shared" si="70"/>
        <v>0</v>
      </c>
      <c r="BV47" s="82">
        <f t="shared" si="71"/>
        <v>0</v>
      </c>
      <c r="BW47" s="83">
        <f t="shared" si="72"/>
        <v>134</v>
      </c>
      <c r="BY47" s="7">
        <f t="shared" si="73"/>
        <v>134</v>
      </c>
      <c r="BZ47" s="7"/>
      <c r="CA47" s="7">
        <f t="shared" si="37"/>
        <v>0</v>
      </c>
      <c r="CB47" s="7"/>
      <c r="CC47" s="7">
        <f t="shared" si="25"/>
        <v>134</v>
      </c>
      <c r="CF47" s="7">
        <f t="shared" si="74"/>
        <v>1</v>
      </c>
      <c r="CG47" s="7">
        <f t="shared" si="75"/>
        <v>1</v>
      </c>
      <c r="CH47" s="7">
        <f t="shared" si="76"/>
        <v>1</v>
      </c>
      <c r="CI47" s="7">
        <f t="shared" si="77"/>
        <v>1</v>
      </c>
      <c r="CJ47" s="7">
        <f t="shared" si="78"/>
        <v>1</v>
      </c>
      <c r="CK47" s="7">
        <f t="shared" si="79"/>
        <v>1</v>
      </c>
      <c r="CL47" s="7">
        <f t="shared" si="80"/>
        <v>1</v>
      </c>
      <c r="CM47" s="7">
        <f t="shared" si="81"/>
        <v>1</v>
      </c>
      <c r="CN47" s="7">
        <f t="shared" si="40"/>
        <v>1</v>
      </c>
      <c r="CO47" s="7">
        <f t="shared" si="41"/>
        <v>1</v>
      </c>
      <c r="CP47" s="7">
        <f t="shared" si="42"/>
        <v>11</v>
      </c>
      <c r="CQ47" s="7"/>
      <c r="CS47" s="7">
        <f t="shared" si="43"/>
        <v>0</v>
      </c>
      <c r="CT47" s="7">
        <f t="shared" si="44"/>
        <v>0</v>
      </c>
      <c r="CU47" s="7">
        <f t="shared" si="45"/>
        <v>0</v>
      </c>
      <c r="CV47" s="7">
        <f t="shared" si="46"/>
        <v>0</v>
      </c>
      <c r="CW47" s="7">
        <f t="shared" si="47"/>
        <v>0</v>
      </c>
      <c r="CX47" s="7">
        <f t="shared" si="48"/>
        <v>0</v>
      </c>
      <c r="CY47" s="7">
        <f t="shared" si="49"/>
        <v>0</v>
      </c>
      <c r="CZ47" s="7">
        <f t="shared" si="50"/>
        <v>0</v>
      </c>
      <c r="DA47" s="7">
        <f t="shared" si="51"/>
        <v>0</v>
      </c>
      <c r="DB47" s="7">
        <f t="shared" si="52"/>
        <v>0</v>
      </c>
      <c r="DC47" s="7">
        <f t="shared" si="53"/>
        <v>134</v>
      </c>
    </row>
    <row r="48" spans="1:107">
      <c r="A48" s="59">
        <v>35</v>
      </c>
      <c r="B48" s="253" t="s">
        <v>557</v>
      </c>
      <c r="C48" s="254" t="s">
        <v>558</v>
      </c>
      <c r="D48" s="9"/>
      <c r="E48" s="10">
        <f>LOOKUP((IF(D48&gt;0,(RANK(D48,D$6:D$125,0)),"NA")),'Points System'!$A$4:$A$154,'Points System'!$B$4:$B$154)</f>
        <v>0</v>
      </c>
      <c r="F48" s="9"/>
      <c r="G48" s="16">
        <f>LOOKUP((IF(F48&gt;0,(RANK(F48,F$6:F$125,0)),"NA")),'Points System'!$A$4:$A$154,'Points System'!$B$4:$B$154)</f>
        <v>0</v>
      </c>
      <c r="H48" s="9"/>
      <c r="I48" s="16">
        <f>LOOKUP((IF(H48&gt;0,(RANK(H48,H$6:H$125,0)),"NA")),'Points System'!$A$4:$A$154,'Points System'!$B$4:$B$154)</f>
        <v>0</v>
      </c>
      <c r="J48" s="9"/>
      <c r="K48" s="16">
        <f>LOOKUP((IF(J48&gt;0,(RANK(J48,J$6:J$125,0)),"NA")),'Points System'!$A$4:$A$154,'Points System'!$B$4:$B$154)</f>
        <v>0</v>
      </c>
      <c r="L48" s="9"/>
      <c r="M48" s="16">
        <f>LOOKUP((IF(L48&gt;0,(RANK(L48,L$6:L$125,0)),"NA")),'Points System'!$A$4:$A$154,'Points System'!$B$4:$B$154)</f>
        <v>0</v>
      </c>
      <c r="N48" s="9"/>
      <c r="O48" s="16">
        <f>LOOKUP((IF(N48&gt;0,(RANK(N48,N$6:N$125,0)),"NA")),'Points System'!$A$4:$A$154,'Points System'!$B$4:$B$154)</f>
        <v>0</v>
      </c>
      <c r="P48" s="9"/>
      <c r="Q48" s="16">
        <f>LOOKUP((IF(P48&gt;0,(RANK(P48,P$6:P$125,0)),"NA")),'Points System'!$A$4:$A$154,'Points System'!$B$4:$B$154)</f>
        <v>0</v>
      </c>
      <c r="R48" s="9">
        <v>206.03</v>
      </c>
      <c r="S48" s="16">
        <f>LOOKUP((IF(R48&gt;0,(RANK(R48,R$6:R$125,0)),"NA")),'Points System'!$A$4:$A$154,'Points System'!$B$4:$B$154)</f>
        <v>67</v>
      </c>
      <c r="T48" s="9"/>
      <c r="U48" s="16">
        <f>LOOKUP((IF(T48&gt;0,(RANK(T48,T$6:T$125,0)),"NA")),'Points System'!$A$4:$A$154,'Points System'!$B$4:$B$154)</f>
        <v>0</v>
      </c>
      <c r="V48" s="9"/>
      <c r="W48" s="16">
        <f>LOOKUP((IF(V48&gt;0,(RANK(V48,V$6:V$125,0)),"NA")),'Points System'!$A$4:$A$154,'Points System'!$B$4:$B$154)</f>
        <v>0</v>
      </c>
      <c r="X48" s="9"/>
      <c r="Y48" s="16">
        <f>LOOKUP((IF(X48&gt;0,(RANK(X48,X$6:X$125,0)),"NA")),'Points System'!$A$4:$A$154,'Points System'!$B$4:$B$154)</f>
        <v>0</v>
      </c>
      <c r="Z48" s="9"/>
      <c r="AA48" s="16">
        <f>LOOKUP((IF(Z48&gt;0,(RANK(Z48,Z$6:Z$125,0)),"NA")),'Points System'!$A$4:$A$154,'Points System'!$B$4:$B$154)</f>
        <v>0</v>
      </c>
      <c r="AB48" s="78">
        <f>CC48</f>
        <v>206.03</v>
      </c>
      <c r="AC48" s="10">
        <f>SUM((LARGE((BA48:BK48),1))+(LARGE((BA48:BK48),2))+(LARGE((BA48:BK48),3)+(LARGE((BA48:BK48),4))))</f>
        <v>67</v>
      </c>
      <c r="AD48" s="12">
        <f>RANK(AC48,$AC$6:$AC$125,0)</f>
        <v>43</v>
      </c>
      <c r="AE48" s="88">
        <f>(AB48-(ROUNDDOWN(AB48,0)))*100</f>
        <v>3.0000000000001137</v>
      </c>
      <c r="AF48" s="76" t="str">
        <f>IF((COUNTIF(AT48:AY48,"&gt;0"))&gt;2,"Y","N")</f>
        <v>N</v>
      </c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23">
        <f t="shared" si="0"/>
        <v>67</v>
      </c>
      <c r="AU48" s="23">
        <f t="shared" si="1"/>
        <v>0</v>
      </c>
      <c r="AV48" s="23">
        <f t="shared" si="2"/>
        <v>0</v>
      </c>
      <c r="AW48" s="23">
        <f t="shared" si="54"/>
        <v>0</v>
      </c>
      <c r="AX48" s="23">
        <f t="shared" si="4"/>
        <v>0</v>
      </c>
      <c r="AY48" s="23">
        <f t="shared" si="5"/>
        <v>0</v>
      </c>
      <c r="AZ48" s="7"/>
      <c r="BA48" s="82">
        <f t="shared" si="33"/>
        <v>0</v>
      </c>
      <c r="BB48" s="83">
        <f t="shared" si="55"/>
        <v>67</v>
      </c>
      <c r="BC48" s="82">
        <f t="shared" si="34"/>
        <v>0</v>
      </c>
      <c r="BD48" s="83">
        <f t="shared" si="56"/>
        <v>0</v>
      </c>
      <c r="BE48" s="82">
        <f t="shared" si="35"/>
        <v>0</v>
      </c>
      <c r="BF48" s="83">
        <f t="shared" si="57"/>
        <v>0</v>
      </c>
      <c r="BG48" s="82">
        <f t="shared" si="36"/>
        <v>0</v>
      </c>
      <c r="BH48" s="82">
        <f t="shared" si="58"/>
        <v>0</v>
      </c>
      <c r="BI48" s="83">
        <f t="shared" si="59"/>
        <v>0</v>
      </c>
      <c r="BJ48" s="82">
        <f t="shared" si="60"/>
        <v>0</v>
      </c>
      <c r="BK48" s="83">
        <f t="shared" si="61"/>
        <v>0</v>
      </c>
      <c r="BL48" s="7"/>
      <c r="BM48" s="82">
        <f t="shared" si="62"/>
        <v>0</v>
      </c>
      <c r="BN48" s="83">
        <f t="shared" si="63"/>
        <v>206.03</v>
      </c>
      <c r="BO48" s="82">
        <f t="shared" si="64"/>
        <v>0</v>
      </c>
      <c r="BP48" s="83">
        <f t="shared" si="65"/>
        <v>0</v>
      </c>
      <c r="BQ48" s="82">
        <f t="shared" si="66"/>
        <v>0</v>
      </c>
      <c r="BR48" s="83">
        <f t="shared" si="67"/>
        <v>0</v>
      </c>
      <c r="BS48" s="82">
        <f t="shared" si="68"/>
        <v>0</v>
      </c>
      <c r="BT48" s="82">
        <f t="shared" si="69"/>
        <v>0</v>
      </c>
      <c r="BU48" s="83">
        <f t="shared" si="70"/>
        <v>0</v>
      </c>
      <c r="BV48" s="82">
        <f t="shared" si="71"/>
        <v>0</v>
      </c>
      <c r="BW48" s="83">
        <f t="shared" si="72"/>
        <v>0</v>
      </c>
      <c r="BY48" s="7">
        <f t="shared" si="73"/>
        <v>206.03</v>
      </c>
      <c r="BZ48" s="7"/>
      <c r="CA48" s="7">
        <f t="shared" si="37"/>
        <v>0</v>
      </c>
      <c r="CB48" s="7"/>
      <c r="CC48" s="7">
        <f t="shared" si="25"/>
        <v>206.03</v>
      </c>
      <c r="CF48" s="7">
        <f t="shared" si="74"/>
        <v>1</v>
      </c>
      <c r="CG48" s="7">
        <f t="shared" si="75"/>
        <v>1</v>
      </c>
      <c r="CH48" s="7">
        <f t="shared" si="76"/>
        <v>1</v>
      </c>
      <c r="CI48" s="7">
        <f t="shared" si="77"/>
        <v>1</v>
      </c>
      <c r="CJ48" s="7">
        <f t="shared" si="78"/>
        <v>1</v>
      </c>
      <c r="CK48" s="7">
        <f t="shared" si="79"/>
        <v>1</v>
      </c>
      <c r="CL48" s="7">
        <f t="shared" si="80"/>
        <v>1</v>
      </c>
      <c r="CM48" s="7">
        <f t="shared" si="81"/>
        <v>1</v>
      </c>
      <c r="CN48" s="7">
        <f t="shared" si="40"/>
        <v>1</v>
      </c>
      <c r="CO48" s="7">
        <f t="shared" si="41"/>
        <v>1</v>
      </c>
      <c r="CP48" s="7">
        <f t="shared" si="42"/>
        <v>2</v>
      </c>
      <c r="CQ48" s="7"/>
      <c r="CS48" s="7">
        <f t="shared" si="43"/>
        <v>0</v>
      </c>
      <c r="CT48" s="7">
        <f t="shared" si="44"/>
        <v>0</v>
      </c>
      <c r="CU48" s="7">
        <f t="shared" si="45"/>
        <v>0</v>
      </c>
      <c r="CV48" s="7">
        <f t="shared" si="46"/>
        <v>0</v>
      </c>
      <c r="CW48" s="7">
        <f t="shared" si="47"/>
        <v>0</v>
      </c>
      <c r="CX48" s="7">
        <f t="shared" si="48"/>
        <v>0</v>
      </c>
      <c r="CY48" s="7">
        <f t="shared" si="49"/>
        <v>0</v>
      </c>
      <c r="CZ48" s="7">
        <f t="shared" si="50"/>
        <v>0</v>
      </c>
      <c r="DA48" s="7">
        <f t="shared" si="51"/>
        <v>0</v>
      </c>
      <c r="DB48" s="7">
        <f t="shared" si="52"/>
        <v>0</v>
      </c>
      <c r="DC48" s="7">
        <f t="shared" si="53"/>
        <v>206.03</v>
      </c>
    </row>
    <row r="49" spans="1:107">
      <c r="A49" s="59">
        <v>36</v>
      </c>
      <c r="B49" s="253" t="s">
        <v>35</v>
      </c>
      <c r="C49" s="254" t="s">
        <v>33</v>
      </c>
      <c r="D49" s="9"/>
      <c r="E49" s="29">
        <f>LOOKUP((IF(D49&gt;0,(RANK(D49,D$6:D$125,0)),"NA")),'Points System'!$A$4:$A$154,'Points System'!$B$4:$B$154)</f>
        <v>0</v>
      </c>
      <c r="F49" s="9">
        <v>183.01</v>
      </c>
      <c r="G49" s="30">
        <f>LOOKUP((IF(F49&gt;0,(RANK(F49,F$6:F$125,0)),"NA")),'Points System'!$A$4:$A$154,'Points System'!$B$4:$B$154)</f>
        <v>67</v>
      </c>
      <c r="H49" s="9"/>
      <c r="I49" s="30">
        <f>LOOKUP((IF(H49&gt;0,(RANK(H49,H$6:H$125,0)),"NA")),'Points System'!$A$4:$A$154,'Points System'!$B$4:$B$154)</f>
        <v>0</v>
      </c>
      <c r="J49" s="9"/>
      <c r="K49" s="30">
        <f>LOOKUP((IF(J49&gt;0,(RANK(J49,J$6:J$125,0)),"NA")),'Points System'!$A$4:$A$154,'Points System'!$B$4:$B$154)</f>
        <v>0</v>
      </c>
      <c r="L49" s="9"/>
      <c r="M49" s="30">
        <f>LOOKUP((IF(L49&gt;0,(RANK(L49,L$6:L$125,0)),"NA")),'Points System'!$A$4:$A$154,'Points System'!$B$4:$B$154)</f>
        <v>0</v>
      </c>
      <c r="N49" s="9"/>
      <c r="O49" s="30">
        <f>LOOKUP((IF(N49&gt;0,(RANK(N49,N$6:N$125,0)),"NA")),'Points System'!$A$4:$A$154,'Points System'!$B$4:$B$154)</f>
        <v>0</v>
      </c>
      <c r="P49" s="9"/>
      <c r="Q49" s="30">
        <f>LOOKUP((IF(P49&gt;0,(RANK(P49,P$6:P$125,0)),"NA")),'Points System'!$A$4:$A$154,'Points System'!$B$4:$B$154)</f>
        <v>0</v>
      </c>
      <c r="R49" s="9"/>
      <c r="S49" s="30">
        <f>LOOKUP((IF(R49&gt;0,(RANK(R49,R$6:R$125,0)),"NA")),'Points System'!$A$4:$A$154,'Points System'!$B$4:$B$154)</f>
        <v>0</v>
      </c>
      <c r="T49" s="9"/>
      <c r="U49" s="30">
        <f>LOOKUP((IF(T49&gt;0,(RANK(T49,T$6:T$125,0)),"NA")),'Points System'!$A$4:$A$154,'Points System'!$B$4:$B$154)</f>
        <v>0</v>
      </c>
      <c r="V49" s="9"/>
      <c r="W49" s="30">
        <f>LOOKUP((IF(V49&gt;0,(RANK(V49,V$6:V$125,0)),"NA")),'Points System'!$A$4:$A$154,'Points System'!$B$4:$B$154)</f>
        <v>0</v>
      </c>
      <c r="X49" s="9"/>
      <c r="Y49" s="16">
        <f>LOOKUP((IF(X49&gt;0,(RANK(X49,X$6:X$125,0)),"NA")),'Points System'!$A$4:$A$154,'Points System'!$B$4:$B$154)</f>
        <v>0</v>
      </c>
      <c r="Z49" s="9"/>
      <c r="AA49" s="16">
        <f>LOOKUP((IF(Z49&gt;0,(RANK(Z49,Z$6:Z$125,0)),"NA")),'Points System'!$A$4:$A$154,'Points System'!$B$4:$B$154)</f>
        <v>0</v>
      </c>
      <c r="AB49" s="78">
        <f>CC49</f>
        <v>183.01</v>
      </c>
      <c r="AC49" s="10">
        <f>SUM((LARGE((BA49:BK49),1))+(LARGE((BA49:BK49),2))+(LARGE((BA49:BK49),3)+(LARGE((BA49:BK49),4))))</f>
        <v>67</v>
      </c>
      <c r="AD49" s="12">
        <f>RANK(AC49,$AC$6:$AC$125,0)</f>
        <v>43</v>
      </c>
      <c r="AE49" s="88">
        <f>(AB49-(ROUNDDOWN(AB49,0)))*100</f>
        <v>0.99999999999909051</v>
      </c>
      <c r="AF49" s="76" t="str">
        <f>IF((COUNTIF(AT49:AY49,"&gt;0"))&gt;2,"Y","N")</f>
        <v>N</v>
      </c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23">
        <f t="shared" si="0"/>
        <v>67</v>
      </c>
      <c r="AU49" s="23">
        <f t="shared" si="1"/>
        <v>0</v>
      </c>
      <c r="AV49" s="23">
        <f t="shared" si="2"/>
        <v>0</v>
      </c>
      <c r="AW49" s="23">
        <f t="shared" si="54"/>
        <v>0</v>
      </c>
      <c r="AX49" s="23">
        <f t="shared" si="4"/>
        <v>0</v>
      </c>
      <c r="AY49" s="23">
        <f t="shared" si="5"/>
        <v>0</v>
      </c>
      <c r="AZ49" s="7"/>
      <c r="BA49" s="82">
        <f t="shared" si="33"/>
        <v>67</v>
      </c>
      <c r="BB49" s="83">
        <f t="shared" si="55"/>
        <v>0</v>
      </c>
      <c r="BC49" s="82">
        <f t="shared" si="34"/>
        <v>0</v>
      </c>
      <c r="BD49" s="83">
        <f t="shared" si="56"/>
        <v>0</v>
      </c>
      <c r="BE49" s="82">
        <f t="shared" si="35"/>
        <v>0</v>
      </c>
      <c r="BF49" s="83">
        <f t="shared" si="57"/>
        <v>0</v>
      </c>
      <c r="BG49" s="82">
        <f t="shared" si="36"/>
        <v>0</v>
      </c>
      <c r="BH49" s="82">
        <f t="shared" si="58"/>
        <v>0</v>
      </c>
      <c r="BI49" s="83">
        <f t="shared" si="59"/>
        <v>0</v>
      </c>
      <c r="BJ49" s="82">
        <f t="shared" si="60"/>
        <v>0</v>
      </c>
      <c r="BK49" s="83">
        <f t="shared" si="61"/>
        <v>0</v>
      </c>
      <c r="BL49" s="7"/>
      <c r="BM49" s="82">
        <f t="shared" si="62"/>
        <v>183.01</v>
      </c>
      <c r="BN49" s="83">
        <f t="shared" si="63"/>
        <v>0</v>
      </c>
      <c r="BO49" s="82">
        <f t="shared" si="64"/>
        <v>0</v>
      </c>
      <c r="BP49" s="83">
        <f t="shared" si="65"/>
        <v>0</v>
      </c>
      <c r="BQ49" s="82">
        <f t="shared" si="66"/>
        <v>0</v>
      </c>
      <c r="BR49" s="83">
        <f t="shared" si="67"/>
        <v>0</v>
      </c>
      <c r="BS49" s="82">
        <f t="shared" si="68"/>
        <v>0</v>
      </c>
      <c r="BT49" s="82">
        <f t="shared" si="69"/>
        <v>0</v>
      </c>
      <c r="BU49" s="83">
        <f t="shared" si="70"/>
        <v>0</v>
      </c>
      <c r="BV49" s="82">
        <f t="shared" si="71"/>
        <v>0</v>
      </c>
      <c r="BW49" s="83">
        <f t="shared" si="72"/>
        <v>0</v>
      </c>
      <c r="BY49" s="7">
        <f t="shared" si="73"/>
        <v>183.01</v>
      </c>
      <c r="BZ49" s="7"/>
      <c r="CA49" s="7">
        <f t="shared" si="37"/>
        <v>0</v>
      </c>
      <c r="CB49" s="7"/>
      <c r="CC49" s="7">
        <f t="shared" si="25"/>
        <v>183.01</v>
      </c>
      <c r="CF49" s="7">
        <f t="shared" si="74"/>
        <v>2</v>
      </c>
      <c r="CG49" s="7">
        <f t="shared" si="75"/>
        <v>2</v>
      </c>
      <c r="CH49" s="7">
        <f t="shared" si="76"/>
        <v>2</v>
      </c>
      <c r="CI49" s="7">
        <f t="shared" si="77"/>
        <v>2</v>
      </c>
      <c r="CJ49" s="7">
        <f t="shared" si="78"/>
        <v>2</v>
      </c>
      <c r="CK49" s="7">
        <f t="shared" si="79"/>
        <v>2</v>
      </c>
      <c r="CL49" s="7">
        <f t="shared" si="80"/>
        <v>2</v>
      </c>
      <c r="CM49" s="7">
        <f t="shared" si="81"/>
        <v>2</v>
      </c>
      <c r="CN49" s="7">
        <f t="shared" si="40"/>
        <v>2</v>
      </c>
      <c r="CO49" s="7">
        <f t="shared" si="41"/>
        <v>2</v>
      </c>
      <c r="CP49" s="7">
        <f t="shared" si="42"/>
        <v>1</v>
      </c>
      <c r="CQ49" s="7"/>
      <c r="CS49" s="7">
        <f t="shared" si="43"/>
        <v>0</v>
      </c>
      <c r="CT49" s="7">
        <f t="shared" si="44"/>
        <v>0</v>
      </c>
      <c r="CU49" s="7">
        <f t="shared" si="45"/>
        <v>0</v>
      </c>
      <c r="CV49" s="7">
        <f t="shared" si="46"/>
        <v>0</v>
      </c>
      <c r="CW49" s="7">
        <f t="shared" si="47"/>
        <v>0</v>
      </c>
      <c r="CX49" s="7">
        <f t="shared" si="48"/>
        <v>0</v>
      </c>
      <c r="CY49" s="7">
        <f t="shared" si="49"/>
        <v>0</v>
      </c>
      <c r="CZ49" s="7">
        <f t="shared" si="50"/>
        <v>0</v>
      </c>
      <c r="DA49" s="7">
        <f t="shared" si="51"/>
        <v>0</v>
      </c>
      <c r="DB49" s="7">
        <f t="shared" si="52"/>
        <v>0</v>
      </c>
      <c r="DC49" s="7">
        <f t="shared" si="53"/>
        <v>183.01</v>
      </c>
    </row>
    <row r="50" spans="1:107">
      <c r="A50" s="59">
        <v>65</v>
      </c>
      <c r="B50" s="253" t="s">
        <v>66</v>
      </c>
      <c r="C50" s="254" t="s">
        <v>67</v>
      </c>
      <c r="D50" s="9"/>
      <c r="E50" s="10">
        <f>LOOKUP((IF(D50&gt;0,(RANK(D50,D$6:D$125,0)),"NA")),'Points System'!$A$4:$A$154,'Points System'!$B$4:$B$154)</f>
        <v>0</v>
      </c>
      <c r="F50" s="9"/>
      <c r="G50" s="16">
        <f>LOOKUP((IF(F50&gt;0,(RANK(F50,F$6:F$125,0)),"NA")),'Points System'!$A$4:$A$154,'Points System'!$B$4:$B$154)</f>
        <v>0</v>
      </c>
      <c r="H50" s="9"/>
      <c r="I50" s="16">
        <f>LOOKUP((IF(H50&gt;0,(RANK(H50,H$6:H$125,0)),"NA")),'Points System'!$A$4:$A$154,'Points System'!$B$4:$B$154)</f>
        <v>0</v>
      </c>
      <c r="J50" s="9"/>
      <c r="K50" s="16">
        <f>LOOKUP((IF(J50&gt;0,(RANK(J50,J$6:J$125,0)),"NA")),'Points System'!$A$4:$A$154,'Points System'!$B$4:$B$154)</f>
        <v>0</v>
      </c>
      <c r="L50" s="9"/>
      <c r="M50" s="16">
        <f>LOOKUP((IF(L50&gt;0,(RANK(L50,L$6:L$125,0)),"NA")),'Points System'!$A$4:$A$154,'Points System'!$B$4:$B$154)</f>
        <v>0</v>
      </c>
      <c r="N50" s="9"/>
      <c r="O50" s="16">
        <f>LOOKUP((IF(N50&gt;0,(RANK(N50,N$6:N$125,0)),"NA")),'Points System'!$A$4:$A$154,'Points System'!$B$4:$B$154)</f>
        <v>0</v>
      </c>
      <c r="P50" s="9"/>
      <c r="Q50" s="16">
        <f>LOOKUP((IF(P50&gt;0,(RANK(P50,P$6:P$125,0)),"NA")),'Points System'!$A$4:$A$154,'Points System'!$B$4:$B$154)</f>
        <v>0</v>
      </c>
      <c r="R50" s="9"/>
      <c r="S50" s="16">
        <f>LOOKUP((IF(R50&gt;0,(RANK(R50,R$6:R$125,0)),"NA")),'Points System'!$A$4:$A$154,'Points System'!$B$4:$B$154)</f>
        <v>0</v>
      </c>
      <c r="T50" s="9"/>
      <c r="U50" s="16">
        <f>LOOKUP((IF(T50&gt;0,(RANK(T50,T$6:T$125,0)),"NA")),'Points System'!$A$4:$A$154,'Points System'!$B$4:$B$154)</f>
        <v>0</v>
      </c>
      <c r="V50" s="9"/>
      <c r="W50" s="16">
        <f>LOOKUP((IF(V50&gt;0,(RANK(V50,V$6:V$125,0)),"NA")),'Points System'!$A$4:$A$154,'Points System'!$B$4:$B$154)</f>
        <v>0</v>
      </c>
      <c r="X50" s="9">
        <v>121</v>
      </c>
      <c r="Y50" s="16">
        <f>LOOKUP((IF(X50&gt;0,(RANK(X50,X$6:X$125,0)),"NA")),'Points System'!$A$4:$A$154,'Points System'!$B$4:$B$154)</f>
        <v>67</v>
      </c>
      <c r="Z50" s="9"/>
      <c r="AA50" s="16">
        <f>LOOKUP((IF(Z50&gt;0,(RANK(Z50,Z$6:Z$125,0)),"NA")),'Points System'!$A$4:$A$154,'Points System'!$B$4:$B$154)</f>
        <v>0</v>
      </c>
      <c r="AB50" s="78">
        <f>CC50</f>
        <v>121</v>
      </c>
      <c r="AC50" s="10">
        <f>SUM((LARGE((BA50:BK50),1))+(LARGE((BA50:BK50),2))+(LARGE((BA50:BK50),3)+(LARGE((BA50:BK50),4))))</f>
        <v>67</v>
      </c>
      <c r="AD50" s="12">
        <f>RANK(AC50,$AC$6:$AC$125,0)</f>
        <v>43</v>
      </c>
      <c r="AE50" s="88">
        <f>(AB50-(ROUNDDOWN(AB50,0)))*100</f>
        <v>0</v>
      </c>
      <c r="AF50" s="76" t="str">
        <f>IF((COUNTIF(AT50:AY50,"&gt;0"))&gt;2,"Y","N")</f>
        <v>N</v>
      </c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23">
        <f t="shared" si="0"/>
        <v>0</v>
      </c>
      <c r="AU50" s="23">
        <f t="shared" si="1"/>
        <v>0</v>
      </c>
      <c r="AV50" s="23">
        <f t="shared" si="2"/>
        <v>0</v>
      </c>
      <c r="AW50" s="23">
        <f t="shared" si="54"/>
        <v>0</v>
      </c>
      <c r="AX50" s="23">
        <f t="shared" si="4"/>
        <v>0</v>
      </c>
      <c r="AY50" s="23">
        <f t="shared" si="5"/>
        <v>67</v>
      </c>
      <c r="AZ50" s="7"/>
      <c r="BA50" s="82">
        <f t="shared" si="33"/>
        <v>0</v>
      </c>
      <c r="BB50" s="83">
        <f t="shared" si="55"/>
        <v>0</v>
      </c>
      <c r="BC50" s="82">
        <f t="shared" si="34"/>
        <v>0</v>
      </c>
      <c r="BD50" s="83">
        <f t="shared" si="56"/>
        <v>0</v>
      </c>
      <c r="BE50" s="82">
        <f t="shared" si="35"/>
        <v>0</v>
      </c>
      <c r="BF50" s="83">
        <f t="shared" si="57"/>
        <v>0</v>
      </c>
      <c r="BG50" s="82">
        <f t="shared" si="36"/>
        <v>0</v>
      </c>
      <c r="BH50" s="82">
        <f t="shared" si="58"/>
        <v>0</v>
      </c>
      <c r="BI50" s="83">
        <f t="shared" si="59"/>
        <v>0</v>
      </c>
      <c r="BJ50" s="82">
        <f t="shared" si="60"/>
        <v>0</v>
      </c>
      <c r="BK50" s="83">
        <f t="shared" si="61"/>
        <v>67</v>
      </c>
      <c r="BL50" s="7"/>
      <c r="BM50" s="82">
        <f t="shared" si="62"/>
        <v>0</v>
      </c>
      <c r="BN50" s="83">
        <f t="shared" si="63"/>
        <v>0</v>
      </c>
      <c r="BO50" s="82">
        <f t="shared" si="64"/>
        <v>0</v>
      </c>
      <c r="BP50" s="83">
        <f t="shared" si="65"/>
        <v>0</v>
      </c>
      <c r="BQ50" s="82">
        <f t="shared" si="66"/>
        <v>0</v>
      </c>
      <c r="BR50" s="83">
        <f t="shared" si="67"/>
        <v>0</v>
      </c>
      <c r="BS50" s="82">
        <f t="shared" si="68"/>
        <v>0</v>
      </c>
      <c r="BT50" s="82">
        <f t="shared" si="69"/>
        <v>0</v>
      </c>
      <c r="BU50" s="83">
        <f t="shared" si="70"/>
        <v>0</v>
      </c>
      <c r="BV50" s="82">
        <f t="shared" si="71"/>
        <v>0</v>
      </c>
      <c r="BW50" s="83">
        <f t="shared" si="72"/>
        <v>121</v>
      </c>
      <c r="BY50" s="7">
        <f t="shared" si="73"/>
        <v>121</v>
      </c>
      <c r="BZ50" s="7"/>
      <c r="CA50" s="7">
        <f t="shared" si="37"/>
        <v>0</v>
      </c>
      <c r="CB50" s="7"/>
      <c r="CC50" s="7">
        <f t="shared" si="25"/>
        <v>121</v>
      </c>
      <c r="CF50" s="7">
        <f t="shared" si="74"/>
        <v>1</v>
      </c>
      <c r="CG50" s="7">
        <f t="shared" si="75"/>
        <v>1</v>
      </c>
      <c r="CH50" s="7">
        <f t="shared" si="76"/>
        <v>1</v>
      </c>
      <c r="CI50" s="7">
        <f t="shared" si="77"/>
        <v>1</v>
      </c>
      <c r="CJ50" s="7">
        <f t="shared" si="78"/>
        <v>1</v>
      </c>
      <c r="CK50" s="7">
        <f t="shared" si="79"/>
        <v>1</v>
      </c>
      <c r="CL50" s="7">
        <f t="shared" si="80"/>
        <v>1</v>
      </c>
      <c r="CM50" s="7">
        <f t="shared" si="81"/>
        <v>1</v>
      </c>
      <c r="CN50" s="7">
        <f t="shared" si="40"/>
        <v>1</v>
      </c>
      <c r="CO50" s="7">
        <f t="shared" si="41"/>
        <v>1</v>
      </c>
      <c r="CP50" s="7">
        <f t="shared" si="42"/>
        <v>11</v>
      </c>
      <c r="CQ50" s="7"/>
      <c r="CS50" s="7">
        <f t="shared" si="43"/>
        <v>0</v>
      </c>
      <c r="CT50" s="7">
        <f t="shared" si="44"/>
        <v>0</v>
      </c>
      <c r="CU50" s="7">
        <f t="shared" si="45"/>
        <v>0</v>
      </c>
      <c r="CV50" s="7">
        <f t="shared" si="46"/>
        <v>0</v>
      </c>
      <c r="CW50" s="7">
        <f t="shared" si="47"/>
        <v>0</v>
      </c>
      <c r="CX50" s="7">
        <f t="shared" si="48"/>
        <v>0</v>
      </c>
      <c r="CY50" s="7">
        <f t="shared" si="49"/>
        <v>0</v>
      </c>
      <c r="CZ50" s="7">
        <f t="shared" si="50"/>
        <v>0</v>
      </c>
      <c r="DA50" s="7">
        <f t="shared" si="51"/>
        <v>0</v>
      </c>
      <c r="DB50" s="7">
        <f t="shared" si="52"/>
        <v>0</v>
      </c>
      <c r="DC50" s="7">
        <f t="shared" si="53"/>
        <v>121</v>
      </c>
    </row>
    <row r="51" spans="1:107">
      <c r="A51" s="59">
        <v>38</v>
      </c>
      <c r="B51" s="253" t="s">
        <v>251</v>
      </c>
      <c r="C51" s="254" t="s">
        <v>469</v>
      </c>
      <c r="D51" s="9"/>
      <c r="E51" s="10">
        <f>LOOKUP((IF(D51&gt;0,(RANK(D51,D$6:D$125,0)),"NA")),'Points System'!$A$4:$A$154,'Points System'!$B$4:$B$154)</f>
        <v>0</v>
      </c>
      <c r="F51" s="9"/>
      <c r="G51" s="16">
        <f>LOOKUP((IF(F51&gt;0,(RANK(F51,F$6:F$125,0)),"NA")),'Points System'!$A$4:$A$154,'Points System'!$B$4:$B$154)</f>
        <v>0</v>
      </c>
      <c r="H51" s="9"/>
      <c r="I51" s="16">
        <f>LOOKUP((IF(H51&gt;0,(RANK(H51,H$6:H$125,0)),"NA")),'Points System'!$A$4:$A$154,'Points System'!$B$4:$B$154)</f>
        <v>0</v>
      </c>
      <c r="J51" s="9"/>
      <c r="K51" s="16">
        <f>LOOKUP((IF(J51&gt;0,(RANK(J51,J$6:J$125,0)),"NA")),'Points System'!$A$4:$A$154,'Points System'!$B$4:$B$154)</f>
        <v>0</v>
      </c>
      <c r="L51" s="9">
        <v>221.04</v>
      </c>
      <c r="M51" s="16">
        <f>LOOKUP((IF(L51&gt;0,(RANK(L51,L$6:L$125,0)),"NA")),'Points System'!$A$4:$A$154,'Points System'!$B$4:$B$154)</f>
        <v>64</v>
      </c>
      <c r="N51" s="9"/>
      <c r="O51" s="16">
        <f>LOOKUP((IF(N51&gt;0,(RANK(N51,N$6:N$125,0)),"NA")),'Points System'!$A$4:$A$154,'Points System'!$B$4:$B$154)</f>
        <v>0</v>
      </c>
      <c r="P51" s="9"/>
      <c r="Q51" s="16">
        <f>LOOKUP((IF(P51&gt;0,(RANK(P51,P$6:P$125,0)),"NA")),'Points System'!$A$4:$A$154,'Points System'!$B$4:$B$154)</f>
        <v>0</v>
      </c>
      <c r="R51" s="9"/>
      <c r="S51" s="16">
        <f>LOOKUP((IF(R51&gt;0,(RANK(R51,R$6:R$125,0)),"NA")),'Points System'!$A$4:$A$154,'Points System'!$B$4:$B$154)</f>
        <v>0</v>
      </c>
      <c r="T51" s="9"/>
      <c r="U51" s="16">
        <f>LOOKUP((IF(T51&gt;0,(RANK(T51,T$6:T$125,0)),"NA")),'Points System'!$A$4:$A$154,'Points System'!$B$4:$B$154)</f>
        <v>0</v>
      </c>
      <c r="V51" s="9"/>
      <c r="W51" s="16">
        <f>LOOKUP((IF(V51&gt;0,(RANK(V51,V$6:V$125,0)),"NA")),'Points System'!$A$4:$A$154,'Points System'!$B$4:$B$154)</f>
        <v>0</v>
      </c>
      <c r="X51" s="9"/>
      <c r="Y51" s="16">
        <f>LOOKUP((IF(X51&gt;0,(RANK(X51,X$6:X$125,0)),"NA")),'Points System'!$A$4:$A$154,'Points System'!$B$4:$B$154)</f>
        <v>0</v>
      </c>
      <c r="Z51" s="9"/>
      <c r="AA51" s="16">
        <f>LOOKUP((IF(Z51&gt;0,(RANK(Z51,Z$6:Z$125,0)),"NA")),'Points System'!$A$4:$A$154,'Points System'!$B$4:$B$154)</f>
        <v>0</v>
      </c>
      <c r="AB51" s="78">
        <f>CC51</f>
        <v>221.04</v>
      </c>
      <c r="AC51" s="10">
        <f>SUM((LARGE((BA51:BK51),1))+(LARGE((BA51:BK51),2))+(LARGE((BA51:BK51),3)+(LARGE((BA51:BK51),4))))</f>
        <v>64</v>
      </c>
      <c r="AD51" s="12">
        <f>RANK(AC51,$AC$6:$AC$125,0)</f>
        <v>46</v>
      </c>
      <c r="AE51" s="88">
        <f>(AB51-(ROUNDDOWN(AB51,0)))*100</f>
        <v>3.9999999999992042</v>
      </c>
      <c r="AF51" s="76" t="str">
        <f>IF((COUNTIF(AT51:AY51,"&gt;0"))&gt;2,"Y","N")</f>
        <v>N</v>
      </c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23">
        <f t="shared" si="0"/>
        <v>0</v>
      </c>
      <c r="AU51" s="23">
        <f t="shared" si="1"/>
        <v>0</v>
      </c>
      <c r="AV51" s="23">
        <f t="shared" si="2"/>
        <v>0</v>
      </c>
      <c r="AW51" s="23">
        <f t="shared" si="54"/>
        <v>0</v>
      </c>
      <c r="AX51" s="23">
        <f t="shared" si="4"/>
        <v>64</v>
      </c>
      <c r="AY51" s="23">
        <f t="shared" si="5"/>
        <v>0</v>
      </c>
      <c r="AZ51" s="7"/>
      <c r="BA51" s="82">
        <f t="shared" si="33"/>
        <v>0</v>
      </c>
      <c r="BB51" s="83">
        <f t="shared" si="55"/>
        <v>0</v>
      </c>
      <c r="BC51" s="82">
        <f t="shared" si="34"/>
        <v>0</v>
      </c>
      <c r="BD51" s="83">
        <f t="shared" si="56"/>
        <v>0</v>
      </c>
      <c r="BE51" s="82">
        <f t="shared" si="35"/>
        <v>0</v>
      </c>
      <c r="BF51" s="83">
        <f t="shared" si="57"/>
        <v>0</v>
      </c>
      <c r="BG51" s="82">
        <f t="shared" si="36"/>
        <v>0</v>
      </c>
      <c r="BH51" s="82">
        <f t="shared" si="58"/>
        <v>0</v>
      </c>
      <c r="BI51" s="83">
        <f t="shared" si="59"/>
        <v>64</v>
      </c>
      <c r="BJ51" s="82">
        <f t="shared" si="60"/>
        <v>0</v>
      </c>
      <c r="BK51" s="83">
        <f t="shared" si="61"/>
        <v>0</v>
      </c>
      <c r="BL51" s="7"/>
      <c r="BM51" s="82">
        <f t="shared" si="62"/>
        <v>0</v>
      </c>
      <c r="BN51" s="83">
        <f t="shared" si="63"/>
        <v>0</v>
      </c>
      <c r="BO51" s="82">
        <f t="shared" si="64"/>
        <v>0</v>
      </c>
      <c r="BP51" s="83">
        <f t="shared" si="65"/>
        <v>0</v>
      </c>
      <c r="BQ51" s="82">
        <f t="shared" si="66"/>
        <v>0</v>
      </c>
      <c r="BR51" s="83">
        <f t="shared" si="67"/>
        <v>0</v>
      </c>
      <c r="BS51" s="82">
        <f t="shared" si="68"/>
        <v>0</v>
      </c>
      <c r="BT51" s="82">
        <f t="shared" si="69"/>
        <v>0</v>
      </c>
      <c r="BU51" s="83">
        <f t="shared" si="70"/>
        <v>221.04</v>
      </c>
      <c r="BV51" s="82">
        <f t="shared" si="71"/>
        <v>0</v>
      </c>
      <c r="BW51" s="83">
        <f t="shared" si="72"/>
        <v>0</v>
      </c>
      <c r="BY51" s="7">
        <f t="shared" si="73"/>
        <v>221.04</v>
      </c>
      <c r="BZ51" s="7"/>
      <c r="CA51" s="7">
        <f t="shared" si="37"/>
        <v>0</v>
      </c>
      <c r="CB51" s="7"/>
      <c r="CC51" s="7">
        <f t="shared" si="25"/>
        <v>221.04</v>
      </c>
      <c r="CF51" s="7">
        <f t="shared" si="74"/>
        <v>1</v>
      </c>
      <c r="CG51" s="7">
        <f t="shared" si="75"/>
        <v>1</v>
      </c>
      <c r="CH51" s="7">
        <f t="shared" si="76"/>
        <v>1</v>
      </c>
      <c r="CI51" s="7">
        <f t="shared" si="77"/>
        <v>1</v>
      </c>
      <c r="CJ51" s="7">
        <f t="shared" si="78"/>
        <v>1</v>
      </c>
      <c r="CK51" s="7">
        <f t="shared" si="79"/>
        <v>1</v>
      </c>
      <c r="CL51" s="7">
        <f t="shared" si="80"/>
        <v>1</v>
      </c>
      <c r="CM51" s="7">
        <f t="shared" si="81"/>
        <v>1</v>
      </c>
      <c r="CN51" s="7">
        <f t="shared" si="40"/>
        <v>1</v>
      </c>
      <c r="CO51" s="7">
        <f t="shared" si="41"/>
        <v>1</v>
      </c>
      <c r="CP51" s="7">
        <f t="shared" si="42"/>
        <v>9</v>
      </c>
      <c r="CQ51" s="7"/>
      <c r="CS51" s="7">
        <f t="shared" si="43"/>
        <v>0</v>
      </c>
      <c r="CT51" s="7">
        <f t="shared" si="44"/>
        <v>0</v>
      </c>
      <c r="CU51" s="7">
        <f t="shared" si="45"/>
        <v>0</v>
      </c>
      <c r="CV51" s="7">
        <f t="shared" si="46"/>
        <v>0</v>
      </c>
      <c r="CW51" s="7">
        <f t="shared" si="47"/>
        <v>0</v>
      </c>
      <c r="CX51" s="7">
        <f t="shared" si="48"/>
        <v>0</v>
      </c>
      <c r="CY51" s="7">
        <f t="shared" si="49"/>
        <v>0</v>
      </c>
      <c r="CZ51" s="7">
        <f t="shared" si="50"/>
        <v>0</v>
      </c>
      <c r="DA51" s="7">
        <f t="shared" si="51"/>
        <v>0</v>
      </c>
      <c r="DB51" s="7">
        <f t="shared" si="52"/>
        <v>0</v>
      </c>
      <c r="DC51" s="7">
        <f t="shared" si="53"/>
        <v>221.04</v>
      </c>
    </row>
    <row r="52" spans="1:107">
      <c r="A52" s="59">
        <v>39</v>
      </c>
      <c r="B52" s="253" t="s">
        <v>575</v>
      </c>
      <c r="C52" s="254" t="s">
        <v>576</v>
      </c>
      <c r="D52" s="9"/>
      <c r="E52" s="10">
        <f>LOOKUP((IF(D52&gt;0,(RANK(D52,D$6:D$125,0)),"NA")),'Points System'!$A$4:$A$154,'Points System'!$B$4:$B$154)</f>
        <v>0</v>
      </c>
      <c r="F52" s="78"/>
      <c r="G52" s="16">
        <f>LOOKUP((IF(F52&gt;0,(RANK(F52,F$6:F$125,0)),"NA")),'Points System'!$A$4:$A$154,'Points System'!$B$4:$B$154)</f>
        <v>0</v>
      </c>
      <c r="H52" s="9"/>
      <c r="I52" s="16">
        <f>LOOKUP((IF(H52&gt;0,(RANK(H52,H$6:H$125,0)),"NA")),'Points System'!$A$4:$A$154,'Points System'!$B$4:$B$154)</f>
        <v>0</v>
      </c>
      <c r="J52" s="9"/>
      <c r="K52" s="16">
        <f>LOOKUP((IF(J52&gt;0,(RANK(J52,J$6:J$125,0)),"NA")),'Points System'!$A$4:$A$154,'Points System'!$B$4:$B$154)</f>
        <v>0</v>
      </c>
      <c r="L52" s="78"/>
      <c r="M52" s="16">
        <f>LOOKUP((IF(L52&gt;0,(RANK(L52,L$6:L$125,0)),"NA")),'Points System'!$A$4:$A$154,'Points System'!$B$4:$B$154)</f>
        <v>0</v>
      </c>
      <c r="N52" s="9"/>
      <c r="O52" s="16">
        <f>LOOKUP((IF(N52&gt;0,(RANK(N52,N$6:N$125,0)),"NA")),'Points System'!$A$4:$A$154,'Points System'!$B$4:$B$154)</f>
        <v>0</v>
      </c>
      <c r="P52" s="78"/>
      <c r="Q52" s="16">
        <f>LOOKUP((IF(P52&gt;0,(RANK(P52,P$6:P$125,0)),"NA")),'Points System'!$A$4:$A$154,'Points System'!$B$4:$B$154)</f>
        <v>0</v>
      </c>
      <c r="R52" s="9"/>
      <c r="S52" s="16">
        <f>LOOKUP((IF(R52&gt;0,(RANK(R52,R$6:R$125,0)),"NA")),'Points System'!$A$4:$A$154,'Points System'!$B$4:$B$154)</f>
        <v>0</v>
      </c>
      <c r="T52" s="9"/>
      <c r="U52" s="16">
        <f>LOOKUP((IF(T52&gt;0,(RANK(T52,T$6:T$125,0)),"NA")),'Points System'!$A$4:$A$154,'Points System'!$B$4:$B$154)</f>
        <v>0</v>
      </c>
      <c r="V52" s="9">
        <v>123.02</v>
      </c>
      <c r="W52" s="16">
        <f>LOOKUP((IF(V52&gt;0,(RANK(V52,V$6:V$125,0)),"NA")),'Points System'!$A$4:$A$154,'Points System'!$B$4:$B$154)</f>
        <v>64</v>
      </c>
      <c r="X52" s="9"/>
      <c r="Y52" s="16">
        <f>LOOKUP((IF(X52&gt;0,(RANK(X52,X$6:X$125,0)),"NA")),'Points System'!$A$4:$A$154,'Points System'!$B$4:$B$154)</f>
        <v>0</v>
      </c>
      <c r="Z52" s="78"/>
      <c r="AA52" s="16">
        <f>LOOKUP((IF(Z52&gt;0,(RANK(Z52,Z$6:Z$125,0)),"NA")),'Points System'!$A$4:$A$154,'Points System'!$B$4:$B$154)</f>
        <v>0</v>
      </c>
      <c r="AB52" s="78">
        <f>CC52</f>
        <v>123.02</v>
      </c>
      <c r="AC52" s="10">
        <f>SUM((LARGE((BA52:BK52),1))+(LARGE((BA52:BK52),2))+(LARGE((BA52:BK52),3)+(LARGE((BA52:BK52),4))))</f>
        <v>64</v>
      </c>
      <c r="AD52" s="12">
        <f>RANK(AC52,$AC$6:$AC$125,0)</f>
        <v>46</v>
      </c>
      <c r="AE52" s="88">
        <f>(AB52-(ROUNDDOWN(AB52,0)))*100</f>
        <v>1.9999999999996021</v>
      </c>
      <c r="AF52" s="76" t="str">
        <f>IF((COUNTIF(AT52:AY52,"&gt;0"))&gt;2,"Y","N")</f>
        <v>N</v>
      </c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23">
        <f t="shared" si="0"/>
        <v>0</v>
      </c>
      <c r="AU52" s="23">
        <f t="shared" si="1"/>
        <v>0</v>
      </c>
      <c r="AV52" s="23">
        <f t="shared" si="2"/>
        <v>64</v>
      </c>
      <c r="AW52" s="23">
        <f t="shared" si="54"/>
        <v>0</v>
      </c>
      <c r="AX52" s="23">
        <f t="shared" si="4"/>
        <v>0</v>
      </c>
      <c r="AY52" s="23">
        <f t="shared" si="5"/>
        <v>0</v>
      </c>
      <c r="AZ52" s="7"/>
      <c r="BA52" s="82">
        <f t="shared" si="33"/>
        <v>0</v>
      </c>
      <c r="BB52" s="83">
        <f t="shared" si="55"/>
        <v>0</v>
      </c>
      <c r="BC52" s="82">
        <f t="shared" si="34"/>
        <v>0</v>
      </c>
      <c r="BD52" s="83">
        <f t="shared" si="56"/>
        <v>0</v>
      </c>
      <c r="BE52" s="82">
        <f t="shared" si="35"/>
        <v>0</v>
      </c>
      <c r="BF52" s="83">
        <f t="shared" si="57"/>
        <v>64</v>
      </c>
      <c r="BG52" s="82">
        <f t="shared" si="36"/>
        <v>0</v>
      </c>
      <c r="BH52" s="82">
        <f t="shared" si="58"/>
        <v>0</v>
      </c>
      <c r="BI52" s="83">
        <f t="shared" si="59"/>
        <v>0</v>
      </c>
      <c r="BJ52" s="82">
        <f t="shared" si="60"/>
        <v>0</v>
      </c>
      <c r="BK52" s="83">
        <f t="shared" si="61"/>
        <v>0</v>
      </c>
      <c r="BL52" s="7"/>
      <c r="BM52" s="82">
        <f t="shared" si="62"/>
        <v>0</v>
      </c>
      <c r="BN52" s="83">
        <f t="shared" si="63"/>
        <v>0</v>
      </c>
      <c r="BO52" s="82">
        <f t="shared" si="64"/>
        <v>0</v>
      </c>
      <c r="BP52" s="83">
        <f t="shared" si="65"/>
        <v>0</v>
      </c>
      <c r="BQ52" s="82">
        <f t="shared" si="66"/>
        <v>0</v>
      </c>
      <c r="BR52" s="83">
        <f t="shared" si="67"/>
        <v>123.02</v>
      </c>
      <c r="BS52" s="82">
        <f t="shared" si="68"/>
        <v>0</v>
      </c>
      <c r="BT52" s="82">
        <f t="shared" si="69"/>
        <v>0</v>
      </c>
      <c r="BU52" s="83">
        <f t="shared" si="70"/>
        <v>0</v>
      </c>
      <c r="BV52" s="82">
        <f t="shared" si="71"/>
        <v>0</v>
      </c>
      <c r="BW52" s="83">
        <f t="shared" si="72"/>
        <v>0</v>
      </c>
      <c r="BY52" s="7">
        <f t="shared" si="73"/>
        <v>123.02</v>
      </c>
      <c r="BZ52" s="7"/>
      <c r="CA52" s="7">
        <f t="shared" si="37"/>
        <v>0</v>
      </c>
      <c r="CB52" s="7"/>
      <c r="CC52" s="7">
        <f t="shared" si="25"/>
        <v>123.02</v>
      </c>
      <c r="CF52" s="7">
        <f t="shared" si="74"/>
        <v>1</v>
      </c>
      <c r="CG52" s="7">
        <f t="shared" si="75"/>
        <v>1</v>
      </c>
      <c r="CH52" s="7">
        <f t="shared" si="76"/>
        <v>1</v>
      </c>
      <c r="CI52" s="7">
        <f t="shared" si="77"/>
        <v>1</v>
      </c>
      <c r="CJ52" s="7">
        <f t="shared" si="78"/>
        <v>1</v>
      </c>
      <c r="CK52" s="7">
        <f t="shared" si="79"/>
        <v>1</v>
      </c>
      <c r="CL52" s="7">
        <f t="shared" si="80"/>
        <v>1</v>
      </c>
      <c r="CM52" s="7">
        <f t="shared" si="81"/>
        <v>1</v>
      </c>
      <c r="CN52" s="7">
        <f t="shared" si="40"/>
        <v>1</v>
      </c>
      <c r="CO52" s="7">
        <f t="shared" si="41"/>
        <v>1</v>
      </c>
      <c r="CP52" s="7">
        <f t="shared" si="42"/>
        <v>6</v>
      </c>
      <c r="CQ52" s="7"/>
      <c r="CS52" s="7">
        <f t="shared" si="43"/>
        <v>0</v>
      </c>
      <c r="CT52" s="7">
        <f t="shared" si="44"/>
        <v>0</v>
      </c>
      <c r="CU52" s="7">
        <f t="shared" si="45"/>
        <v>0</v>
      </c>
      <c r="CV52" s="7">
        <f t="shared" si="46"/>
        <v>0</v>
      </c>
      <c r="CW52" s="7">
        <f t="shared" si="47"/>
        <v>0</v>
      </c>
      <c r="CX52" s="7">
        <f t="shared" si="48"/>
        <v>0</v>
      </c>
      <c r="CY52" s="7">
        <f t="shared" si="49"/>
        <v>0</v>
      </c>
      <c r="CZ52" s="7">
        <f t="shared" si="50"/>
        <v>0</v>
      </c>
      <c r="DA52" s="7">
        <f t="shared" si="51"/>
        <v>0</v>
      </c>
      <c r="DB52" s="7">
        <f t="shared" si="52"/>
        <v>0</v>
      </c>
      <c r="DC52" s="7">
        <f t="shared" si="53"/>
        <v>123.02</v>
      </c>
    </row>
    <row r="53" spans="1:107">
      <c r="A53" s="59">
        <v>67</v>
      </c>
      <c r="B53" s="253" t="s">
        <v>89</v>
      </c>
      <c r="C53" s="254" t="s">
        <v>293</v>
      </c>
      <c r="D53" s="9"/>
      <c r="E53" s="10">
        <f>LOOKUP((IF(D53&gt;0,(RANK(D53,D$6:D$125,0)),"NA")),'Points System'!$A$4:$A$154,'Points System'!$B$4:$B$154)</f>
        <v>0</v>
      </c>
      <c r="F53" s="78"/>
      <c r="G53" s="16">
        <f>LOOKUP((IF(F53&gt;0,(RANK(F53,F$6:F$125,0)),"NA")),'Points System'!$A$4:$A$154,'Points System'!$B$4:$B$154)</f>
        <v>0</v>
      </c>
      <c r="H53" s="9"/>
      <c r="I53" s="16">
        <f>LOOKUP((IF(H53&gt;0,(RANK(H53,H$6:H$125,0)),"NA")),'Points System'!$A$4:$A$154,'Points System'!$B$4:$B$154)</f>
        <v>0</v>
      </c>
      <c r="J53" s="9"/>
      <c r="K53" s="16">
        <f>LOOKUP((IF(J53&gt;0,(RANK(J53,J$6:J$125,0)),"NA")),'Points System'!$A$4:$A$154,'Points System'!$B$4:$B$154)</f>
        <v>0</v>
      </c>
      <c r="L53" s="78"/>
      <c r="M53" s="16">
        <f>LOOKUP((IF(L53&gt;0,(RANK(L53,L$6:L$125,0)),"NA")),'Points System'!$A$4:$A$154,'Points System'!$B$4:$B$154)</f>
        <v>0</v>
      </c>
      <c r="N53" s="78"/>
      <c r="O53" s="16">
        <f>LOOKUP((IF(N53&gt;0,(RANK(N53,N$6:N$125,0)),"NA")),'Points System'!$A$4:$A$154,'Points System'!$B$4:$B$154)</f>
        <v>0</v>
      </c>
      <c r="P53" s="78"/>
      <c r="Q53" s="16">
        <f>LOOKUP((IF(P53&gt;0,(RANK(P53,P$6:P$125,0)),"NA")),'Points System'!$A$4:$A$154,'Points System'!$B$4:$B$154)</f>
        <v>0</v>
      </c>
      <c r="R53" s="9"/>
      <c r="S53" s="16">
        <f>LOOKUP((IF(R53&gt;0,(RANK(R53,R$6:R$125,0)),"NA")),'Points System'!$A$4:$A$154,'Points System'!$B$4:$B$154)</f>
        <v>0</v>
      </c>
      <c r="T53" s="78"/>
      <c r="U53" s="16">
        <f>LOOKUP((IF(T53&gt;0,(RANK(T53,T$6:T$125,0)),"NA")),'Points System'!$A$4:$A$154,'Points System'!$B$4:$B$154)</f>
        <v>0</v>
      </c>
      <c r="V53" s="9"/>
      <c r="W53" s="16">
        <f>LOOKUP((IF(V53&gt;0,(RANK(V53,V$6:V$125,0)),"NA")),'Points System'!$A$4:$A$154,'Points System'!$B$4:$B$154)</f>
        <v>0</v>
      </c>
      <c r="X53" s="9">
        <v>119</v>
      </c>
      <c r="Y53" s="16">
        <f>LOOKUP((IF(X53&gt;0,(RANK(X53,X$6:X$125,0)),"NA")),'Points System'!$A$4:$A$154,'Points System'!$B$4:$B$154)</f>
        <v>64</v>
      </c>
      <c r="Z53" s="78"/>
      <c r="AA53" s="16">
        <f>LOOKUP((IF(Z53&gt;0,(RANK(Z53,Z$6:Z$125,0)),"NA")),'Points System'!$A$4:$A$154,'Points System'!$B$4:$B$154)</f>
        <v>0</v>
      </c>
      <c r="AB53" s="78">
        <f>CC53</f>
        <v>119</v>
      </c>
      <c r="AC53" s="10">
        <f>SUM((LARGE((BA53:BK53),1))+(LARGE((BA53:BK53),2))+(LARGE((BA53:BK53),3)+(LARGE((BA53:BK53),4))))</f>
        <v>64</v>
      </c>
      <c r="AD53" s="12">
        <f>RANK(AC53,$AC$6:$AC$125,0)</f>
        <v>46</v>
      </c>
      <c r="AE53" s="88">
        <f>(AB53-(ROUNDDOWN(AB53,0)))*100</f>
        <v>0</v>
      </c>
      <c r="AF53" s="76" t="str">
        <f>IF((COUNTIF(AT53:AY53,"&gt;0"))&gt;2,"Y","N")</f>
        <v>N</v>
      </c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23">
        <f t="shared" si="0"/>
        <v>0</v>
      </c>
      <c r="AU53" s="23">
        <f t="shared" si="1"/>
        <v>0</v>
      </c>
      <c r="AV53" s="23">
        <f t="shared" si="2"/>
        <v>0</v>
      </c>
      <c r="AW53" s="23">
        <f t="shared" si="54"/>
        <v>0</v>
      </c>
      <c r="AX53" s="23">
        <f t="shared" si="4"/>
        <v>0</v>
      </c>
      <c r="AY53" s="23">
        <f t="shared" si="5"/>
        <v>64</v>
      </c>
      <c r="AZ53" s="7"/>
      <c r="BA53" s="82">
        <f t="shared" si="33"/>
        <v>0</v>
      </c>
      <c r="BB53" s="83">
        <f t="shared" si="55"/>
        <v>0</v>
      </c>
      <c r="BC53" s="82">
        <f t="shared" si="34"/>
        <v>0</v>
      </c>
      <c r="BD53" s="83">
        <f t="shared" si="56"/>
        <v>0</v>
      </c>
      <c r="BE53" s="82">
        <f t="shared" si="35"/>
        <v>0</v>
      </c>
      <c r="BF53" s="83">
        <f t="shared" si="57"/>
        <v>0</v>
      </c>
      <c r="BG53" s="82">
        <f t="shared" si="36"/>
        <v>0</v>
      </c>
      <c r="BH53" s="82">
        <f t="shared" si="58"/>
        <v>0</v>
      </c>
      <c r="BI53" s="83">
        <f t="shared" si="59"/>
        <v>0</v>
      </c>
      <c r="BJ53" s="82">
        <f t="shared" si="60"/>
        <v>0</v>
      </c>
      <c r="BK53" s="83">
        <f t="shared" si="61"/>
        <v>64</v>
      </c>
      <c r="BL53" s="7"/>
      <c r="BM53" s="82">
        <f t="shared" si="62"/>
        <v>0</v>
      </c>
      <c r="BN53" s="83">
        <f t="shared" si="63"/>
        <v>0</v>
      </c>
      <c r="BO53" s="82">
        <f t="shared" si="64"/>
        <v>0</v>
      </c>
      <c r="BP53" s="83">
        <f t="shared" si="65"/>
        <v>0</v>
      </c>
      <c r="BQ53" s="82">
        <f t="shared" si="66"/>
        <v>0</v>
      </c>
      <c r="BR53" s="83">
        <f t="shared" si="67"/>
        <v>0</v>
      </c>
      <c r="BS53" s="82">
        <f t="shared" si="68"/>
        <v>0</v>
      </c>
      <c r="BT53" s="82">
        <f t="shared" si="69"/>
        <v>0</v>
      </c>
      <c r="BU53" s="83">
        <f t="shared" si="70"/>
        <v>0</v>
      </c>
      <c r="BV53" s="82">
        <f t="shared" si="71"/>
        <v>0</v>
      </c>
      <c r="BW53" s="83">
        <f t="shared" si="72"/>
        <v>119</v>
      </c>
      <c r="BY53" s="7">
        <f t="shared" si="73"/>
        <v>119</v>
      </c>
      <c r="BZ53" s="7"/>
      <c r="CA53" s="7">
        <f t="shared" si="37"/>
        <v>0</v>
      </c>
      <c r="CB53" s="7"/>
      <c r="CC53" s="7">
        <f t="shared" si="25"/>
        <v>119</v>
      </c>
      <c r="CF53" s="7">
        <f t="shared" si="74"/>
        <v>1</v>
      </c>
      <c r="CG53" s="7">
        <f t="shared" si="75"/>
        <v>1</v>
      </c>
      <c r="CH53" s="7">
        <f t="shared" si="76"/>
        <v>1</v>
      </c>
      <c r="CI53" s="7">
        <f t="shared" si="77"/>
        <v>1</v>
      </c>
      <c r="CJ53" s="7">
        <f t="shared" si="78"/>
        <v>1</v>
      </c>
      <c r="CK53" s="7">
        <f t="shared" si="79"/>
        <v>1</v>
      </c>
      <c r="CL53" s="7">
        <f t="shared" si="80"/>
        <v>1</v>
      </c>
      <c r="CM53" s="7">
        <f t="shared" si="81"/>
        <v>1</v>
      </c>
      <c r="CN53" s="7">
        <f t="shared" si="40"/>
        <v>1</v>
      </c>
      <c r="CO53" s="7">
        <f t="shared" si="41"/>
        <v>1</v>
      </c>
      <c r="CP53" s="7">
        <f t="shared" si="42"/>
        <v>11</v>
      </c>
      <c r="CQ53" s="7"/>
      <c r="CS53" s="7">
        <f t="shared" si="43"/>
        <v>0</v>
      </c>
      <c r="CT53" s="7">
        <f t="shared" si="44"/>
        <v>0</v>
      </c>
      <c r="CU53" s="7">
        <f t="shared" si="45"/>
        <v>0</v>
      </c>
      <c r="CV53" s="7">
        <f t="shared" si="46"/>
        <v>0</v>
      </c>
      <c r="CW53" s="7">
        <f t="shared" si="47"/>
        <v>0</v>
      </c>
      <c r="CX53" s="7">
        <f t="shared" si="48"/>
        <v>0</v>
      </c>
      <c r="CY53" s="7">
        <f t="shared" si="49"/>
        <v>0</v>
      </c>
      <c r="CZ53" s="7">
        <f t="shared" si="50"/>
        <v>0</v>
      </c>
      <c r="DA53" s="7">
        <f t="shared" si="51"/>
        <v>0</v>
      </c>
      <c r="DB53" s="7">
        <f t="shared" si="52"/>
        <v>0</v>
      </c>
      <c r="DC53" s="7">
        <f t="shared" si="53"/>
        <v>119</v>
      </c>
    </row>
    <row r="54" spans="1:107">
      <c r="A54" s="59">
        <v>40</v>
      </c>
      <c r="B54" s="253" t="s">
        <v>332</v>
      </c>
      <c r="C54" s="254" t="s">
        <v>333</v>
      </c>
      <c r="D54" s="9">
        <v>148</v>
      </c>
      <c r="E54" s="10">
        <f>LOOKUP((IF(D54&gt;0,(RANK(D54,D$6:D$125,0)),"NA")),'Points System'!$A$4:$A$154,'Points System'!$B$4:$B$154)</f>
        <v>62</v>
      </c>
      <c r="F54" s="9"/>
      <c r="G54" s="16">
        <f>LOOKUP((IF(F54&gt;0,(RANK(F54,F$6:F$125,0)),"NA")),'Points System'!$A$4:$A$154,'Points System'!$B$4:$B$154)</f>
        <v>0</v>
      </c>
      <c r="H54" s="9"/>
      <c r="I54" s="16">
        <f>LOOKUP((IF(H54&gt;0,(RANK(H54,H$6:H$125,0)),"NA")),'Points System'!$A$4:$A$154,'Points System'!$B$4:$B$154)</f>
        <v>0</v>
      </c>
      <c r="J54" s="9"/>
      <c r="K54" s="16">
        <f>LOOKUP((IF(J54&gt;0,(RANK(J54,J$6:J$125,0)),"NA")),'Points System'!$A$4:$A$154,'Points System'!$B$4:$B$154)</f>
        <v>0</v>
      </c>
      <c r="L54" s="9"/>
      <c r="M54" s="16">
        <f>LOOKUP((IF(L54&gt;0,(RANK(L54,L$6:L$125,0)),"NA")),'Points System'!$A$4:$A$154,'Points System'!$B$4:$B$154)</f>
        <v>0</v>
      </c>
      <c r="N54" s="9"/>
      <c r="O54" s="16">
        <f>LOOKUP((IF(N54&gt;0,(RANK(N54,N$6:N$125,0)),"NA")),'Points System'!$A$4:$A$154,'Points System'!$B$4:$B$154)</f>
        <v>0</v>
      </c>
      <c r="P54" s="9"/>
      <c r="Q54" s="16">
        <f>LOOKUP((IF(P54&gt;0,(RANK(P54,P$6:P$125,0)),"NA")),'Points System'!$A$4:$A$154,'Points System'!$B$4:$B$154)</f>
        <v>0</v>
      </c>
      <c r="R54" s="9"/>
      <c r="S54" s="16">
        <f>LOOKUP((IF(R54&gt;0,(RANK(R54,R$6:R$125,0)),"NA")),'Points System'!$A$4:$A$154,'Points System'!$B$4:$B$154)</f>
        <v>0</v>
      </c>
      <c r="T54" s="9"/>
      <c r="U54" s="16">
        <f>LOOKUP((IF(T54&gt;0,(RANK(T54,T$6:T$125,0)),"NA")),'Points System'!$A$4:$A$154,'Points System'!$B$4:$B$154)</f>
        <v>0</v>
      </c>
      <c r="V54" s="9"/>
      <c r="W54" s="16">
        <f>LOOKUP((IF(V54&gt;0,(RANK(V54,V$6:V$125,0)),"NA")),'Points System'!$A$4:$A$154,'Points System'!$B$4:$B$154)</f>
        <v>0</v>
      </c>
      <c r="X54" s="9"/>
      <c r="Y54" s="16">
        <f>LOOKUP((IF(X54&gt;0,(RANK(X54,X$6:X$125,0)),"NA")),'Points System'!$A$4:$A$154,'Points System'!$B$4:$B$154)</f>
        <v>0</v>
      </c>
      <c r="Z54" s="9"/>
      <c r="AA54" s="16">
        <f>LOOKUP((IF(Z54&gt;0,(RANK(Z54,Z$6:Z$125,0)),"NA")),'Points System'!$A$4:$A$154,'Points System'!$B$4:$B$154)</f>
        <v>0</v>
      </c>
      <c r="AB54" s="78">
        <f>CC54</f>
        <v>148</v>
      </c>
      <c r="AC54" s="10">
        <f>SUM((LARGE((BA54:BK54),1))+(LARGE((BA54:BK54),2))+(LARGE((BA54:BK54),3)+(LARGE((BA54:BK54),4))))</f>
        <v>62</v>
      </c>
      <c r="AD54" s="12">
        <f>RANK(AC54,$AC$6:$AC$125,0)</f>
        <v>49</v>
      </c>
      <c r="AE54" s="88">
        <f>(AB54-(ROUNDDOWN(AB54,0)))*100</f>
        <v>0</v>
      </c>
      <c r="AF54" s="76" t="str">
        <f>IF((COUNTIF(AT54:AY54,"&gt;0"))&gt;2,"Y","N")</f>
        <v>N</v>
      </c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23">
        <f t="shared" si="0"/>
        <v>0</v>
      </c>
      <c r="AU54" s="23">
        <f t="shared" si="1"/>
        <v>0</v>
      </c>
      <c r="AV54" s="23">
        <f t="shared" si="2"/>
        <v>0</v>
      </c>
      <c r="AW54" s="23">
        <f t="shared" si="54"/>
        <v>0</v>
      </c>
      <c r="AX54" s="23">
        <f t="shared" si="4"/>
        <v>62</v>
      </c>
      <c r="AY54" s="23">
        <f t="shared" si="5"/>
        <v>0</v>
      </c>
      <c r="AZ54" s="7"/>
      <c r="BA54" s="82">
        <f t="shared" si="33"/>
        <v>0</v>
      </c>
      <c r="BB54" s="83">
        <f t="shared" si="55"/>
        <v>0</v>
      </c>
      <c r="BC54" s="82">
        <f t="shared" si="34"/>
        <v>0</v>
      </c>
      <c r="BD54" s="83">
        <f t="shared" si="56"/>
        <v>0</v>
      </c>
      <c r="BE54" s="82">
        <f t="shared" si="35"/>
        <v>0</v>
      </c>
      <c r="BF54" s="83">
        <f t="shared" si="57"/>
        <v>0</v>
      </c>
      <c r="BG54" s="82">
        <f t="shared" si="36"/>
        <v>0</v>
      </c>
      <c r="BH54" s="82">
        <f t="shared" si="58"/>
        <v>62</v>
      </c>
      <c r="BI54" s="83">
        <f t="shared" si="59"/>
        <v>0</v>
      </c>
      <c r="BJ54" s="82">
        <f t="shared" si="60"/>
        <v>0</v>
      </c>
      <c r="BK54" s="83">
        <f t="shared" si="61"/>
        <v>0</v>
      </c>
      <c r="BL54" s="7"/>
      <c r="BM54" s="82">
        <f t="shared" si="62"/>
        <v>0</v>
      </c>
      <c r="BN54" s="83">
        <f t="shared" si="63"/>
        <v>0</v>
      </c>
      <c r="BO54" s="82">
        <f t="shared" si="64"/>
        <v>0</v>
      </c>
      <c r="BP54" s="83">
        <f t="shared" si="65"/>
        <v>0</v>
      </c>
      <c r="BQ54" s="82">
        <f t="shared" si="66"/>
        <v>0</v>
      </c>
      <c r="BR54" s="83">
        <f t="shared" si="67"/>
        <v>0</v>
      </c>
      <c r="BS54" s="82">
        <f t="shared" si="68"/>
        <v>0</v>
      </c>
      <c r="BT54" s="82">
        <f t="shared" si="69"/>
        <v>148</v>
      </c>
      <c r="BU54" s="83">
        <f t="shared" si="70"/>
        <v>0</v>
      </c>
      <c r="BV54" s="82">
        <f t="shared" si="71"/>
        <v>0</v>
      </c>
      <c r="BW54" s="83">
        <f t="shared" si="72"/>
        <v>0</v>
      </c>
      <c r="BY54" s="7">
        <f t="shared" si="73"/>
        <v>148</v>
      </c>
      <c r="BZ54" s="7"/>
      <c r="CA54" s="7">
        <f t="shared" si="37"/>
        <v>0</v>
      </c>
      <c r="CB54" s="7"/>
      <c r="CC54" s="7">
        <f t="shared" si="25"/>
        <v>148</v>
      </c>
      <c r="CF54" s="7">
        <f t="shared" si="74"/>
        <v>1</v>
      </c>
      <c r="CG54" s="7">
        <f t="shared" si="75"/>
        <v>1</v>
      </c>
      <c r="CH54" s="7">
        <f t="shared" si="76"/>
        <v>1</v>
      </c>
      <c r="CI54" s="7">
        <f t="shared" si="77"/>
        <v>1</v>
      </c>
      <c r="CJ54" s="7">
        <f t="shared" si="78"/>
        <v>1</v>
      </c>
      <c r="CK54" s="7">
        <f t="shared" si="79"/>
        <v>1</v>
      </c>
      <c r="CL54" s="7">
        <f t="shared" si="80"/>
        <v>1</v>
      </c>
      <c r="CM54" s="7">
        <f t="shared" si="81"/>
        <v>1</v>
      </c>
      <c r="CN54" s="7">
        <f t="shared" si="40"/>
        <v>1</v>
      </c>
      <c r="CO54" s="7">
        <f t="shared" si="41"/>
        <v>1</v>
      </c>
      <c r="CP54" s="7">
        <f t="shared" si="42"/>
        <v>8</v>
      </c>
      <c r="CQ54" s="7"/>
      <c r="CS54" s="7">
        <f t="shared" si="43"/>
        <v>0</v>
      </c>
      <c r="CT54" s="7">
        <f t="shared" si="44"/>
        <v>0</v>
      </c>
      <c r="CU54" s="7">
        <f t="shared" si="45"/>
        <v>0</v>
      </c>
      <c r="CV54" s="7">
        <f t="shared" si="46"/>
        <v>0</v>
      </c>
      <c r="CW54" s="7">
        <f t="shared" si="47"/>
        <v>0</v>
      </c>
      <c r="CX54" s="7">
        <f t="shared" si="48"/>
        <v>0</v>
      </c>
      <c r="CY54" s="7">
        <f t="shared" si="49"/>
        <v>0</v>
      </c>
      <c r="CZ54" s="7">
        <f t="shared" si="50"/>
        <v>0</v>
      </c>
      <c r="DA54" s="7">
        <f t="shared" si="51"/>
        <v>0</v>
      </c>
      <c r="DB54" s="7">
        <f t="shared" si="52"/>
        <v>0</v>
      </c>
      <c r="DC54" s="7">
        <f t="shared" si="53"/>
        <v>148</v>
      </c>
    </row>
    <row r="55" spans="1:107">
      <c r="A55" s="59">
        <v>41</v>
      </c>
      <c r="B55" s="253" t="s">
        <v>81</v>
      </c>
      <c r="C55" s="254" t="s">
        <v>82</v>
      </c>
      <c r="D55" s="9"/>
      <c r="E55" s="10">
        <f>LOOKUP((IF(D55&gt;0,(RANK(D55,D$6:D$125,0)),"NA")),'Points System'!$A$4:$A$154,'Points System'!$B$4:$B$154)</f>
        <v>0</v>
      </c>
      <c r="F55" s="9"/>
      <c r="G55" s="16">
        <f>LOOKUP((IF(F55&gt;0,(RANK(F55,F$6:F$125,0)),"NA")),'Points System'!$A$4:$A$154,'Points System'!$B$4:$B$154)</f>
        <v>0</v>
      </c>
      <c r="H55" s="9"/>
      <c r="I55" s="16">
        <f>LOOKUP((IF(H55&gt;0,(RANK(H55,H$6:H$125,0)),"NA")),'Points System'!$A$4:$A$154,'Points System'!$B$4:$B$154)</f>
        <v>0</v>
      </c>
      <c r="J55" s="9"/>
      <c r="K55" s="16">
        <f>LOOKUP((IF(J55&gt;0,(RANK(J55,J$6:J$125,0)),"NA")),'Points System'!$A$4:$A$154,'Points System'!$B$4:$B$154)</f>
        <v>0</v>
      </c>
      <c r="L55" s="9">
        <v>214.02</v>
      </c>
      <c r="M55" s="16">
        <f>LOOKUP((IF(L55&gt;0,(RANK(L55,L$6:L$125,0)),"NA")),'Points System'!$A$4:$A$154,'Points System'!$B$4:$B$154)</f>
        <v>60</v>
      </c>
      <c r="N55" s="9"/>
      <c r="O55" s="16">
        <f>LOOKUP((IF(N55&gt;0,(RANK(N55,N$6:N$125,0)),"NA")),'Points System'!$A$4:$A$154,'Points System'!$B$4:$B$154)</f>
        <v>0</v>
      </c>
      <c r="P55" s="9"/>
      <c r="Q55" s="16">
        <f>LOOKUP((IF(P55&gt;0,(RANK(P55,P$6:P$125,0)),"NA")),'Points System'!$A$4:$A$154,'Points System'!$B$4:$B$154)</f>
        <v>0</v>
      </c>
      <c r="R55" s="9"/>
      <c r="S55" s="16">
        <f>LOOKUP((IF(R55&gt;0,(RANK(R55,R$6:R$125,0)),"NA")),'Points System'!$A$4:$A$154,'Points System'!$B$4:$B$154)</f>
        <v>0</v>
      </c>
      <c r="T55" s="9"/>
      <c r="U55" s="16">
        <f>LOOKUP((IF(T55&gt;0,(RANK(T55,T$6:T$125,0)),"NA")),'Points System'!$A$4:$A$154,'Points System'!$B$4:$B$154)</f>
        <v>0</v>
      </c>
      <c r="V55" s="9"/>
      <c r="W55" s="16">
        <f>LOOKUP((IF(V55&gt;0,(RANK(V55,V$6:V$125,0)),"NA")),'Points System'!$A$4:$A$154,'Points System'!$B$4:$B$154)</f>
        <v>0</v>
      </c>
      <c r="X55" s="9"/>
      <c r="Y55" s="16">
        <f>LOOKUP((IF(X55&gt;0,(RANK(X55,X$6:X$125,0)),"NA")),'Points System'!$A$4:$A$154,'Points System'!$B$4:$B$154)</f>
        <v>0</v>
      </c>
      <c r="Z55" s="9"/>
      <c r="AA55" s="16">
        <f>LOOKUP((IF(Z55&gt;0,(RANK(Z55,Z$6:Z$125,0)),"NA")),'Points System'!$A$4:$A$154,'Points System'!$B$4:$B$154)</f>
        <v>0</v>
      </c>
      <c r="AB55" s="78">
        <f>CC55</f>
        <v>214.02</v>
      </c>
      <c r="AC55" s="10">
        <f>SUM((LARGE((BA55:BK55),1))+(LARGE((BA55:BK55),2))+(LARGE((BA55:BK55),3)+(LARGE((BA55:BK55),4))))</f>
        <v>60</v>
      </c>
      <c r="AD55" s="12">
        <f>RANK(AC55,$AC$6:$AC$125,0)</f>
        <v>50</v>
      </c>
      <c r="AE55" s="88">
        <f>(AB55-(ROUNDDOWN(AB55,0)))*100</f>
        <v>2.0000000000010232</v>
      </c>
      <c r="AF55" s="76" t="str">
        <f>IF((COUNTIF(AT55:AY55,"&gt;0"))&gt;2,"Y","N")</f>
        <v>N</v>
      </c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23">
        <f t="shared" si="0"/>
        <v>0</v>
      </c>
      <c r="AU55" s="23">
        <f t="shared" si="1"/>
        <v>0</v>
      </c>
      <c r="AV55" s="23">
        <f t="shared" si="2"/>
        <v>0</v>
      </c>
      <c r="AW55" s="23">
        <f t="shared" si="54"/>
        <v>0</v>
      </c>
      <c r="AX55" s="23">
        <f t="shared" si="4"/>
        <v>60</v>
      </c>
      <c r="AY55" s="23">
        <f t="shared" si="5"/>
        <v>0</v>
      </c>
      <c r="AZ55" s="7"/>
      <c r="BA55" s="82">
        <f t="shared" si="33"/>
        <v>0</v>
      </c>
      <c r="BB55" s="83">
        <f t="shared" si="55"/>
        <v>0</v>
      </c>
      <c r="BC55" s="82">
        <f t="shared" si="34"/>
        <v>0</v>
      </c>
      <c r="BD55" s="83">
        <f t="shared" si="56"/>
        <v>0</v>
      </c>
      <c r="BE55" s="82">
        <f t="shared" si="35"/>
        <v>0</v>
      </c>
      <c r="BF55" s="83">
        <f t="shared" si="57"/>
        <v>0</v>
      </c>
      <c r="BG55" s="82">
        <f t="shared" si="36"/>
        <v>0</v>
      </c>
      <c r="BH55" s="82">
        <f t="shared" si="58"/>
        <v>0</v>
      </c>
      <c r="BI55" s="83">
        <f t="shared" si="59"/>
        <v>60</v>
      </c>
      <c r="BJ55" s="82">
        <f t="shared" si="60"/>
        <v>0</v>
      </c>
      <c r="BK55" s="83">
        <f t="shared" si="61"/>
        <v>0</v>
      </c>
      <c r="BL55" s="7"/>
      <c r="BM55" s="82">
        <f t="shared" si="62"/>
        <v>0</v>
      </c>
      <c r="BN55" s="83">
        <f t="shared" si="63"/>
        <v>0</v>
      </c>
      <c r="BO55" s="82">
        <f t="shared" si="64"/>
        <v>0</v>
      </c>
      <c r="BP55" s="83">
        <f t="shared" si="65"/>
        <v>0</v>
      </c>
      <c r="BQ55" s="82">
        <f t="shared" si="66"/>
        <v>0</v>
      </c>
      <c r="BR55" s="83">
        <f t="shared" si="67"/>
        <v>0</v>
      </c>
      <c r="BS55" s="82">
        <f t="shared" si="68"/>
        <v>0</v>
      </c>
      <c r="BT55" s="82">
        <f t="shared" si="69"/>
        <v>0</v>
      </c>
      <c r="BU55" s="83">
        <f t="shared" si="70"/>
        <v>214.02</v>
      </c>
      <c r="BV55" s="82">
        <f t="shared" si="71"/>
        <v>0</v>
      </c>
      <c r="BW55" s="83">
        <f t="shared" si="72"/>
        <v>0</v>
      </c>
      <c r="BY55" s="7">
        <f t="shared" si="73"/>
        <v>214.02</v>
      </c>
      <c r="BZ55" s="7"/>
      <c r="CA55" s="7">
        <f t="shared" si="37"/>
        <v>0</v>
      </c>
      <c r="CB55" s="7"/>
      <c r="CC55" s="7">
        <f t="shared" si="25"/>
        <v>214.02</v>
      </c>
      <c r="CF55" s="7">
        <f t="shared" si="74"/>
        <v>1</v>
      </c>
      <c r="CG55" s="7">
        <f t="shared" si="75"/>
        <v>1</v>
      </c>
      <c r="CH55" s="7">
        <f t="shared" si="76"/>
        <v>1</v>
      </c>
      <c r="CI55" s="7">
        <f t="shared" si="77"/>
        <v>1</v>
      </c>
      <c r="CJ55" s="7">
        <f t="shared" si="78"/>
        <v>1</v>
      </c>
      <c r="CK55" s="7">
        <f t="shared" si="79"/>
        <v>1</v>
      </c>
      <c r="CL55" s="7">
        <f t="shared" si="80"/>
        <v>1</v>
      </c>
      <c r="CM55" s="7">
        <f t="shared" si="81"/>
        <v>1</v>
      </c>
      <c r="CN55" s="7">
        <f t="shared" si="40"/>
        <v>1</v>
      </c>
      <c r="CO55" s="7">
        <f t="shared" si="41"/>
        <v>1</v>
      </c>
      <c r="CP55" s="7">
        <f t="shared" si="42"/>
        <v>9</v>
      </c>
      <c r="CQ55" s="7"/>
      <c r="CS55" s="7">
        <f t="shared" si="43"/>
        <v>0</v>
      </c>
      <c r="CT55" s="7">
        <f t="shared" si="44"/>
        <v>0</v>
      </c>
      <c r="CU55" s="7">
        <f t="shared" si="45"/>
        <v>0</v>
      </c>
      <c r="CV55" s="7">
        <f t="shared" si="46"/>
        <v>0</v>
      </c>
      <c r="CW55" s="7">
        <f t="shared" si="47"/>
        <v>0</v>
      </c>
      <c r="CX55" s="7">
        <f t="shared" si="48"/>
        <v>0</v>
      </c>
      <c r="CY55" s="7">
        <f t="shared" si="49"/>
        <v>0</v>
      </c>
      <c r="CZ55" s="7">
        <f t="shared" si="50"/>
        <v>0</v>
      </c>
      <c r="DA55" s="7">
        <f t="shared" si="51"/>
        <v>0</v>
      </c>
      <c r="DB55" s="7">
        <f t="shared" si="52"/>
        <v>0</v>
      </c>
      <c r="DC55" s="7">
        <f t="shared" si="53"/>
        <v>214.02</v>
      </c>
    </row>
    <row r="56" spans="1:107">
      <c r="A56" s="59">
        <v>42</v>
      </c>
      <c r="B56" s="253" t="s">
        <v>87</v>
      </c>
      <c r="C56" s="254" t="s">
        <v>88</v>
      </c>
      <c r="D56" s="9"/>
      <c r="E56" s="10">
        <f>LOOKUP((IF(D56&gt;0,(RANK(D56,D$6:D$125,0)),"NA")),'Points System'!$A$4:$A$154,'Points System'!$B$4:$B$154)</f>
        <v>0</v>
      </c>
      <c r="F56" s="9"/>
      <c r="G56" s="16">
        <f>LOOKUP((IF(F56&gt;0,(RANK(F56,F$6:F$125,0)),"NA")),'Points System'!$A$4:$A$154,'Points System'!$B$4:$B$154)</f>
        <v>0</v>
      </c>
      <c r="H56" s="9"/>
      <c r="I56" s="16">
        <f>LOOKUP((IF(H56&gt;0,(RANK(H56,H$6:H$125,0)),"NA")),'Points System'!$A$4:$A$154,'Points System'!$B$4:$B$154)</f>
        <v>0</v>
      </c>
      <c r="J56" s="9"/>
      <c r="K56" s="16">
        <f>LOOKUP((IF(J56&gt;0,(RANK(J56,J$6:J$125,0)),"NA")),'Points System'!$A$4:$A$154,'Points System'!$B$4:$B$154)</f>
        <v>0</v>
      </c>
      <c r="L56" s="9"/>
      <c r="M56" s="16">
        <f>LOOKUP((IF(L56&gt;0,(RANK(L56,L$6:L$125,0)),"NA")),'Points System'!$A$4:$A$154,'Points System'!$B$4:$B$154)</f>
        <v>0</v>
      </c>
      <c r="N56" s="9"/>
      <c r="O56" s="16">
        <f>LOOKUP((IF(N56&gt;0,(RANK(N56,N$6:N$125,0)),"NA")),'Points System'!$A$4:$A$154,'Points System'!$B$4:$B$154)</f>
        <v>0</v>
      </c>
      <c r="P56" s="9"/>
      <c r="Q56" s="16">
        <f>LOOKUP((IF(P56&gt;0,(RANK(P56,P$6:P$125,0)),"NA")),'Points System'!$A$4:$A$154,'Points System'!$B$4:$B$154)</f>
        <v>0</v>
      </c>
      <c r="R56" s="9">
        <v>202.02</v>
      </c>
      <c r="S56" s="16">
        <f>LOOKUP((IF(R56&gt;0,(RANK(R56,R$6:R$125,0)),"NA")),'Points System'!$A$4:$A$154,'Points System'!$B$4:$B$154)</f>
        <v>58</v>
      </c>
      <c r="T56" s="9"/>
      <c r="U56" s="16">
        <f>LOOKUP((IF(T56&gt;0,(RANK(T56,T$6:T$125,0)),"NA")),'Points System'!$A$4:$A$154,'Points System'!$B$4:$B$154)</f>
        <v>0</v>
      </c>
      <c r="V56" s="9"/>
      <c r="W56" s="16">
        <f>LOOKUP((IF(V56&gt;0,(RANK(V56,V$6:V$125,0)),"NA")),'Points System'!$A$4:$A$154,'Points System'!$B$4:$B$154)</f>
        <v>0</v>
      </c>
      <c r="X56" s="9"/>
      <c r="Y56" s="16">
        <f>LOOKUP((IF(X56&gt;0,(RANK(X56,X$6:X$125,0)),"NA")),'Points System'!$A$4:$A$154,'Points System'!$B$4:$B$154)</f>
        <v>0</v>
      </c>
      <c r="Z56" s="9"/>
      <c r="AA56" s="16">
        <f>LOOKUP((IF(Z56&gt;0,(RANK(Z56,Z$6:Z$125,0)),"NA")),'Points System'!$A$4:$A$154,'Points System'!$B$4:$B$154)</f>
        <v>0</v>
      </c>
      <c r="AB56" s="78">
        <f>CC56</f>
        <v>202.02</v>
      </c>
      <c r="AC56" s="10">
        <f>SUM((LARGE((BA56:BK56),1))+(LARGE((BA56:BK56),2))+(LARGE((BA56:BK56),3)+(LARGE((BA56:BK56),4))))</f>
        <v>58</v>
      </c>
      <c r="AD56" s="12">
        <f>RANK(AC56,$AC$6:$AC$125,0)</f>
        <v>51</v>
      </c>
      <c r="AE56" s="88">
        <f>(AB56-(ROUNDDOWN(AB56,0)))*100</f>
        <v>2.0000000000010232</v>
      </c>
      <c r="AF56" s="76" t="str">
        <f>IF((COUNTIF(AT56:AY56,"&gt;0"))&gt;2,"Y","N")</f>
        <v>N</v>
      </c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23">
        <f t="shared" si="0"/>
        <v>58</v>
      </c>
      <c r="AU56" s="23">
        <f t="shared" si="1"/>
        <v>0</v>
      </c>
      <c r="AV56" s="23">
        <f t="shared" si="2"/>
        <v>0</v>
      </c>
      <c r="AW56" s="23">
        <f t="shared" si="54"/>
        <v>0</v>
      </c>
      <c r="AX56" s="23">
        <f t="shared" si="4"/>
        <v>0</v>
      </c>
      <c r="AY56" s="23">
        <f t="shared" si="5"/>
        <v>0</v>
      </c>
      <c r="AZ56" s="7"/>
      <c r="BA56" s="82">
        <f t="shared" si="33"/>
        <v>0</v>
      </c>
      <c r="BB56" s="83">
        <f t="shared" si="55"/>
        <v>58</v>
      </c>
      <c r="BC56" s="82">
        <f t="shared" si="34"/>
        <v>0</v>
      </c>
      <c r="BD56" s="83">
        <f t="shared" si="56"/>
        <v>0</v>
      </c>
      <c r="BE56" s="82">
        <f t="shared" si="35"/>
        <v>0</v>
      </c>
      <c r="BF56" s="83">
        <f t="shared" si="57"/>
        <v>0</v>
      </c>
      <c r="BG56" s="82">
        <f t="shared" si="36"/>
        <v>0</v>
      </c>
      <c r="BH56" s="82">
        <f t="shared" si="58"/>
        <v>0</v>
      </c>
      <c r="BI56" s="83">
        <f t="shared" si="59"/>
        <v>0</v>
      </c>
      <c r="BJ56" s="82">
        <f t="shared" si="60"/>
        <v>0</v>
      </c>
      <c r="BK56" s="83">
        <f t="shared" si="61"/>
        <v>0</v>
      </c>
      <c r="BL56" s="7"/>
      <c r="BM56" s="82">
        <f t="shared" si="62"/>
        <v>0</v>
      </c>
      <c r="BN56" s="83">
        <f t="shared" si="63"/>
        <v>202.02</v>
      </c>
      <c r="BO56" s="82">
        <f t="shared" si="64"/>
        <v>0</v>
      </c>
      <c r="BP56" s="83">
        <f t="shared" si="65"/>
        <v>0</v>
      </c>
      <c r="BQ56" s="82">
        <f t="shared" si="66"/>
        <v>0</v>
      </c>
      <c r="BR56" s="83">
        <f t="shared" si="67"/>
        <v>0</v>
      </c>
      <c r="BS56" s="82">
        <f t="shared" si="68"/>
        <v>0</v>
      </c>
      <c r="BT56" s="82">
        <f t="shared" si="69"/>
        <v>0</v>
      </c>
      <c r="BU56" s="83">
        <f t="shared" si="70"/>
        <v>0</v>
      </c>
      <c r="BV56" s="82">
        <f t="shared" si="71"/>
        <v>0</v>
      </c>
      <c r="BW56" s="83">
        <f t="shared" si="72"/>
        <v>0</v>
      </c>
      <c r="BY56" s="7">
        <f t="shared" si="73"/>
        <v>202.02</v>
      </c>
      <c r="BZ56" s="7"/>
      <c r="CA56" s="7">
        <f t="shared" si="37"/>
        <v>0</v>
      </c>
      <c r="CB56" s="7"/>
      <c r="CC56" s="7">
        <f t="shared" si="25"/>
        <v>202.02</v>
      </c>
      <c r="CF56" s="7">
        <f t="shared" si="74"/>
        <v>1</v>
      </c>
      <c r="CG56" s="7">
        <f t="shared" si="75"/>
        <v>1</v>
      </c>
      <c r="CH56" s="7">
        <f t="shared" si="76"/>
        <v>1</v>
      </c>
      <c r="CI56" s="7">
        <f t="shared" si="77"/>
        <v>1</v>
      </c>
      <c r="CJ56" s="7">
        <f t="shared" si="78"/>
        <v>1</v>
      </c>
      <c r="CK56" s="7">
        <f t="shared" si="79"/>
        <v>1</v>
      </c>
      <c r="CL56" s="7">
        <f t="shared" si="80"/>
        <v>1</v>
      </c>
      <c r="CM56" s="7">
        <f t="shared" si="81"/>
        <v>1</v>
      </c>
      <c r="CN56" s="7">
        <f t="shared" si="40"/>
        <v>1</v>
      </c>
      <c r="CO56" s="7">
        <f t="shared" si="41"/>
        <v>1</v>
      </c>
      <c r="CP56" s="7">
        <f t="shared" si="42"/>
        <v>2</v>
      </c>
      <c r="CQ56" s="7"/>
      <c r="CS56" s="7">
        <f t="shared" si="43"/>
        <v>0</v>
      </c>
      <c r="CT56" s="7">
        <f t="shared" si="44"/>
        <v>0</v>
      </c>
      <c r="CU56" s="7">
        <f t="shared" si="45"/>
        <v>0</v>
      </c>
      <c r="CV56" s="7">
        <f t="shared" si="46"/>
        <v>0</v>
      </c>
      <c r="CW56" s="7">
        <f t="shared" si="47"/>
        <v>0</v>
      </c>
      <c r="CX56" s="7">
        <f t="shared" si="48"/>
        <v>0</v>
      </c>
      <c r="CY56" s="7">
        <f t="shared" si="49"/>
        <v>0</v>
      </c>
      <c r="CZ56" s="7">
        <f t="shared" si="50"/>
        <v>0</v>
      </c>
      <c r="DA56" s="7">
        <f t="shared" si="51"/>
        <v>0</v>
      </c>
      <c r="DB56" s="7">
        <f t="shared" si="52"/>
        <v>0</v>
      </c>
      <c r="DC56" s="7">
        <f t="shared" si="53"/>
        <v>202.02</v>
      </c>
    </row>
    <row r="57" spans="1:107">
      <c r="A57" s="59">
        <v>43</v>
      </c>
      <c r="B57" s="253" t="s">
        <v>75</v>
      </c>
      <c r="C57" s="254" t="s">
        <v>507</v>
      </c>
      <c r="D57" s="9"/>
      <c r="E57" s="10">
        <f>LOOKUP((IF(D57&gt;0,(RANK(D57,D$6:D$125,0)),"NA")),'Points System'!$A$4:$A$154,'Points System'!$B$4:$B$154)</f>
        <v>0</v>
      </c>
      <c r="F57" s="9"/>
      <c r="G57" s="16">
        <f>LOOKUP((IF(F57&gt;0,(RANK(F57,F$6:F$125,0)),"NA")),'Points System'!$A$4:$A$154,'Points System'!$B$4:$B$154)</f>
        <v>0</v>
      </c>
      <c r="H57" s="9"/>
      <c r="I57" s="16">
        <f>LOOKUP((IF(H57&gt;0,(RANK(H57,H$6:H$125,0)),"NA")),'Points System'!$A$4:$A$154,'Points System'!$B$4:$B$154)</f>
        <v>0</v>
      </c>
      <c r="J57" s="9">
        <v>47</v>
      </c>
      <c r="K57" s="16">
        <f>LOOKUP((IF(J57&gt;0,(RANK(J57,J$6:J$125,0)),"NA")),'Points System'!$A$4:$A$154,'Points System'!$B$4:$B$154)</f>
        <v>58</v>
      </c>
      <c r="L57" s="9"/>
      <c r="M57" s="16">
        <f>LOOKUP((IF(L57&gt;0,(RANK(L57,L$6:L$125,0)),"NA")),'Points System'!$A$4:$A$154,'Points System'!$B$4:$B$154)</f>
        <v>0</v>
      </c>
      <c r="N57" s="9"/>
      <c r="O57" s="16">
        <f>LOOKUP((IF(N57&gt;0,(RANK(N57,N$6:N$125,0)),"NA")),'Points System'!$A$4:$A$154,'Points System'!$B$4:$B$154)</f>
        <v>0</v>
      </c>
      <c r="P57" s="9"/>
      <c r="Q57" s="16">
        <f>LOOKUP((IF(P57&gt;0,(RANK(P57,P$6:P$125,0)),"NA")),'Points System'!$A$4:$A$154,'Points System'!$B$4:$B$154)</f>
        <v>0</v>
      </c>
      <c r="R57" s="9"/>
      <c r="S57" s="16">
        <f>LOOKUP((IF(R57&gt;0,(RANK(R57,R$6:R$125,0)),"NA")),'Points System'!$A$4:$A$154,'Points System'!$B$4:$B$154)</f>
        <v>0</v>
      </c>
      <c r="T57" s="9"/>
      <c r="U57" s="16">
        <f>LOOKUP((IF(T57&gt;0,(RANK(T57,T$6:T$125,0)),"NA")),'Points System'!$A$4:$A$154,'Points System'!$B$4:$B$154)</f>
        <v>0</v>
      </c>
      <c r="V57" s="9"/>
      <c r="W57" s="16">
        <f>LOOKUP((IF(V57&gt;0,(RANK(V57,V$6:V$125,0)),"NA")),'Points System'!$A$4:$A$154,'Points System'!$B$4:$B$154)</f>
        <v>0</v>
      </c>
      <c r="X57" s="9"/>
      <c r="Y57" s="16">
        <f>LOOKUP((IF(X57&gt;0,(RANK(X57,X$6:X$125,0)),"NA")),'Points System'!$A$4:$A$154,'Points System'!$B$4:$B$154)</f>
        <v>0</v>
      </c>
      <c r="Z57" s="9"/>
      <c r="AA57" s="16">
        <f>LOOKUP((IF(Z57&gt;0,(RANK(Z57,Z$6:Z$125,0)),"NA")),'Points System'!$A$4:$A$154,'Points System'!$B$4:$B$154)</f>
        <v>0</v>
      </c>
      <c r="AB57" s="78">
        <f>CC57</f>
        <v>47</v>
      </c>
      <c r="AC57" s="10">
        <f>SUM((LARGE((BA57:BK57),1))+(LARGE((BA57:BK57),2))+(LARGE((BA57:BK57),3)+(LARGE((BA57:BK57),4))))</f>
        <v>58</v>
      </c>
      <c r="AD57" s="12">
        <f>RANK(AC57,$AC$6:$AC$125,0)</f>
        <v>51</v>
      </c>
      <c r="AE57" s="88">
        <f>(AB57-(ROUNDDOWN(AB57,0)))*100</f>
        <v>0</v>
      </c>
      <c r="AF57" s="76" t="str">
        <f>IF((COUNTIF(AT57:AY57,"&gt;0"))&gt;2,"Y","N")</f>
        <v>N</v>
      </c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23">
        <f t="shared" si="0"/>
        <v>0</v>
      </c>
      <c r="AU57" s="23">
        <f t="shared" si="1"/>
        <v>0</v>
      </c>
      <c r="AV57" s="23">
        <f t="shared" si="2"/>
        <v>58</v>
      </c>
      <c r="AW57" s="23">
        <f t="shared" si="54"/>
        <v>0</v>
      </c>
      <c r="AX57" s="23">
        <f t="shared" si="4"/>
        <v>0</v>
      </c>
      <c r="AY57" s="23">
        <f t="shared" si="5"/>
        <v>0</v>
      </c>
      <c r="AZ57" s="7"/>
      <c r="BA57" s="82">
        <f t="shared" si="33"/>
        <v>0</v>
      </c>
      <c r="BB57" s="83">
        <f t="shared" si="55"/>
        <v>0</v>
      </c>
      <c r="BC57" s="82">
        <f t="shared" si="34"/>
        <v>0</v>
      </c>
      <c r="BD57" s="83">
        <f t="shared" si="56"/>
        <v>0</v>
      </c>
      <c r="BE57" s="82">
        <f t="shared" si="35"/>
        <v>58</v>
      </c>
      <c r="BF57" s="83">
        <f t="shared" si="57"/>
        <v>0</v>
      </c>
      <c r="BG57" s="82">
        <f t="shared" si="36"/>
        <v>0</v>
      </c>
      <c r="BH57" s="82">
        <f t="shared" si="58"/>
        <v>0</v>
      </c>
      <c r="BI57" s="83">
        <f t="shared" si="59"/>
        <v>0</v>
      </c>
      <c r="BJ57" s="82">
        <f t="shared" si="60"/>
        <v>0</v>
      </c>
      <c r="BK57" s="83">
        <f t="shared" si="61"/>
        <v>0</v>
      </c>
      <c r="BL57" s="7"/>
      <c r="BM57" s="82">
        <f t="shared" si="62"/>
        <v>0</v>
      </c>
      <c r="BN57" s="83">
        <f t="shared" si="63"/>
        <v>0</v>
      </c>
      <c r="BO57" s="82">
        <f t="shared" si="64"/>
        <v>0</v>
      </c>
      <c r="BP57" s="83">
        <f t="shared" si="65"/>
        <v>0</v>
      </c>
      <c r="BQ57" s="82">
        <f t="shared" si="66"/>
        <v>47</v>
      </c>
      <c r="BR57" s="83">
        <f t="shared" si="67"/>
        <v>0</v>
      </c>
      <c r="BS57" s="82">
        <f t="shared" si="68"/>
        <v>0</v>
      </c>
      <c r="BT57" s="82">
        <f t="shared" si="69"/>
        <v>0</v>
      </c>
      <c r="BU57" s="83">
        <f t="shared" si="70"/>
        <v>0</v>
      </c>
      <c r="BV57" s="82">
        <f t="shared" si="71"/>
        <v>0</v>
      </c>
      <c r="BW57" s="83">
        <f t="shared" si="72"/>
        <v>0</v>
      </c>
      <c r="BY57" s="7">
        <f t="shared" si="73"/>
        <v>47</v>
      </c>
      <c r="BZ57" s="7"/>
      <c r="CA57" s="7">
        <f t="shared" si="37"/>
        <v>0</v>
      </c>
      <c r="CB57" s="7"/>
      <c r="CC57" s="7">
        <f t="shared" si="25"/>
        <v>47</v>
      </c>
      <c r="CF57" s="7">
        <f t="shared" si="74"/>
        <v>1</v>
      </c>
      <c r="CG57" s="7">
        <f t="shared" si="75"/>
        <v>1</v>
      </c>
      <c r="CH57" s="7">
        <f t="shared" si="76"/>
        <v>1</v>
      </c>
      <c r="CI57" s="7">
        <f t="shared" si="77"/>
        <v>1</v>
      </c>
      <c r="CJ57" s="7">
        <f t="shared" si="78"/>
        <v>1</v>
      </c>
      <c r="CK57" s="7">
        <f t="shared" si="79"/>
        <v>1</v>
      </c>
      <c r="CL57" s="7">
        <f t="shared" si="80"/>
        <v>1</v>
      </c>
      <c r="CM57" s="7">
        <f t="shared" si="81"/>
        <v>1</v>
      </c>
      <c r="CN57" s="7">
        <f t="shared" si="40"/>
        <v>1</v>
      </c>
      <c r="CO57" s="7">
        <f t="shared" si="41"/>
        <v>1</v>
      </c>
      <c r="CP57" s="7">
        <f t="shared" si="42"/>
        <v>5</v>
      </c>
      <c r="CQ57" s="7"/>
      <c r="CS57" s="7">
        <f t="shared" si="43"/>
        <v>0</v>
      </c>
      <c r="CT57" s="7">
        <f t="shared" si="44"/>
        <v>0</v>
      </c>
      <c r="CU57" s="7">
        <f t="shared" si="45"/>
        <v>0</v>
      </c>
      <c r="CV57" s="7">
        <f t="shared" si="46"/>
        <v>0</v>
      </c>
      <c r="CW57" s="7">
        <f t="shared" si="47"/>
        <v>0</v>
      </c>
      <c r="CX57" s="7">
        <f t="shared" si="48"/>
        <v>0</v>
      </c>
      <c r="CY57" s="7">
        <f t="shared" si="49"/>
        <v>0</v>
      </c>
      <c r="CZ57" s="7">
        <f t="shared" si="50"/>
        <v>0</v>
      </c>
      <c r="DA57" s="7">
        <f t="shared" si="51"/>
        <v>0</v>
      </c>
      <c r="DB57" s="7">
        <f t="shared" si="52"/>
        <v>0</v>
      </c>
      <c r="DC57" s="7">
        <f t="shared" si="53"/>
        <v>47</v>
      </c>
    </row>
    <row r="58" spans="1:107">
      <c r="A58" s="59">
        <v>44</v>
      </c>
      <c r="B58" s="253" t="s">
        <v>107</v>
      </c>
      <c r="C58" s="254" t="s">
        <v>416</v>
      </c>
      <c r="D58" s="9"/>
      <c r="E58" s="10">
        <f>LOOKUP((IF(D58&gt;0,(RANK(D58,D$6:D$125,0)),"NA")),'Points System'!$A$4:$A$154,'Points System'!$B$4:$B$154)</f>
        <v>0</v>
      </c>
      <c r="F58" s="9"/>
      <c r="G58" s="16">
        <f>LOOKUP((IF(F58&gt;0,(RANK(F58,F$6:F$125,0)),"NA")),'Points System'!$A$4:$A$154,'Points System'!$B$4:$B$154)</f>
        <v>0</v>
      </c>
      <c r="H58" s="9"/>
      <c r="I58" s="16">
        <f>LOOKUP((IF(H58&gt;0,(RANK(H58,H$6:H$125,0)),"NA")),'Points System'!$A$4:$A$154,'Points System'!$B$4:$B$154)</f>
        <v>0</v>
      </c>
      <c r="J58" s="9"/>
      <c r="K58" s="16">
        <f>LOOKUP((IF(J58&gt;0,(RANK(J58,J$6:J$125,0)),"NA")),'Points System'!$A$4:$A$154,'Points System'!$B$4:$B$154)</f>
        <v>0</v>
      </c>
      <c r="L58" s="9"/>
      <c r="M58" s="16">
        <f>LOOKUP((IF(L58&gt;0,(RANK(L58,L$6:L$125,0)),"NA")),'Points System'!$A$4:$A$154,'Points System'!$B$4:$B$154)</f>
        <v>0</v>
      </c>
      <c r="N58" s="9"/>
      <c r="O58" s="16">
        <f>LOOKUP((IF(N58&gt;0,(RANK(N58,N$6:N$125,0)),"NA")),'Points System'!$A$4:$A$154,'Points System'!$B$4:$B$154)</f>
        <v>0</v>
      </c>
      <c r="P58" s="9">
        <v>202.01</v>
      </c>
      <c r="Q58" s="16">
        <f>LOOKUP((IF(P58&gt;0,(RANK(P58,P$6:P$125,0)),"NA")),'Points System'!$A$4:$A$154,'Points System'!$B$4:$B$154)</f>
        <v>57</v>
      </c>
      <c r="R58" s="9"/>
      <c r="S58" s="16">
        <f>LOOKUP((IF(R58&gt;0,(RANK(R58,R$6:R$125,0)),"NA")),'Points System'!$A$4:$A$154,'Points System'!$B$4:$B$154)</f>
        <v>0</v>
      </c>
      <c r="T58" s="9"/>
      <c r="U58" s="16">
        <f>LOOKUP((IF(T58&gt;0,(RANK(T58,T$6:T$125,0)),"NA")),'Points System'!$A$4:$A$154,'Points System'!$B$4:$B$154)</f>
        <v>0</v>
      </c>
      <c r="V58" s="9"/>
      <c r="W58" s="16">
        <f>LOOKUP((IF(V58&gt;0,(RANK(V58,V$6:V$125,0)),"NA")),'Points System'!$A$4:$A$154,'Points System'!$B$4:$B$154)</f>
        <v>0</v>
      </c>
      <c r="X58" s="9"/>
      <c r="Y58" s="16">
        <f>LOOKUP((IF(X58&gt;0,(RANK(X58,X$6:X$125,0)),"NA")),'Points System'!$A$4:$A$154,'Points System'!$B$4:$B$154)</f>
        <v>0</v>
      </c>
      <c r="Z58" s="9"/>
      <c r="AA58" s="16">
        <f>LOOKUP((IF(Z58&gt;0,(RANK(Z58,Z$6:Z$125,0)),"NA")),'Points System'!$A$4:$A$154,'Points System'!$B$4:$B$154)</f>
        <v>0</v>
      </c>
      <c r="AB58" s="78">
        <f>CC58</f>
        <v>202.01</v>
      </c>
      <c r="AC58" s="10">
        <f>SUM((LARGE((BA58:BK58),1))+(LARGE((BA58:BK58),2))+(LARGE((BA58:BK58),3)+(LARGE((BA58:BK58),4))))</f>
        <v>57</v>
      </c>
      <c r="AD58" s="12">
        <f>RANK(AC58,$AC$6:$AC$125,0)</f>
        <v>53</v>
      </c>
      <c r="AE58" s="88">
        <f>(AB58-(ROUNDDOWN(AB58,0)))*100</f>
        <v>0.99999999999909051</v>
      </c>
      <c r="AF58" s="76" t="str">
        <f>IF((COUNTIF(AT58:AY58,"&gt;0"))&gt;2,"Y","N")</f>
        <v>N</v>
      </c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23">
        <f t="shared" si="0"/>
        <v>0</v>
      </c>
      <c r="AU58" s="23">
        <f t="shared" si="1"/>
        <v>57</v>
      </c>
      <c r="AV58" s="23">
        <f t="shared" si="2"/>
        <v>0</v>
      </c>
      <c r="AW58" s="23">
        <f t="shared" si="54"/>
        <v>0</v>
      </c>
      <c r="AX58" s="23">
        <f t="shared" si="4"/>
        <v>0</v>
      </c>
      <c r="AY58" s="23">
        <f t="shared" si="5"/>
        <v>0</v>
      </c>
      <c r="AZ58" s="7"/>
      <c r="BA58" s="82">
        <f t="shared" si="33"/>
        <v>0</v>
      </c>
      <c r="BB58" s="83">
        <f t="shared" si="55"/>
        <v>0</v>
      </c>
      <c r="BC58" s="82">
        <f t="shared" si="34"/>
        <v>0</v>
      </c>
      <c r="BD58" s="83">
        <f t="shared" si="56"/>
        <v>57</v>
      </c>
      <c r="BE58" s="82">
        <f t="shared" si="35"/>
        <v>0</v>
      </c>
      <c r="BF58" s="83">
        <f t="shared" si="57"/>
        <v>0</v>
      </c>
      <c r="BG58" s="82">
        <f t="shared" si="36"/>
        <v>0</v>
      </c>
      <c r="BH58" s="82">
        <f t="shared" si="58"/>
        <v>0</v>
      </c>
      <c r="BI58" s="83">
        <f t="shared" si="59"/>
        <v>0</v>
      </c>
      <c r="BJ58" s="82">
        <f t="shared" si="60"/>
        <v>0</v>
      </c>
      <c r="BK58" s="83">
        <f t="shared" si="61"/>
        <v>0</v>
      </c>
      <c r="BL58" s="7"/>
      <c r="BM58" s="82">
        <f t="shared" si="62"/>
        <v>0</v>
      </c>
      <c r="BN58" s="83">
        <f t="shared" si="63"/>
        <v>0</v>
      </c>
      <c r="BO58" s="82">
        <f t="shared" si="64"/>
        <v>0</v>
      </c>
      <c r="BP58" s="83">
        <f t="shared" si="65"/>
        <v>202.01</v>
      </c>
      <c r="BQ58" s="82">
        <f t="shared" si="66"/>
        <v>0</v>
      </c>
      <c r="BR58" s="83">
        <f t="shared" si="67"/>
        <v>0</v>
      </c>
      <c r="BS58" s="82">
        <f t="shared" si="68"/>
        <v>0</v>
      </c>
      <c r="BT58" s="82">
        <f t="shared" si="69"/>
        <v>0</v>
      </c>
      <c r="BU58" s="83">
        <f t="shared" si="70"/>
        <v>0</v>
      </c>
      <c r="BV58" s="82">
        <f t="shared" si="71"/>
        <v>0</v>
      </c>
      <c r="BW58" s="83">
        <f t="shared" si="72"/>
        <v>0</v>
      </c>
      <c r="BY58" s="7">
        <f t="shared" si="73"/>
        <v>202.01</v>
      </c>
      <c r="BZ58" s="7"/>
      <c r="CA58" s="7">
        <f t="shared" si="37"/>
        <v>0</v>
      </c>
      <c r="CB58" s="7"/>
      <c r="CC58" s="7">
        <f t="shared" si="25"/>
        <v>202.01</v>
      </c>
      <c r="CF58" s="7">
        <f t="shared" si="74"/>
        <v>1</v>
      </c>
      <c r="CG58" s="7">
        <f t="shared" si="75"/>
        <v>1</v>
      </c>
      <c r="CH58" s="7">
        <f t="shared" si="76"/>
        <v>1</v>
      </c>
      <c r="CI58" s="7">
        <f t="shared" si="77"/>
        <v>1</v>
      </c>
      <c r="CJ58" s="7">
        <f t="shared" si="78"/>
        <v>1</v>
      </c>
      <c r="CK58" s="7">
        <f t="shared" si="79"/>
        <v>1</v>
      </c>
      <c r="CL58" s="7">
        <f t="shared" si="80"/>
        <v>1</v>
      </c>
      <c r="CM58" s="7">
        <f t="shared" si="81"/>
        <v>1</v>
      </c>
      <c r="CN58" s="7">
        <f t="shared" si="40"/>
        <v>1</v>
      </c>
      <c r="CO58" s="7">
        <f t="shared" si="41"/>
        <v>1</v>
      </c>
      <c r="CP58" s="7">
        <f t="shared" si="42"/>
        <v>4</v>
      </c>
      <c r="CQ58" s="7"/>
      <c r="CS58" s="7">
        <f t="shared" si="43"/>
        <v>0</v>
      </c>
      <c r="CT58" s="7">
        <f t="shared" si="44"/>
        <v>0</v>
      </c>
      <c r="CU58" s="7">
        <f t="shared" si="45"/>
        <v>0</v>
      </c>
      <c r="CV58" s="7">
        <f t="shared" si="46"/>
        <v>0</v>
      </c>
      <c r="CW58" s="7">
        <f t="shared" si="47"/>
        <v>0</v>
      </c>
      <c r="CX58" s="7">
        <f t="shared" si="48"/>
        <v>0</v>
      </c>
      <c r="CY58" s="7">
        <f t="shared" si="49"/>
        <v>0</v>
      </c>
      <c r="CZ58" s="7">
        <f t="shared" si="50"/>
        <v>0</v>
      </c>
      <c r="DA58" s="7">
        <f t="shared" si="51"/>
        <v>0</v>
      </c>
      <c r="DB58" s="7">
        <f t="shared" si="52"/>
        <v>0</v>
      </c>
      <c r="DC58" s="7">
        <f t="shared" si="53"/>
        <v>202.01</v>
      </c>
    </row>
    <row r="59" spans="1:107">
      <c r="A59" s="59">
        <v>45</v>
      </c>
      <c r="B59" s="253" t="s">
        <v>68</v>
      </c>
      <c r="C59" s="254" t="s">
        <v>495</v>
      </c>
      <c r="D59" s="9"/>
      <c r="E59" s="10">
        <f>LOOKUP((IF(D59&gt;0,(RANK(D59,D$6:D$125,0)),"NA")),'Points System'!$A$4:$A$154,'Points System'!$B$4:$B$154)</f>
        <v>0</v>
      </c>
      <c r="F59" s="9"/>
      <c r="G59" s="16">
        <f>LOOKUP((IF(F59&gt;0,(RANK(F59,F$6:F$125,0)),"NA")),'Points System'!$A$4:$A$154,'Points System'!$B$4:$B$154)</f>
        <v>0</v>
      </c>
      <c r="H59" s="9"/>
      <c r="I59" s="16">
        <f>LOOKUP((IF(H59&gt;0,(RANK(H59,H$6:H$125,0)),"NA")),'Points System'!$A$4:$A$154,'Points System'!$B$4:$B$154)</f>
        <v>0</v>
      </c>
      <c r="J59" s="9"/>
      <c r="K59" s="16">
        <f>LOOKUP((IF(J59&gt;0,(RANK(J59,J$6:J$125,0)),"NA")),'Points System'!$A$4:$A$154,'Points System'!$B$4:$B$154)</f>
        <v>0</v>
      </c>
      <c r="L59" s="9"/>
      <c r="M59" s="16">
        <f>LOOKUP((IF(L59&gt;0,(RANK(L59,L$6:L$125,0)),"NA")),'Points System'!$A$4:$A$154,'Points System'!$B$4:$B$154)</f>
        <v>0</v>
      </c>
      <c r="N59" s="9"/>
      <c r="O59" s="16">
        <f>LOOKUP((IF(N59&gt;0,(RANK(N59,N$6:N$125,0)),"NA")),'Points System'!$A$4:$A$154,'Points System'!$B$4:$B$154)</f>
        <v>0</v>
      </c>
      <c r="P59" s="9"/>
      <c r="Q59" s="16">
        <f>LOOKUP((IF(P59&gt;0,(RANK(P59,P$6:P$125,0)),"NA")),'Points System'!$A$4:$A$154,'Points System'!$B$4:$B$154)</f>
        <v>0</v>
      </c>
      <c r="R59" s="9">
        <v>194.02</v>
      </c>
      <c r="S59" s="16">
        <f>LOOKUP((IF(R59&gt;0,(RANK(R59,R$6:R$125,0)),"NA")),'Points System'!$A$4:$A$154,'Points System'!$B$4:$B$154)</f>
        <v>54</v>
      </c>
      <c r="T59" s="9"/>
      <c r="U59" s="16">
        <f>LOOKUP((IF(T59&gt;0,(RANK(T59,T$6:T$125,0)),"NA")),'Points System'!$A$4:$A$154,'Points System'!$B$4:$B$154)</f>
        <v>0</v>
      </c>
      <c r="V59" s="9"/>
      <c r="W59" s="16">
        <f>LOOKUP((IF(V59&gt;0,(RANK(V59,V$6:V$125,0)),"NA")),'Points System'!$A$4:$A$154,'Points System'!$B$4:$B$154)</f>
        <v>0</v>
      </c>
      <c r="X59" s="9"/>
      <c r="Y59" s="16">
        <f>LOOKUP((IF(X59&gt;0,(RANK(X59,X$6:X$125,0)),"NA")),'Points System'!$A$4:$A$154,'Points System'!$B$4:$B$154)</f>
        <v>0</v>
      </c>
      <c r="Z59" s="9"/>
      <c r="AA59" s="16">
        <f>LOOKUP((IF(Z59&gt;0,(RANK(Z59,Z$6:Z$125,0)),"NA")),'Points System'!$A$4:$A$154,'Points System'!$B$4:$B$154)</f>
        <v>0</v>
      </c>
      <c r="AB59" s="78">
        <f>CC59</f>
        <v>194.02</v>
      </c>
      <c r="AC59" s="10">
        <f>SUM((LARGE((BA59:BK59),1))+(LARGE((BA59:BK59),2))+(LARGE((BA59:BK59),3)+(LARGE((BA59:BK59),4))))</f>
        <v>54</v>
      </c>
      <c r="AD59" s="12">
        <f>RANK(AC59,$AC$6:$AC$125,0)</f>
        <v>54</v>
      </c>
      <c r="AE59" s="88">
        <f>(AB59-(ROUNDDOWN(AB59,0)))*100</f>
        <v>2.0000000000010232</v>
      </c>
      <c r="AF59" s="76" t="str">
        <f>IF((COUNTIF(AT59:AY59,"&gt;0"))&gt;2,"Y","N")</f>
        <v>N</v>
      </c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23">
        <f t="shared" si="0"/>
        <v>54</v>
      </c>
      <c r="AU59" s="23">
        <f t="shared" si="1"/>
        <v>0</v>
      </c>
      <c r="AV59" s="23">
        <f t="shared" si="2"/>
        <v>0</v>
      </c>
      <c r="AW59" s="23">
        <f t="shared" si="54"/>
        <v>0</v>
      </c>
      <c r="AX59" s="23">
        <f t="shared" si="4"/>
        <v>0</v>
      </c>
      <c r="AY59" s="23">
        <f t="shared" si="5"/>
        <v>0</v>
      </c>
      <c r="AZ59" s="7"/>
      <c r="BA59" s="82">
        <f t="shared" si="33"/>
        <v>0</v>
      </c>
      <c r="BB59" s="83">
        <f t="shared" si="55"/>
        <v>54</v>
      </c>
      <c r="BC59" s="82">
        <f t="shared" si="34"/>
        <v>0</v>
      </c>
      <c r="BD59" s="83">
        <f t="shared" si="56"/>
        <v>0</v>
      </c>
      <c r="BE59" s="82">
        <f t="shared" si="35"/>
        <v>0</v>
      </c>
      <c r="BF59" s="83">
        <f t="shared" si="57"/>
        <v>0</v>
      </c>
      <c r="BG59" s="82">
        <f t="shared" si="36"/>
        <v>0</v>
      </c>
      <c r="BH59" s="82">
        <f t="shared" si="58"/>
        <v>0</v>
      </c>
      <c r="BI59" s="83">
        <f t="shared" si="59"/>
        <v>0</v>
      </c>
      <c r="BJ59" s="82">
        <f t="shared" si="60"/>
        <v>0</v>
      </c>
      <c r="BK59" s="83">
        <f t="shared" si="61"/>
        <v>0</v>
      </c>
      <c r="BL59" s="7"/>
      <c r="BM59" s="82">
        <f t="shared" si="62"/>
        <v>0</v>
      </c>
      <c r="BN59" s="83">
        <f t="shared" si="63"/>
        <v>194.02</v>
      </c>
      <c r="BO59" s="82">
        <f t="shared" si="64"/>
        <v>0</v>
      </c>
      <c r="BP59" s="83">
        <f t="shared" si="65"/>
        <v>0</v>
      </c>
      <c r="BQ59" s="82">
        <f t="shared" si="66"/>
        <v>0</v>
      </c>
      <c r="BR59" s="83">
        <f t="shared" si="67"/>
        <v>0</v>
      </c>
      <c r="BS59" s="82">
        <f t="shared" si="68"/>
        <v>0</v>
      </c>
      <c r="BT59" s="82">
        <f t="shared" si="69"/>
        <v>0</v>
      </c>
      <c r="BU59" s="83">
        <f t="shared" si="70"/>
        <v>0</v>
      </c>
      <c r="BV59" s="82">
        <f t="shared" si="71"/>
        <v>0</v>
      </c>
      <c r="BW59" s="83">
        <f t="shared" si="72"/>
        <v>0</v>
      </c>
      <c r="BY59" s="7">
        <f t="shared" si="73"/>
        <v>194.02</v>
      </c>
      <c r="BZ59" s="7"/>
      <c r="CA59" s="7">
        <f t="shared" si="37"/>
        <v>0</v>
      </c>
      <c r="CB59" s="7"/>
      <c r="CC59" s="7">
        <f t="shared" si="25"/>
        <v>194.02</v>
      </c>
      <c r="CF59" s="7">
        <f t="shared" si="74"/>
        <v>1</v>
      </c>
      <c r="CG59" s="7">
        <f t="shared" si="75"/>
        <v>1</v>
      </c>
      <c r="CH59" s="7">
        <f t="shared" si="76"/>
        <v>1</v>
      </c>
      <c r="CI59" s="7">
        <f t="shared" si="77"/>
        <v>1</v>
      </c>
      <c r="CJ59" s="7">
        <f t="shared" si="78"/>
        <v>1</v>
      </c>
      <c r="CK59" s="7">
        <f t="shared" si="79"/>
        <v>1</v>
      </c>
      <c r="CL59" s="7">
        <f t="shared" si="80"/>
        <v>1</v>
      </c>
      <c r="CM59" s="7">
        <f t="shared" si="81"/>
        <v>1</v>
      </c>
      <c r="CN59" s="7">
        <f t="shared" si="40"/>
        <v>1</v>
      </c>
      <c r="CO59" s="7">
        <f t="shared" si="41"/>
        <v>1</v>
      </c>
      <c r="CP59" s="7">
        <f t="shared" si="42"/>
        <v>2</v>
      </c>
      <c r="CQ59" s="7"/>
      <c r="CS59" s="7">
        <f t="shared" si="43"/>
        <v>0</v>
      </c>
      <c r="CT59" s="7">
        <f t="shared" si="44"/>
        <v>0</v>
      </c>
      <c r="CU59" s="7">
        <f t="shared" si="45"/>
        <v>0</v>
      </c>
      <c r="CV59" s="7">
        <f t="shared" si="46"/>
        <v>0</v>
      </c>
      <c r="CW59" s="7">
        <f t="shared" si="47"/>
        <v>0</v>
      </c>
      <c r="CX59" s="7">
        <f t="shared" si="48"/>
        <v>0</v>
      </c>
      <c r="CY59" s="7">
        <f t="shared" si="49"/>
        <v>0</v>
      </c>
      <c r="CZ59" s="7">
        <f t="shared" si="50"/>
        <v>0</v>
      </c>
      <c r="DA59" s="7">
        <f t="shared" si="51"/>
        <v>0</v>
      </c>
      <c r="DB59" s="7">
        <f t="shared" si="52"/>
        <v>0</v>
      </c>
      <c r="DC59" s="7">
        <f t="shared" si="53"/>
        <v>194.02</v>
      </c>
    </row>
    <row r="60" spans="1:107">
      <c r="A60" s="59">
        <v>46</v>
      </c>
      <c r="B60" s="253" t="s">
        <v>32</v>
      </c>
      <c r="C60" s="254" t="s">
        <v>33</v>
      </c>
      <c r="D60" s="9"/>
      <c r="E60" s="29">
        <f>LOOKUP((IF(D60&gt;0,(RANK(D60,D$6:D$125,0)),"NA")),'Points System'!$A$4:$A$154,'Points System'!$B$4:$B$154)</f>
        <v>0</v>
      </c>
      <c r="F60" s="9">
        <v>135.03</v>
      </c>
      <c r="G60" s="30">
        <f>LOOKUP((IF(F60&gt;0,(RANK(F60,F$6:F$125,0)),"NA")),'Points System'!$A$4:$A$154,'Points System'!$B$4:$B$154)</f>
        <v>53</v>
      </c>
      <c r="H60" s="9"/>
      <c r="I60" s="30">
        <f>LOOKUP((IF(H60&gt;0,(RANK(H60,H$6:H$125,0)),"NA")),'Points System'!$A$4:$A$154,'Points System'!$B$4:$B$154)</f>
        <v>0</v>
      </c>
      <c r="J60" s="9"/>
      <c r="K60" s="30">
        <f>LOOKUP((IF(J60&gt;0,(RANK(J60,J$6:J$125,0)),"NA")),'Points System'!$A$4:$A$154,'Points System'!$B$4:$B$154)</f>
        <v>0</v>
      </c>
      <c r="L60" s="9"/>
      <c r="M60" s="30">
        <f>LOOKUP((IF(L60&gt;0,(RANK(L60,L$6:L$125,0)),"NA")),'Points System'!$A$4:$A$154,'Points System'!$B$4:$B$154)</f>
        <v>0</v>
      </c>
      <c r="N60" s="9"/>
      <c r="O60" s="30">
        <f>LOOKUP((IF(N60&gt;0,(RANK(N60,N$6:N$125,0)),"NA")),'Points System'!$A$4:$A$154,'Points System'!$B$4:$B$154)</f>
        <v>0</v>
      </c>
      <c r="P60" s="9"/>
      <c r="Q60" s="30">
        <f>LOOKUP((IF(P60&gt;0,(RANK(P60,P$6:P$125,0)),"NA")),'Points System'!$A$4:$A$154,'Points System'!$B$4:$B$154)</f>
        <v>0</v>
      </c>
      <c r="R60" s="9"/>
      <c r="S60" s="30">
        <f>LOOKUP((IF(R60&gt;0,(RANK(R60,R$6:R$125,0)),"NA")),'Points System'!$A$4:$A$154,'Points System'!$B$4:$B$154)</f>
        <v>0</v>
      </c>
      <c r="T60" s="9"/>
      <c r="U60" s="30">
        <f>LOOKUP((IF(T60&gt;0,(RANK(T60,T$6:T$125,0)),"NA")),'Points System'!$A$4:$A$154,'Points System'!$B$4:$B$154)</f>
        <v>0</v>
      </c>
      <c r="V60" s="9"/>
      <c r="W60" s="30">
        <f>LOOKUP((IF(V60&gt;0,(RANK(V60,V$6:V$125,0)),"NA")),'Points System'!$A$4:$A$154,'Points System'!$B$4:$B$154)</f>
        <v>0</v>
      </c>
      <c r="X60" s="9"/>
      <c r="Y60" s="16">
        <f>LOOKUP((IF(X60&gt;0,(RANK(X60,X$6:X$125,0)),"NA")),'Points System'!$A$4:$A$154,'Points System'!$B$4:$B$154)</f>
        <v>0</v>
      </c>
      <c r="Z60" s="9"/>
      <c r="AA60" s="16">
        <f>LOOKUP((IF(Z60&gt;0,(RANK(Z60,Z$6:Z$125,0)),"NA")),'Points System'!$A$4:$A$154,'Points System'!$B$4:$B$154)</f>
        <v>0</v>
      </c>
      <c r="AB60" s="78">
        <f>CC60</f>
        <v>135.03</v>
      </c>
      <c r="AC60" s="10">
        <f>SUM((LARGE((BA60:BK60),1))+(LARGE((BA60:BK60),2))+(LARGE((BA60:BK60),3)+(LARGE((BA60:BK60),4))))</f>
        <v>53</v>
      </c>
      <c r="AD60" s="12">
        <f>RANK(AC60,$AC$6:$AC$125,0)</f>
        <v>55</v>
      </c>
      <c r="AE60" s="88">
        <f>(AB60-(ROUNDDOWN(AB60,0)))*100</f>
        <v>3.0000000000001137</v>
      </c>
      <c r="AF60" s="76" t="str">
        <f>IF((COUNTIF(AT60:AY60,"&gt;0"))&gt;2,"Y","N")</f>
        <v>N</v>
      </c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23">
        <f t="shared" si="0"/>
        <v>53</v>
      </c>
      <c r="AU60" s="23">
        <f t="shared" si="1"/>
        <v>0</v>
      </c>
      <c r="AV60" s="23">
        <f t="shared" si="2"/>
        <v>0</v>
      </c>
      <c r="AW60" s="23">
        <f t="shared" si="54"/>
        <v>0</v>
      </c>
      <c r="AX60" s="23">
        <f t="shared" si="4"/>
        <v>0</v>
      </c>
      <c r="AY60" s="23">
        <f t="shared" si="5"/>
        <v>0</v>
      </c>
      <c r="AZ60" s="7"/>
      <c r="BA60" s="82">
        <f t="shared" si="33"/>
        <v>53</v>
      </c>
      <c r="BB60" s="83">
        <f t="shared" si="55"/>
        <v>0</v>
      </c>
      <c r="BC60" s="82">
        <f t="shared" si="34"/>
        <v>0</v>
      </c>
      <c r="BD60" s="83">
        <f t="shared" si="56"/>
        <v>0</v>
      </c>
      <c r="BE60" s="82">
        <f t="shared" si="35"/>
        <v>0</v>
      </c>
      <c r="BF60" s="83">
        <f t="shared" si="57"/>
        <v>0</v>
      </c>
      <c r="BG60" s="82">
        <f t="shared" si="36"/>
        <v>0</v>
      </c>
      <c r="BH60" s="82">
        <f t="shared" si="58"/>
        <v>0</v>
      </c>
      <c r="BI60" s="83">
        <f t="shared" si="59"/>
        <v>0</v>
      </c>
      <c r="BJ60" s="82">
        <f t="shared" si="60"/>
        <v>0</v>
      </c>
      <c r="BK60" s="83">
        <f t="shared" si="61"/>
        <v>0</v>
      </c>
      <c r="BL60" s="7"/>
      <c r="BM60" s="82">
        <f t="shared" si="62"/>
        <v>135.03</v>
      </c>
      <c r="BN60" s="83">
        <f t="shared" si="63"/>
        <v>0</v>
      </c>
      <c r="BO60" s="82">
        <f t="shared" si="64"/>
        <v>0</v>
      </c>
      <c r="BP60" s="83">
        <f t="shared" si="65"/>
        <v>0</v>
      </c>
      <c r="BQ60" s="82">
        <f t="shared" si="66"/>
        <v>0</v>
      </c>
      <c r="BR60" s="83">
        <f t="shared" si="67"/>
        <v>0</v>
      </c>
      <c r="BS60" s="82">
        <f t="shared" si="68"/>
        <v>0</v>
      </c>
      <c r="BT60" s="82">
        <f t="shared" si="69"/>
        <v>0</v>
      </c>
      <c r="BU60" s="83">
        <f t="shared" si="70"/>
        <v>0</v>
      </c>
      <c r="BV60" s="82">
        <f t="shared" si="71"/>
        <v>0</v>
      </c>
      <c r="BW60" s="83">
        <f t="shared" si="72"/>
        <v>0</v>
      </c>
      <c r="BY60" s="7">
        <f t="shared" si="73"/>
        <v>135.03</v>
      </c>
      <c r="BZ60" s="7"/>
      <c r="CA60" s="7">
        <f t="shared" si="37"/>
        <v>0</v>
      </c>
      <c r="CB60" s="7"/>
      <c r="CC60" s="7">
        <f t="shared" si="25"/>
        <v>135.03</v>
      </c>
      <c r="CF60" s="7">
        <f t="shared" si="74"/>
        <v>2</v>
      </c>
      <c r="CG60" s="7">
        <f t="shared" si="75"/>
        <v>2</v>
      </c>
      <c r="CH60" s="7">
        <f t="shared" si="76"/>
        <v>2</v>
      </c>
      <c r="CI60" s="7">
        <f t="shared" si="77"/>
        <v>2</v>
      </c>
      <c r="CJ60" s="7">
        <f t="shared" si="78"/>
        <v>2</v>
      </c>
      <c r="CK60" s="7">
        <f t="shared" si="79"/>
        <v>2</v>
      </c>
      <c r="CL60" s="7">
        <f t="shared" si="80"/>
        <v>2</v>
      </c>
      <c r="CM60" s="7">
        <f t="shared" si="81"/>
        <v>2</v>
      </c>
      <c r="CN60" s="7">
        <f t="shared" si="40"/>
        <v>2</v>
      </c>
      <c r="CO60" s="7">
        <f t="shared" si="41"/>
        <v>2</v>
      </c>
      <c r="CP60" s="7">
        <f t="shared" si="42"/>
        <v>1</v>
      </c>
      <c r="CQ60" s="7"/>
      <c r="CS60" s="7">
        <f t="shared" si="43"/>
        <v>0</v>
      </c>
      <c r="CT60" s="7">
        <f t="shared" si="44"/>
        <v>0</v>
      </c>
      <c r="CU60" s="7">
        <f t="shared" si="45"/>
        <v>0</v>
      </c>
      <c r="CV60" s="7">
        <f t="shared" si="46"/>
        <v>0</v>
      </c>
      <c r="CW60" s="7">
        <f t="shared" si="47"/>
        <v>0</v>
      </c>
      <c r="CX60" s="7">
        <f t="shared" si="48"/>
        <v>0</v>
      </c>
      <c r="CY60" s="7">
        <f t="shared" si="49"/>
        <v>0</v>
      </c>
      <c r="CZ60" s="7">
        <f t="shared" si="50"/>
        <v>0</v>
      </c>
      <c r="DA60" s="7">
        <f t="shared" si="51"/>
        <v>0</v>
      </c>
      <c r="DB60" s="7">
        <f t="shared" si="52"/>
        <v>0</v>
      </c>
      <c r="DC60" s="7">
        <f t="shared" si="53"/>
        <v>135.03</v>
      </c>
    </row>
    <row r="61" spans="1:107">
      <c r="A61" s="59">
        <v>47</v>
      </c>
      <c r="B61" s="253" t="s">
        <v>328</v>
      </c>
      <c r="C61" s="254" t="s">
        <v>329</v>
      </c>
      <c r="D61" s="9"/>
      <c r="E61" s="10">
        <f>LOOKUP((IF(D61&gt;0,(RANK(D61,D$6:D$125,0)),"NA")),'Points System'!$A$4:$A$154,'Points System'!$B$4:$B$154)</f>
        <v>0</v>
      </c>
      <c r="F61" s="9"/>
      <c r="G61" s="16">
        <f>LOOKUP((IF(F61&gt;0,(RANK(F61,F$6:F$125,0)),"NA")),'Points System'!$A$4:$A$154,'Points System'!$B$4:$B$154)</f>
        <v>0</v>
      </c>
      <c r="H61" s="9"/>
      <c r="I61" s="16">
        <f>LOOKUP((IF(H61&gt;0,(RANK(H61,H$6:H$125,0)),"NA")),'Points System'!$A$4:$A$154,'Points System'!$B$4:$B$154)</f>
        <v>0</v>
      </c>
      <c r="J61" s="9"/>
      <c r="K61" s="16">
        <f>LOOKUP((IF(J61&gt;0,(RANK(J61,J$6:J$125,0)),"NA")),'Points System'!$A$4:$A$154,'Points System'!$B$4:$B$154)</f>
        <v>0</v>
      </c>
      <c r="L61" s="9"/>
      <c r="M61" s="16">
        <f>LOOKUP((IF(L61&gt;0,(RANK(L61,L$6:L$125,0)),"NA")),'Points System'!$A$4:$A$154,'Points System'!$B$4:$B$154)</f>
        <v>0</v>
      </c>
      <c r="N61" s="9"/>
      <c r="O61" s="16">
        <f>LOOKUP((IF(N61&gt;0,(RANK(N61,N$6:N$125,0)),"NA")),'Points System'!$A$4:$A$154,'Points System'!$B$4:$B$154)</f>
        <v>0</v>
      </c>
      <c r="P61" s="9"/>
      <c r="Q61" s="16">
        <f>LOOKUP((IF(P61&gt;0,(RANK(P61,P$6:P$125,0)),"NA")),'Points System'!$A$4:$A$154,'Points System'!$B$4:$B$154)</f>
        <v>0</v>
      </c>
      <c r="R61" s="9">
        <v>193.02</v>
      </c>
      <c r="S61" s="16">
        <f>LOOKUP((IF(R61&gt;0,(RANK(R61,R$6:R$125,0)),"NA")),'Points System'!$A$4:$A$154,'Points System'!$B$4:$B$154)</f>
        <v>53</v>
      </c>
      <c r="T61" s="9"/>
      <c r="U61" s="16">
        <f>LOOKUP((IF(T61&gt;0,(RANK(T61,T$6:T$125,0)),"NA")),'Points System'!$A$4:$A$154,'Points System'!$B$4:$B$154)</f>
        <v>0</v>
      </c>
      <c r="V61" s="9"/>
      <c r="W61" s="16">
        <f>LOOKUP((IF(V61&gt;0,(RANK(V61,V$6:V$125,0)),"NA")),'Points System'!$A$4:$A$154,'Points System'!$B$4:$B$154)</f>
        <v>0</v>
      </c>
      <c r="X61" s="9"/>
      <c r="Y61" s="16">
        <f>LOOKUP((IF(X61&gt;0,(RANK(X61,X$6:X$125,0)),"NA")),'Points System'!$A$4:$A$154,'Points System'!$B$4:$B$154)</f>
        <v>0</v>
      </c>
      <c r="Z61" s="9"/>
      <c r="AA61" s="16">
        <f>LOOKUP((IF(Z61&gt;0,(RANK(Z61,Z$6:Z$125,0)),"NA")),'Points System'!$A$4:$A$154,'Points System'!$B$4:$B$154)</f>
        <v>0</v>
      </c>
      <c r="AB61" s="78">
        <f>CC61</f>
        <v>193.02</v>
      </c>
      <c r="AC61" s="10">
        <f>SUM((LARGE((BA61:BK61),1))+(LARGE((BA61:BK61),2))+(LARGE((BA61:BK61),3)+(LARGE((BA61:BK61),4))))</f>
        <v>53</v>
      </c>
      <c r="AD61" s="12">
        <f>RANK(AC61,$AC$6:$AC$125,0)</f>
        <v>55</v>
      </c>
      <c r="AE61" s="88">
        <f>(AB61-(ROUNDDOWN(AB61,0)))*100</f>
        <v>2.0000000000010232</v>
      </c>
      <c r="AF61" s="76" t="str">
        <f>IF((COUNTIF(AT61:AY61,"&gt;0"))&gt;2,"Y","N")</f>
        <v>N</v>
      </c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23">
        <f t="shared" si="0"/>
        <v>53</v>
      </c>
      <c r="AU61" s="23">
        <f t="shared" si="1"/>
        <v>0</v>
      </c>
      <c r="AV61" s="23">
        <f t="shared" si="2"/>
        <v>0</v>
      </c>
      <c r="AW61" s="23">
        <f t="shared" si="54"/>
        <v>0</v>
      </c>
      <c r="AX61" s="23">
        <f t="shared" si="4"/>
        <v>0</v>
      </c>
      <c r="AY61" s="23">
        <f t="shared" si="5"/>
        <v>0</v>
      </c>
      <c r="AZ61" s="7"/>
      <c r="BA61" s="82">
        <f t="shared" si="33"/>
        <v>0</v>
      </c>
      <c r="BB61" s="83">
        <f t="shared" si="55"/>
        <v>53</v>
      </c>
      <c r="BC61" s="82">
        <f t="shared" si="34"/>
        <v>0</v>
      </c>
      <c r="BD61" s="83">
        <f t="shared" si="56"/>
        <v>0</v>
      </c>
      <c r="BE61" s="82">
        <f t="shared" si="35"/>
        <v>0</v>
      </c>
      <c r="BF61" s="83">
        <f t="shared" si="57"/>
        <v>0</v>
      </c>
      <c r="BG61" s="82">
        <f t="shared" si="36"/>
        <v>0</v>
      </c>
      <c r="BH61" s="82">
        <f t="shared" si="58"/>
        <v>0</v>
      </c>
      <c r="BI61" s="83">
        <f t="shared" si="59"/>
        <v>0</v>
      </c>
      <c r="BJ61" s="82">
        <f t="shared" si="60"/>
        <v>0</v>
      </c>
      <c r="BK61" s="83">
        <f t="shared" si="61"/>
        <v>0</v>
      </c>
      <c r="BL61" s="7"/>
      <c r="BM61" s="82">
        <f t="shared" si="62"/>
        <v>0</v>
      </c>
      <c r="BN61" s="83">
        <f t="shared" si="63"/>
        <v>193.02</v>
      </c>
      <c r="BO61" s="82">
        <f t="shared" si="64"/>
        <v>0</v>
      </c>
      <c r="BP61" s="83">
        <f t="shared" si="65"/>
        <v>0</v>
      </c>
      <c r="BQ61" s="82">
        <f t="shared" si="66"/>
        <v>0</v>
      </c>
      <c r="BR61" s="83">
        <f t="shared" si="67"/>
        <v>0</v>
      </c>
      <c r="BS61" s="82">
        <f t="shared" si="68"/>
        <v>0</v>
      </c>
      <c r="BT61" s="82">
        <f t="shared" si="69"/>
        <v>0</v>
      </c>
      <c r="BU61" s="83">
        <f t="shared" si="70"/>
        <v>0</v>
      </c>
      <c r="BV61" s="82">
        <f t="shared" si="71"/>
        <v>0</v>
      </c>
      <c r="BW61" s="83">
        <f t="shared" si="72"/>
        <v>0</v>
      </c>
      <c r="BY61" s="7">
        <f t="shared" si="73"/>
        <v>193.02</v>
      </c>
      <c r="BZ61" s="7"/>
      <c r="CA61" s="7">
        <f t="shared" si="37"/>
        <v>0</v>
      </c>
      <c r="CB61" s="7"/>
      <c r="CC61" s="7">
        <f t="shared" si="25"/>
        <v>193.02</v>
      </c>
      <c r="CF61" s="7">
        <f t="shared" si="74"/>
        <v>1</v>
      </c>
      <c r="CG61" s="7">
        <f t="shared" si="75"/>
        <v>1</v>
      </c>
      <c r="CH61" s="7">
        <f t="shared" si="76"/>
        <v>1</v>
      </c>
      <c r="CI61" s="7">
        <f t="shared" si="77"/>
        <v>1</v>
      </c>
      <c r="CJ61" s="7">
        <f t="shared" si="78"/>
        <v>1</v>
      </c>
      <c r="CK61" s="7">
        <f t="shared" si="79"/>
        <v>1</v>
      </c>
      <c r="CL61" s="7">
        <f t="shared" si="80"/>
        <v>1</v>
      </c>
      <c r="CM61" s="7">
        <f t="shared" si="81"/>
        <v>1</v>
      </c>
      <c r="CN61" s="7">
        <f t="shared" si="40"/>
        <v>1</v>
      </c>
      <c r="CO61" s="7">
        <f t="shared" si="41"/>
        <v>1</v>
      </c>
      <c r="CP61" s="7">
        <f t="shared" si="42"/>
        <v>2</v>
      </c>
      <c r="CQ61" s="7"/>
      <c r="CS61" s="7">
        <f t="shared" si="43"/>
        <v>0</v>
      </c>
      <c r="CT61" s="7">
        <f t="shared" si="44"/>
        <v>0</v>
      </c>
      <c r="CU61" s="7">
        <f t="shared" si="45"/>
        <v>0</v>
      </c>
      <c r="CV61" s="7">
        <f t="shared" si="46"/>
        <v>0</v>
      </c>
      <c r="CW61" s="7">
        <f t="shared" si="47"/>
        <v>0</v>
      </c>
      <c r="CX61" s="7">
        <f t="shared" si="48"/>
        <v>0</v>
      </c>
      <c r="CY61" s="7">
        <f t="shared" si="49"/>
        <v>0</v>
      </c>
      <c r="CZ61" s="7">
        <f t="shared" si="50"/>
        <v>0</v>
      </c>
      <c r="DA61" s="7">
        <f t="shared" si="51"/>
        <v>0</v>
      </c>
      <c r="DB61" s="7">
        <f t="shared" si="52"/>
        <v>0</v>
      </c>
      <c r="DC61" s="7">
        <f t="shared" si="53"/>
        <v>193.02</v>
      </c>
    </row>
    <row r="62" spans="1:107">
      <c r="A62" s="59">
        <v>48</v>
      </c>
      <c r="B62" s="253" t="s">
        <v>71</v>
      </c>
      <c r="C62" s="254" t="s">
        <v>172</v>
      </c>
      <c r="D62" s="9"/>
      <c r="E62" s="10">
        <f>LOOKUP((IF(D62&gt;0,(RANK(D62,D$6:D$125,0)),"NA")),'Points System'!$A$4:$A$154,'Points System'!$B$4:$B$154)</f>
        <v>0</v>
      </c>
      <c r="F62" s="9">
        <v>132.01</v>
      </c>
      <c r="G62" s="16">
        <f>LOOKUP((IF(F62&gt;0,(RANK(F62,F$6:F$125,0)),"NA")),'Points System'!$A$4:$A$154,'Points System'!$B$4:$B$154)</f>
        <v>51</v>
      </c>
      <c r="H62" s="9"/>
      <c r="I62" s="16">
        <f>LOOKUP((IF(H62&gt;0,(RANK(H62,H$6:H$125,0)),"NA")),'Points System'!$A$4:$A$154,'Points System'!$B$4:$B$154)</f>
        <v>0</v>
      </c>
      <c r="J62" s="9"/>
      <c r="K62" s="16">
        <f>LOOKUP((IF(J62&gt;0,(RANK(J62,J$6:J$125,0)),"NA")),'Points System'!$A$4:$A$154,'Points System'!$B$4:$B$154)</f>
        <v>0</v>
      </c>
      <c r="L62" s="9"/>
      <c r="M62" s="16">
        <f>LOOKUP((IF(L62&gt;0,(RANK(L62,L$6:L$125,0)),"NA")),'Points System'!$A$4:$A$154,'Points System'!$B$4:$B$154)</f>
        <v>0</v>
      </c>
      <c r="N62" s="9"/>
      <c r="O62" s="16">
        <f>LOOKUP((IF(N62&gt;0,(RANK(N62,N$6:N$125,0)),"NA")),'Points System'!$A$4:$A$154,'Points System'!$B$4:$B$154)</f>
        <v>0</v>
      </c>
      <c r="P62" s="9"/>
      <c r="Q62" s="16">
        <f>LOOKUP((IF(P62&gt;0,(RANK(P62,P$6:P$125,0)),"NA")),'Points System'!$A$4:$A$154,'Points System'!$B$4:$B$154)</f>
        <v>0</v>
      </c>
      <c r="R62" s="9"/>
      <c r="S62" s="16">
        <f>LOOKUP((IF(R62&gt;0,(RANK(R62,R$6:R$125,0)),"NA")),'Points System'!$A$4:$A$154,'Points System'!$B$4:$B$154)</f>
        <v>0</v>
      </c>
      <c r="T62" s="9"/>
      <c r="U62" s="16">
        <f>LOOKUP((IF(T62&gt;0,(RANK(T62,T$6:T$125,0)),"NA")),'Points System'!$A$4:$A$154,'Points System'!$B$4:$B$154)</f>
        <v>0</v>
      </c>
      <c r="V62" s="9"/>
      <c r="W62" s="16">
        <f>LOOKUP((IF(V62&gt;0,(RANK(V62,V$6:V$125,0)),"NA")),'Points System'!$A$4:$A$154,'Points System'!$B$4:$B$154)</f>
        <v>0</v>
      </c>
      <c r="X62" s="9"/>
      <c r="Y62" s="16">
        <f>LOOKUP((IF(X62&gt;0,(RANK(X62,X$6:X$125,0)),"NA")),'Points System'!$A$4:$A$154,'Points System'!$B$4:$B$154)</f>
        <v>0</v>
      </c>
      <c r="Z62" s="9"/>
      <c r="AA62" s="16">
        <f>LOOKUP((IF(Z62&gt;0,(RANK(Z62,Z$6:Z$125,0)),"NA")),'Points System'!$A$4:$A$154,'Points System'!$B$4:$B$154)</f>
        <v>0</v>
      </c>
      <c r="AB62" s="78">
        <f>CC62</f>
        <v>132.01</v>
      </c>
      <c r="AC62" s="10">
        <f>SUM((LARGE((BA62:BK62),1))+(LARGE((BA62:BK62),2))+(LARGE((BA62:BK62),3)+(LARGE((BA62:BK62),4))))</f>
        <v>51</v>
      </c>
      <c r="AD62" s="12">
        <f>RANK(AC62,$AC$6:$AC$125,0)</f>
        <v>57</v>
      </c>
      <c r="AE62" s="88">
        <f>(AB62-(ROUNDDOWN(AB62,0)))*100</f>
        <v>0.99999999999909051</v>
      </c>
      <c r="AF62" s="76" t="str">
        <f>IF((COUNTIF(AT62:AY62,"&gt;0"))&gt;2,"Y","N")</f>
        <v>N</v>
      </c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23">
        <f t="shared" si="0"/>
        <v>51</v>
      </c>
      <c r="AU62" s="23">
        <f t="shared" si="1"/>
        <v>0</v>
      </c>
      <c r="AV62" s="23">
        <f t="shared" si="2"/>
        <v>0</v>
      </c>
      <c r="AW62" s="23">
        <f t="shared" si="54"/>
        <v>0</v>
      </c>
      <c r="AX62" s="23">
        <f t="shared" si="4"/>
        <v>0</v>
      </c>
      <c r="AY62" s="23">
        <f t="shared" si="5"/>
        <v>0</v>
      </c>
      <c r="AZ62" s="7"/>
      <c r="BA62" s="82">
        <f t="shared" si="33"/>
        <v>51</v>
      </c>
      <c r="BB62" s="83">
        <f t="shared" si="55"/>
        <v>0</v>
      </c>
      <c r="BC62" s="82">
        <f t="shared" si="34"/>
        <v>0</v>
      </c>
      <c r="BD62" s="83">
        <f t="shared" si="56"/>
        <v>0</v>
      </c>
      <c r="BE62" s="82">
        <f t="shared" si="35"/>
        <v>0</v>
      </c>
      <c r="BF62" s="83">
        <f t="shared" si="57"/>
        <v>0</v>
      </c>
      <c r="BG62" s="82">
        <f t="shared" si="36"/>
        <v>0</v>
      </c>
      <c r="BH62" s="82">
        <f t="shared" si="58"/>
        <v>0</v>
      </c>
      <c r="BI62" s="83">
        <f t="shared" si="59"/>
        <v>0</v>
      </c>
      <c r="BJ62" s="82">
        <f t="shared" si="60"/>
        <v>0</v>
      </c>
      <c r="BK62" s="83">
        <f t="shared" si="61"/>
        <v>0</v>
      </c>
      <c r="BL62" s="7"/>
      <c r="BM62" s="82">
        <f t="shared" si="62"/>
        <v>132.01</v>
      </c>
      <c r="BN62" s="83">
        <f t="shared" si="63"/>
        <v>0</v>
      </c>
      <c r="BO62" s="82">
        <f t="shared" si="64"/>
        <v>0</v>
      </c>
      <c r="BP62" s="83">
        <f t="shared" si="65"/>
        <v>0</v>
      </c>
      <c r="BQ62" s="82">
        <f t="shared" si="66"/>
        <v>0</v>
      </c>
      <c r="BR62" s="83">
        <f t="shared" si="67"/>
        <v>0</v>
      </c>
      <c r="BS62" s="82">
        <f t="shared" si="68"/>
        <v>0</v>
      </c>
      <c r="BT62" s="82">
        <f t="shared" si="69"/>
        <v>0</v>
      </c>
      <c r="BU62" s="83">
        <f t="shared" si="70"/>
        <v>0</v>
      </c>
      <c r="BV62" s="82">
        <f t="shared" si="71"/>
        <v>0</v>
      </c>
      <c r="BW62" s="83">
        <f t="shared" si="72"/>
        <v>0</v>
      </c>
      <c r="BY62" s="7">
        <f t="shared" si="73"/>
        <v>132.01</v>
      </c>
      <c r="BZ62" s="7"/>
      <c r="CA62" s="7">
        <f t="shared" si="37"/>
        <v>0</v>
      </c>
      <c r="CB62" s="7"/>
      <c r="CC62" s="7">
        <f t="shared" si="25"/>
        <v>132.01</v>
      </c>
      <c r="CF62" s="7">
        <f t="shared" si="74"/>
        <v>2</v>
      </c>
      <c r="CG62" s="7">
        <f t="shared" si="75"/>
        <v>2</v>
      </c>
      <c r="CH62" s="7">
        <f t="shared" si="76"/>
        <v>2</v>
      </c>
      <c r="CI62" s="7">
        <f t="shared" si="77"/>
        <v>2</v>
      </c>
      <c r="CJ62" s="7">
        <f t="shared" si="78"/>
        <v>2</v>
      </c>
      <c r="CK62" s="7">
        <f t="shared" si="79"/>
        <v>2</v>
      </c>
      <c r="CL62" s="7">
        <f t="shared" si="80"/>
        <v>2</v>
      </c>
      <c r="CM62" s="7">
        <f t="shared" si="81"/>
        <v>2</v>
      </c>
      <c r="CN62" s="7">
        <f t="shared" si="40"/>
        <v>2</v>
      </c>
      <c r="CO62" s="7">
        <f t="shared" si="41"/>
        <v>2</v>
      </c>
      <c r="CP62" s="7">
        <f t="shared" si="42"/>
        <v>1</v>
      </c>
      <c r="CQ62" s="7"/>
      <c r="CS62" s="7">
        <f t="shared" si="43"/>
        <v>0</v>
      </c>
      <c r="CT62" s="7">
        <f t="shared" si="44"/>
        <v>0</v>
      </c>
      <c r="CU62" s="7">
        <f t="shared" si="45"/>
        <v>0</v>
      </c>
      <c r="CV62" s="7">
        <f t="shared" si="46"/>
        <v>0</v>
      </c>
      <c r="CW62" s="7">
        <f t="shared" si="47"/>
        <v>0</v>
      </c>
      <c r="CX62" s="7">
        <f t="shared" si="48"/>
        <v>0</v>
      </c>
      <c r="CY62" s="7">
        <f t="shared" si="49"/>
        <v>0</v>
      </c>
      <c r="CZ62" s="7">
        <f t="shared" si="50"/>
        <v>0</v>
      </c>
      <c r="DA62" s="7">
        <f t="shared" si="51"/>
        <v>0</v>
      </c>
      <c r="DB62" s="7">
        <f t="shared" si="52"/>
        <v>0</v>
      </c>
      <c r="DC62" s="7">
        <f t="shared" si="53"/>
        <v>132.01</v>
      </c>
    </row>
    <row r="63" spans="1:107">
      <c r="A63" s="59">
        <v>49</v>
      </c>
      <c r="B63" s="253" t="s">
        <v>49</v>
      </c>
      <c r="C63" s="254" t="s">
        <v>468</v>
      </c>
      <c r="D63" s="9"/>
      <c r="E63" s="10">
        <f>LOOKUP((IF(D63&gt;0,(RANK(D63,D$6:D$125,0)),"NA")),'Points System'!$A$4:$A$154,'Points System'!$B$4:$B$154)</f>
        <v>0</v>
      </c>
      <c r="F63" s="78"/>
      <c r="G63" s="16">
        <f>LOOKUP((IF(F63&gt;0,(RANK(F63,F$6:F$125,0)),"NA")),'Points System'!$A$4:$A$154,'Points System'!$B$4:$B$154)</f>
        <v>0</v>
      </c>
      <c r="H63" s="78"/>
      <c r="I63" s="16">
        <f>LOOKUP((IF(H63&gt;0,(RANK(H63,H$6:H$125,0)),"NA")),'Points System'!$A$4:$A$154,'Points System'!$B$4:$B$154)</f>
        <v>0</v>
      </c>
      <c r="J63" s="9"/>
      <c r="K63" s="16">
        <f>LOOKUP((IF(J63&gt;0,(RANK(J63,J$6:J$125,0)),"NA")),'Points System'!$A$4:$A$154,'Points System'!$B$4:$B$154)</f>
        <v>0</v>
      </c>
      <c r="L63" s="78">
        <v>192.01</v>
      </c>
      <c r="M63" s="16">
        <f>LOOKUP((IF(L63&gt;0,(RANK(L63,L$6:L$125,0)),"NA")),'Points System'!$A$4:$A$154,'Points System'!$B$4:$B$154)</f>
        <v>51</v>
      </c>
      <c r="N63" s="78"/>
      <c r="O63" s="16">
        <f>LOOKUP((IF(N63&gt;0,(RANK(N63,N$6:N$125,0)),"NA")),'Points System'!$A$4:$A$154,'Points System'!$B$4:$B$154)</f>
        <v>0</v>
      </c>
      <c r="P63" s="78"/>
      <c r="Q63" s="16">
        <f>LOOKUP((IF(P63&gt;0,(RANK(P63,P$6:P$125,0)),"NA")),'Points System'!$A$4:$A$154,'Points System'!$B$4:$B$154)</f>
        <v>0</v>
      </c>
      <c r="R63" s="78"/>
      <c r="S63" s="16">
        <f>LOOKUP((IF(R63&gt;0,(RANK(R63,R$6:R$125,0)),"NA")),'Points System'!$A$4:$A$154,'Points System'!$B$4:$B$154)</f>
        <v>0</v>
      </c>
      <c r="T63" s="78"/>
      <c r="U63" s="16">
        <f>LOOKUP((IF(T63&gt;0,(RANK(T63,T$6:T$125,0)),"NA")),'Points System'!$A$4:$A$154,'Points System'!$B$4:$B$154)</f>
        <v>0</v>
      </c>
      <c r="V63" s="78"/>
      <c r="W63" s="16">
        <f>LOOKUP((IF(V63&gt;0,(RANK(V63,V$6:V$125,0)),"NA")),'Points System'!$A$4:$A$154,'Points System'!$B$4:$B$154)</f>
        <v>0</v>
      </c>
      <c r="X63" s="9"/>
      <c r="Y63" s="16">
        <f>LOOKUP((IF(X63&gt;0,(RANK(X63,X$6:X$125,0)),"NA")),'Points System'!$A$4:$A$154,'Points System'!$B$4:$B$154)</f>
        <v>0</v>
      </c>
      <c r="Z63" s="78"/>
      <c r="AA63" s="16">
        <f>LOOKUP((IF(Z63&gt;0,(RANK(Z63,Z$6:Z$125,0)),"NA")),'Points System'!$A$4:$A$154,'Points System'!$B$4:$B$154)</f>
        <v>0</v>
      </c>
      <c r="AB63" s="78">
        <f>CC63</f>
        <v>192.01</v>
      </c>
      <c r="AC63" s="10">
        <f>SUM((LARGE((BA63:BK63),1))+(LARGE((BA63:BK63),2))+(LARGE((BA63:BK63),3)+(LARGE((BA63:BK63),4))))</f>
        <v>51</v>
      </c>
      <c r="AD63" s="12">
        <f>RANK(AC63,$AC$6:$AC$125,0)</f>
        <v>57</v>
      </c>
      <c r="AE63" s="88">
        <f>(AB63-(ROUNDDOWN(AB63,0)))*100</f>
        <v>0.99999999999909051</v>
      </c>
      <c r="AF63" s="76" t="str">
        <f>IF((COUNTIF(AT63:AY63,"&gt;0"))&gt;2,"Y","N")</f>
        <v>N</v>
      </c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23">
        <f t="shared" si="0"/>
        <v>0</v>
      </c>
      <c r="AU63" s="23">
        <f t="shared" si="1"/>
        <v>0</v>
      </c>
      <c r="AV63" s="23">
        <f t="shared" si="2"/>
        <v>0</v>
      </c>
      <c r="AW63" s="23">
        <f t="shared" si="54"/>
        <v>0</v>
      </c>
      <c r="AX63" s="23">
        <f t="shared" si="4"/>
        <v>51</v>
      </c>
      <c r="AY63" s="23">
        <f t="shared" si="5"/>
        <v>0</v>
      </c>
      <c r="AZ63" s="7"/>
      <c r="BA63" s="82">
        <f t="shared" si="33"/>
        <v>0</v>
      </c>
      <c r="BB63" s="83">
        <f t="shared" si="55"/>
        <v>0</v>
      </c>
      <c r="BC63" s="82">
        <f t="shared" si="34"/>
        <v>0</v>
      </c>
      <c r="BD63" s="83">
        <f t="shared" si="56"/>
        <v>0</v>
      </c>
      <c r="BE63" s="82">
        <f t="shared" si="35"/>
        <v>0</v>
      </c>
      <c r="BF63" s="83">
        <f t="shared" si="57"/>
        <v>0</v>
      </c>
      <c r="BG63" s="82">
        <f t="shared" si="36"/>
        <v>0</v>
      </c>
      <c r="BH63" s="82">
        <f t="shared" si="58"/>
        <v>0</v>
      </c>
      <c r="BI63" s="83">
        <f t="shared" si="59"/>
        <v>51</v>
      </c>
      <c r="BJ63" s="82">
        <f t="shared" si="60"/>
        <v>0</v>
      </c>
      <c r="BK63" s="83">
        <f t="shared" si="61"/>
        <v>0</v>
      </c>
      <c r="BL63" s="7"/>
      <c r="BM63" s="82">
        <f t="shared" si="62"/>
        <v>0</v>
      </c>
      <c r="BN63" s="83">
        <f t="shared" si="63"/>
        <v>0</v>
      </c>
      <c r="BO63" s="82">
        <f t="shared" si="64"/>
        <v>0</v>
      </c>
      <c r="BP63" s="83">
        <f t="shared" si="65"/>
        <v>0</v>
      </c>
      <c r="BQ63" s="82">
        <f t="shared" si="66"/>
        <v>0</v>
      </c>
      <c r="BR63" s="83">
        <f t="shared" si="67"/>
        <v>0</v>
      </c>
      <c r="BS63" s="82">
        <f t="shared" si="68"/>
        <v>0</v>
      </c>
      <c r="BT63" s="82">
        <f t="shared" si="69"/>
        <v>0</v>
      </c>
      <c r="BU63" s="83">
        <f t="shared" si="70"/>
        <v>192.01</v>
      </c>
      <c r="BV63" s="82">
        <f t="shared" si="71"/>
        <v>0</v>
      </c>
      <c r="BW63" s="83">
        <f t="shared" si="72"/>
        <v>0</v>
      </c>
      <c r="BY63" s="7">
        <f t="shared" si="73"/>
        <v>192.01</v>
      </c>
      <c r="BZ63" s="7"/>
      <c r="CA63" s="7">
        <f t="shared" si="37"/>
        <v>0</v>
      </c>
      <c r="CB63" s="7"/>
      <c r="CC63" s="7">
        <f t="shared" si="25"/>
        <v>192.01</v>
      </c>
      <c r="CF63" s="7">
        <f t="shared" si="74"/>
        <v>1</v>
      </c>
      <c r="CG63" s="7">
        <f t="shared" si="75"/>
        <v>1</v>
      </c>
      <c r="CH63" s="7">
        <f t="shared" si="76"/>
        <v>1</v>
      </c>
      <c r="CI63" s="7">
        <f t="shared" si="77"/>
        <v>1</v>
      </c>
      <c r="CJ63" s="7">
        <f t="shared" si="78"/>
        <v>1</v>
      </c>
      <c r="CK63" s="7">
        <f t="shared" si="79"/>
        <v>1</v>
      </c>
      <c r="CL63" s="7">
        <f t="shared" si="80"/>
        <v>1</v>
      </c>
      <c r="CM63" s="7">
        <f t="shared" si="81"/>
        <v>1</v>
      </c>
      <c r="CN63" s="7">
        <f t="shared" si="40"/>
        <v>1</v>
      </c>
      <c r="CO63" s="7">
        <f t="shared" si="41"/>
        <v>1</v>
      </c>
      <c r="CP63" s="7">
        <f t="shared" si="42"/>
        <v>9</v>
      </c>
      <c r="CQ63" s="7"/>
      <c r="CS63" s="7">
        <f t="shared" si="43"/>
        <v>0</v>
      </c>
      <c r="CT63" s="7">
        <f t="shared" si="44"/>
        <v>0</v>
      </c>
      <c r="CU63" s="7">
        <f t="shared" si="45"/>
        <v>0</v>
      </c>
      <c r="CV63" s="7">
        <f t="shared" si="46"/>
        <v>0</v>
      </c>
      <c r="CW63" s="7">
        <f t="shared" si="47"/>
        <v>0</v>
      </c>
      <c r="CX63" s="7">
        <f t="shared" si="48"/>
        <v>0</v>
      </c>
      <c r="CY63" s="7">
        <f t="shared" si="49"/>
        <v>0</v>
      </c>
      <c r="CZ63" s="7">
        <f t="shared" si="50"/>
        <v>0</v>
      </c>
      <c r="DA63" s="7">
        <f t="shared" si="51"/>
        <v>0</v>
      </c>
      <c r="DB63" s="7">
        <f t="shared" si="52"/>
        <v>0</v>
      </c>
      <c r="DC63" s="7">
        <f t="shared" si="53"/>
        <v>192.01</v>
      </c>
    </row>
    <row r="64" spans="1:107">
      <c r="A64" s="59">
        <v>50</v>
      </c>
      <c r="B64" s="253" t="s">
        <v>152</v>
      </c>
      <c r="C64" s="254" t="s">
        <v>153</v>
      </c>
      <c r="D64" s="9"/>
      <c r="E64" s="10">
        <f>LOOKUP((IF(D64&gt;0,(RANK(D64,D$6:D$125,0)),"NA")),'Points System'!$A$4:$A$154,'Points System'!$B$4:$B$154)</f>
        <v>0</v>
      </c>
      <c r="F64" s="78"/>
      <c r="G64" s="16">
        <f>LOOKUP((IF(F64&gt;0,(RANK(F64,F$6:F$125,0)),"NA")),'Points System'!$A$4:$A$154,'Points System'!$B$4:$B$154)</f>
        <v>0</v>
      </c>
      <c r="H64" s="9"/>
      <c r="I64" s="16">
        <f>LOOKUP((IF(H64&gt;0,(RANK(H64,H$6:H$125,0)),"NA")),'Points System'!$A$4:$A$154,'Points System'!$B$4:$B$154)</f>
        <v>0</v>
      </c>
      <c r="J64" s="9"/>
      <c r="K64" s="16">
        <f>LOOKUP((IF(J64&gt;0,(RANK(J64,J$6:J$125,0)),"NA")),'Points System'!$A$4:$A$154,'Points System'!$B$4:$B$154)</f>
        <v>0</v>
      </c>
      <c r="L64" s="78"/>
      <c r="M64" s="16">
        <f>LOOKUP((IF(L64&gt;0,(RANK(L64,L$6:L$125,0)),"NA")),'Points System'!$A$4:$A$154,'Points System'!$B$4:$B$154)</f>
        <v>0</v>
      </c>
      <c r="N64" s="9"/>
      <c r="O64" s="16">
        <f>LOOKUP((IF(N64&gt;0,(RANK(N64,N$6:N$125,0)),"NA")),'Points System'!$A$4:$A$154,'Points System'!$B$4:$B$154)</f>
        <v>0</v>
      </c>
      <c r="P64" s="78">
        <v>150</v>
      </c>
      <c r="Q64" s="16">
        <f>LOOKUP((IF(P64&gt;0,(RANK(P64,P$6:P$125,0)),"NA")),'Points System'!$A$4:$A$154,'Points System'!$B$4:$B$154)</f>
        <v>51</v>
      </c>
      <c r="R64" s="9"/>
      <c r="S64" s="16">
        <f>LOOKUP((IF(R64&gt;0,(RANK(R64,R$6:R$125,0)),"NA")),'Points System'!$A$4:$A$154,'Points System'!$B$4:$B$154)</f>
        <v>0</v>
      </c>
      <c r="T64" s="9"/>
      <c r="U64" s="16">
        <f>LOOKUP((IF(T64&gt;0,(RANK(T64,T$6:T$125,0)),"NA")),'Points System'!$A$4:$A$154,'Points System'!$B$4:$B$154)</f>
        <v>0</v>
      </c>
      <c r="V64" s="9"/>
      <c r="W64" s="16">
        <f>LOOKUP((IF(V64&gt;0,(RANK(V64,V$6:V$125,0)),"NA")),'Points System'!$A$4:$A$154,'Points System'!$B$4:$B$154)</f>
        <v>0</v>
      </c>
      <c r="X64" s="9"/>
      <c r="Y64" s="16">
        <f>LOOKUP((IF(X64&gt;0,(RANK(X64,X$6:X$125,0)),"NA")),'Points System'!$A$4:$A$154,'Points System'!$B$4:$B$154)</f>
        <v>0</v>
      </c>
      <c r="Z64" s="78"/>
      <c r="AA64" s="16">
        <f>LOOKUP((IF(Z64&gt;0,(RANK(Z64,Z$6:Z$125,0)),"NA")),'Points System'!$A$4:$A$154,'Points System'!$B$4:$B$154)</f>
        <v>0</v>
      </c>
      <c r="AB64" s="78">
        <f>CC64</f>
        <v>150</v>
      </c>
      <c r="AC64" s="10">
        <f>SUM((LARGE((BA64:BK64),1))+(LARGE((BA64:BK64),2))+(LARGE((BA64:BK64),3)+(LARGE((BA64:BK64),4))))</f>
        <v>51</v>
      </c>
      <c r="AD64" s="12">
        <f>RANK(AC64,$AC$6:$AC$125,0)</f>
        <v>57</v>
      </c>
      <c r="AE64" s="88">
        <f>(AB64-(ROUNDDOWN(AB64,0)))*100</f>
        <v>0</v>
      </c>
      <c r="AF64" s="76" t="str">
        <f>IF((COUNTIF(AT64:AY64,"&gt;0"))&gt;2,"Y","N")</f>
        <v>N</v>
      </c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23">
        <f t="shared" si="0"/>
        <v>0</v>
      </c>
      <c r="AU64" s="23">
        <f t="shared" si="1"/>
        <v>51</v>
      </c>
      <c r="AV64" s="23">
        <f t="shared" si="2"/>
        <v>0</v>
      </c>
      <c r="AW64" s="23">
        <f t="shared" si="54"/>
        <v>0</v>
      </c>
      <c r="AX64" s="23">
        <f t="shared" si="4"/>
        <v>0</v>
      </c>
      <c r="AY64" s="23">
        <f t="shared" si="5"/>
        <v>0</v>
      </c>
      <c r="AZ64" s="7"/>
      <c r="BA64" s="82">
        <f t="shared" si="33"/>
        <v>0</v>
      </c>
      <c r="BB64" s="83">
        <f t="shared" si="55"/>
        <v>0</v>
      </c>
      <c r="BC64" s="82">
        <f t="shared" si="34"/>
        <v>0</v>
      </c>
      <c r="BD64" s="83">
        <f t="shared" si="56"/>
        <v>51</v>
      </c>
      <c r="BE64" s="82">
        <f t="shared" si="35"/>
        <v>0</v>
      </c>
      <c r="BF64" s="83">
        <f t="shared" si="57"/>
        <v>0</v>
      </c>
      <c r="BG64" s="82">
        <f t="shared" si="36"/>
        <v>0</v>
      </c>
      <c r="BH64" s="82">
        <f t="shared" si="58"/>
        <v>0</v>
      </c>
      <c r="BI64" s="83">
        <f t="shared" si="59"/>
        <v>0</v>
      </c>
      <c r="BJ64" s="82">
        <f t="shared" si="60"/>
        <v>0</v>
      </c>
      <c r="BK64" s="83">
        <f t="shared" si="61"/>
        <v>0</v>
      </c>
      <c r="BL64" s="7"/>
      <c r="BM64" s="82">
        <f t="shared" si="62"/>
        <v>0</v>
      </c>
      <c r="BN64" s="83">
        <f t="shared" si="63"/>
        <v>0</v>
      </c>
      <c r="BO64" s="82">
        <f t="shared" si="64"/>
        <v>0</v>
      </c>
      <c r="BP64" s="83">
        <f t="shared" si="65"/>
        <v>150</v>
      </c>
      <c r="BQ64" s="82">
        <f t="shared" si="66"/>
        <v>0</v>
      </c>
      <c r="BR64" s="83">
        <f t="shared" si="67"/>
        <v>0</v>
      </c>
      <c r="BS64" s="82">
        <f t="shared" si="68"/>
        <v>0</v>
      </c>
      <c r="BT64" s="82">
        <f t="shared" si="69"/>
        <v>0</v>
      </c>
      <c r="BU64" s="83">
        <f t="shared" si="70"/>
        <v>0</v>
      </c>
      <c r="BV64" s="82">
        <f t="shared" si="71"/>
        <v>0</v>
      </c>
      <c r="BW64" s="83">
        <f t="shared" si="72"/>
        <v>0</v>
      </c>
      <c r="BY64" s="7">
        <f t="shared" si="73"/>
        <v>150</v>
      </c>
      <c r="BZ64" s="7"/>
      <c r="CA64" s="7">
        <f t="shared" si="37"/>
        <v>0</v>
      </c>
      <c r="CB64" s="7"/>
      <c r="CC64" s="7">
        <f t="shared" si="25"/>
        <v>150</v>
      </c>
      <c r="CF64" s="7">
        <f t="shared" si="74"/>
        <v>1</v>
      </c>
      <c r="CG64" s="7">
        <f t="shared" si="75"/>
        <v>1</v>
      </c>
      <c r="CH64" s="7">
        <f t="shared" si="76"/>
        <v>1</v>
      </c>
      <c r="CI64" s="7">
        <f t="shared" si="77"/>
        <v>1</v>
      </c>
      <c r="CJ64" s="7">
        <f t="shared" si="78"/>
        <v>1</v>
      </c>
      <c r="CK64" s="7">
        <f t="shared" si="79"/>
        <v>1</v>
      </c>
      <c r="CL64" s="7">
        <f t="shared" si="80"/>
        <v>1</v>
      </c>
      <c r="CM64" s="7">
        <f t="shared" si="81"/>
        <v>1</v>
      </c>
      <c r="CN64" s="7">
        <f t="shared" si="40"/>
        <v>1</v>
      </c>
      <c r="CO64" s="7">
        <f t="shared" si="41"/>
        <v>1</v>
      </c>
      <c r="CP64" s="7">
        <f t="shared" si="42"/>
        <v>4</v>
      </c>
      <c r="CQ64" s="7"/>
      <c r="CS64" s="7">
        <f t="shared" si="43"/>
        <v>0</v>
      </c>
      <c r="CT64" s="7">
        <f t="shared" si="44"/>
        <v>0</v>
      </c>
      <c r="CU64" s="7">
        <f t="shared" si="45"/>
        <v>0</v>
      </c>
      <c r="CV64" s="7">
        <f t="shared" si="46"/>
        <v>0</v>
      </c>
      <c r="CW64" s="7">
        <f t="shared" si="47"/>
        <v>0</v>
      </c>
      <c r="CX64" s="7">
        <f t="shared" si="48"/>
        <v>0</v>
      </c>
      <c r="CY64" s="7">
        <f t="shared" si="49"/>
        <v>0</v>
      </c>
      <c r="CZ64" s="7">
        <f t="shared" si="50"/>
        <v>0</v>
      </c>
      <c r="DA64" s="7">
        <f t="shared" si="51"/>
        <v>0</v>
      </c>
      <c r="DB64" s="7">
        <f t="shared" si="52"/>
        <v>0</v>
      </c>
      <c r="DC64" s="7">
        <f t="shared" si="53"/>
        <v>150</v>
      </c>
    </row>
    <row r="65" spans="1:107">
      <c r="A65" s="59">
        <v>51</v>
      </c>
      <c r="B65" s="253" t="s">
        <v>45</v>
      </c>
      <c r="C65" s="254" t="s">
        <v>94</v>
      </c>
      <c r="D65" s="9"/>
      <c r="E65" s="10">
        <f>LOOKUP((IF(D65&gt;0,(RANK(D65,D$6:D$125,0)),"NA")),'Points System'!$A$4:$A$154,'Points System'!$B$4:$B$154)</f>
        <v>0</v>
      </c>
      <c r="F65" s="9">
        <v>130</v>
      </c>
      <c r="G65" s="16">
        <f>LOOKUP((IF(F65&gt;0,(RANK(F65,F$6:F$125,0)),"NA")),'Points System'!$A$4:$A$154,'Points System'!$B$4:$B$154)</f>
        <v>49</v>
      </c>
      <c r="H65" s="9"/>
      <c r="I65" s="16">
        <f>LOOKUP((IF(H65&gt;0,(RANK(H65,H$6:H$125,0)),"NA")),'Points System'!$A$4:$A$154,'Points System'!$B$4:$B$154)</f>
        <v>0</v>
      </c>
      <c r="J65" s="9"/>
      <c r="K65" s="16">
        <f>LOOKUP((IF(J65&gt;0,(RANK(J65,J$6:J$125,0)),"NA")),'Points System'!$A$4:$A$154,'Points System'!$B$4:$B$154)</f>
        <v>0</v>
      </c>
      <c r="L65" s="9"/>
      <c r="M65" s="16">
        <f>LOOKUP((IF(L65&gt;0,(RANK(L65,L$6:L$125,0)),"NA")),'Points System'!$A$4:$A$154,'Points System'!$B$4:$B$154)</f>
        <v>0</v>
      </c>
      <c r="N65" s="9"/>
      <c r="O65" s="16">
        <f>LOOKUP((IF(N65&gt;0,(RANK(N65,N$6:N$125,0)),"NA")),'Points System'!$A$4:$A$154,'Points System'!$B$4:$B$154)</f>
        <v>0</v>
      </c>
      <c r="P65" s="9"/>
      <c r="Q65" s="16">
        <f>LOOKUP((IF(P65&gt;0,(RANK(P65,P$6:P$125,0)),"NA")),'Points System'!$A$4:$A$154,'Points System'!$B$4:$B$154)</f>
        <v>0</v>
      </c>
      <c r="R65" s="9"/>
      <c r="S65" s="16">
        <f>LOOKUP((IF(R65&gt;0,(RANK(R65,R$6:R$125,0)),"NA")),'Points System'!$A$4:$A$154,'Points System'!$B$4:$B$154)</f>
        <v>0</v>
      </c>
      <c r="T65" s="9"/>
      <c r="U65" s="16">
        <f>LOOKUP((IF(T65&gt;0,(RANK(T65,T$6:T$125,0)),"NA")),'Points System'!$A$4:$A$154,'Points System'!$B$4:$B$154)</f>
        <v>0</v>
      </c>
      <c r="V65" s="9"/>
      <c r="W65" s="16">
        <f>LOOKUP((IF(V65&gt;0,(RANK(V65,V$6:V$125,0)),"NA")),'Points System'!$A$4:$A$154,'Points System'!$B$4:$B$154)</f>
        <v>0</v>
      </c>
      <c r="X65" s="9"/>
      <c r="Y65" s="16">
        <f>LOOKUP((IF(X65&gt;0,(RANK(X65,X$6:X$125,0)),"NA")),'Points System'!$A$4:$A$154,'Points System'!$B$4:$B$154)</f>
        <v>0</v>
      </c>
      <c r="Z65" s="9"/>
      <c r="AA65" s="16">
        <f>LOOKUP((IF(Z65&gt;0,(RANK(Z65,Z$6:Z$125,0)),"NA")),'Points System'!$A$4:$A$154,'Points System'!$B$4:$B$154)</f>
        <v>0</v>
      </c>
      <c r="AB65" s="78">
        <f>CC65</f>
        <v>130</v>
      </c>
      <c r="AC65" s="10">
        <f>SUM((LARGE((BA65:BK65),1))+(LARGE((BA65:BK65),2))+(LARGE((BA65:BK65),3)+(LARGE((BA65:BK65),4))))</f>
        <v>49</v>
      </c>
      <c r="AD65" s="12">
        <f>RANK(AC65,$AC$6:$AC$125,0)</f>
        <v>60</v>
      </c>
      <c r="AE65" s="88">
        <f>(AB65-(ROUNDDOWN(AB65,0)))*100</f>
        <v>0</v>
      </c>
      <c r="AF65" s="76" t="str">
        <f>IF((COUNTIF(AT65:AY65,"&gt;0"))&gt;2,"Y","N")</f>
        <v>N</v>
      </c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23">
        <f t="shared" si="0"/>
        <v>49</v>
      </c>
      <c r="AU65" s="23">
        <f t="shared" si="1"/>
        <v>0</v>
      </c>
      <c r="AV65" s="23">
        <f t="shared" si="2"/>
        <v>0</v>
      </c>
      <c r="AW65" s="23">
        <f t="shared" si="54"/>
        <v>0</v>
      </c>
      <c r="AX65" s="23">
        <f t="shared" si="4"/>
        <v>0</v>
      </c>
      <c r="AY65" s="23">
        <f t="shared" si="5"/>
        <v>0</v>
      </c>
      <c r="AZ65" s="7"/>
      <c r="BA65" s="82">
        <f t="shared" si="33"/>
        <v>49</v>
      </c>
      <c r="BB65" s="83">
        <f t="shared" si="55"/>
        <v>0</v>
      </c>
      <c r="BC65" s="82">
        <f t="shared" si="34"/>
        <v>0</v>
      </c>
      <c r="BD65" s="83">
        <f t="shared" si="56"/>
        <v>0</v>
      </c>
      <c r="BE65" s="82">
        <f t="shared" si="35"/>
        <v>0</v>
      </c>
      <c r="BF65" s="83">
        <f t="shared" si="57"/>
        <v>0</v>
      </c>
      <c r="BG65" s="82">
        <f t="shared" si="36"/>
        <v>0</v>
      </c>
      <c r="BH65" s="82">
        <f t="shared" si="58"/>
        <v>0</v>
      </c>
      <c r="BI65" s="83">
        <f t="shared" si="59"/>
        <v>0</v>
      </c>
      <c r="BJ65" s="82">
        <f t="shared" si="60"/>
        <v>0</v>
      </c>
      <c r="BK65" s="83">
        <f t="shared" si="61"/>
        <v>0</v>
      </c>
      <c r="BL65" s="7"/>
      <c r="BM65" s="82">
        <f t="shared" si="62"/>
        <v>130</v>
      </c>
      <c r="BN65" s="83">
        <f t="shared" si="63"/>
        <v>0</v>
      </c>
      <c r="BO65" s="82">
        <f t="shared" si="64"/>
        <v>0</v>
      </c>
      <c r="BP65" s="83">
        <f t="shared" si="65"/>
        <v>0</v>
      </c>
      <c r="BQ65" s="82">
        <f t="shared" si="66"/>
        <v>0</v>
      </c>
      <c r="BR65" s="83">
        <f t="shared" si="67"/>
        <v>0</v>
      </c>
      <c r="BS65" s="82">
        <f t="shared" si="68"/>
        <v>0</v>
      </c>
      <c r="BT65" s="82">
        <f t="shared" si="69"/>
        <v>0</v>
      </c>
      <c r="BU65" s="83">
        <f t="shared" si="70"/>
        <v>0</v>
      </c>
      <c r="BV65" s="82">
        <f t="shared" si="71"/>
        <v>0</v>
      </c>
      <c r="BW65" s="83">
        <f t="shared" si="72"/>
        <v>0</v>
      </c>
      <c r="BY65" s="7">
        <f t="shared" si="73"/>
        <v>130</v>
      </c>
      <c r="BZ65" s="7"/>
      <c r="CA65" s="7">
        <f t="shared" si="37"/>
        <v>0</v>
      </c>
      <c r="CB65" s="7"/>
      <c r="CC65" s="7">
        <f t="shared" si="25"/>
        <v>130</v>
      </c>
      <c r="CF65" s="7">
        <f t="shared" si="74"/>
        <v>2</v>
      </c>
      <c r="CG65" s="7">
        <f t="shared" si="75"/>
        <v>2</v>
      </c>
      <c r="CH65" s="7">
        <f t="shared" si="76"/>
        <v>2</v>
      </c>
      <c r="CI65" s="7">
        <f t="shared" si="77"/>
        <v>2</v>
      </c>
      <c r="CJ65" s="7">
        <f t="shared" si="78"/>
        <v>2</v>
      </c>
      <c r="CK65" s="7">
        <f t="shared" si="79"/>
        <v>2</v>
      </c>
      <c r="CL65" s="7">
        <f t="shared" si="80"/>
        <v>2</v>
      </c>
      <c r="CM65" s="7">
        <f t="shared" si="81"/>
        <v>2</v>
      </c>
      <c r="CN65" s="7">
        <f t="shared" si="40"/>
        <v>2</v>
      </c>
      <c r="CO65" s="7">
        <f t="shared" si="41"/>
        <v>2</v>
      </c>
      <c r="CP65" s="7">
        <f t="shared" si="42"/>
        <v>1</v>
      </c>
      <c r="CQ65" s="7"/>
      <c r="CS65" s="7">
        <f t="shared" si="43"/>
        <v>0</v>
      </c>
      <c r="CT65" s="7">
        <f t="shared" si="44"/>
        <v>0</v>
      </c>
      <c r="CU65" s="7">
        <f t="shared" si="45"/>
        <v>0</v>
      </c>
      <c r="CV65" s="7">
        <f t="shared" si="46"/>
        <v>0</v>
      </c>
      <c r="CW65" s="7">
        <f t="shared" si="47"/>
        <v>0</v>
      </c>
      <c r="CX65" s="7">
        <f t="shared" si="48"/>
        <v>0</v>
      </c>
      <c r="CY65" s="7">
        <f t="shared" si="49"/>
        <v>0</v>
      </c>
      <c r="CZ65" s="7">
        <f t="shared" si="50"/>
        <v>0</v>
      </c>
      <c r="DA65" s="7">
        <f t="shared" si="51"/>
        <v>0</v>
      </c>
      <c r="DB65" s="7">
        <f t="shared" si="52"/>
        <v>0</v>
      </c>
      <c r="DC65" s="7">
        <f t="shared" si="53"/>
        <v>130</v>
      </c>
    </row>
    <row r="66" spans="1:107">
      <c r="A66" s="59">
        <v>52</v>
      </c>
      <c r="B66" s="253" t="s">
        <v>99</v>
      </c>
      <c r="C66" s="254" t="s">
        <v>83</v>
      </c>
      <c r="D66" s="9"/>
      <c r="E66" s="10">
        <f>LOOKUP((IF(D66&gt;0,(RANK(D66,D$6:D$125,0)),"NA")),'Points System'!$A$4:$A$154,'Points System'!$B$4:$B$154)</f>
        <v>0</v>
      </c>
      <c r="F66" s="9"/>
      <c r="G66" s="16">
        <f>LOOKUP((IF(F66&gt;0,(RANK(F66,F$6:F$125,0)),"NA")),'Points System'!$A$4:$A$154,'Points System'!$B$4:$B$154)</f>
        <v>0</v>
      </c>
      <c r="H66" s="9"/>
      <c r="I66" s="16">
        <f>LOOKUP((IF(H66&gt;0,(RANK(H66,H$6:H$125,0)),"NA")),'Points System'!$A$4:$A$154,'Points System'!$B$4:$B$154)</f>
        <v>0</v>
      </c>
      <c r="J66" s="9"/>
      <c r="K66" s="16">
        <f>LOOKUP((IF(J66&gt;0,(RANK(J66,J$6:J$125,0)),"NA")),'Points System'!$A$4:$A$154,'Points System'!$B$4:$B$154)</f>
        <v>0</v>
      </c>
      <c r="L66" s="9"/>
      <c r="M66" s="16">
        <f>LOOKUP((IF(L66&gt;0,(RANK(L66,L$6:L$125,0)),"NA")),'Points System'!$A$4:$A$154,'Points System'!$B$4:$B$154)</f>
        <v>0</v>
      </c>
      <c r="N66" s="9"/>
      <c r="O66" s="16">
        <f>LOOKUP((IF(N66&gt;0,(RANK(N66,N$6:N$125,0)),"NA")),'Points System'!$A$4:$A$154,'Points System'!$B$4:$B$154)</f>
        <v>0</v>
      </c>
      <c r="P66" s="9"/>
      <c r="Q66" s="16">
        <f>LOOKUP((IF(P66&gt;0,(RANK(P66,P$6:P$125,0)),"NA")),'Points System'!$A$4:$A$154,'Points System'!$B$4:$B$154)</f>
        <v>0</v>
      </c>
      <c r="R66" s="9">
        <v>171.03</v>
      </c>
      <c r="S66" s="16">
        <f>LOOKUP((IF(R66&gt;0,(RANK(R66,R$6:R$125,0)),"NA")),'Points System'!$A$4:$A$154,'Points System'!$B$4:$B$154)</f>
        <v>48</v>
      </c>
      <c r="T66" s="9"/>
      <c r="U66" s="16">
        <f>LOOKUP((IF(T66&gt;0,(RANK(T66,T$6:T$125,0)),"NA")),'Points System'!$A$4:$A$154,'Points System'!$B$4:$B$154)</f>
        <v>0</v>
      </c>
      <c r="V66" s="9"/>
      <c r="W66" s="16">
        <f>LOOKUP((IF(V66&gt;0,(RANK(V66,V$6:V$125,0)),"NA")),'Points System'!$A$4:$A$154,'Points System'!$B$4:$B$154)</f>
        <v>0</v>
      </c>
      <c r="X66" s="9"/>
      <c r="Y66" s="16">
        <f>LOOKUP((IF(X66&gt;0,(RANK(X66,X$6:X$125,0)),"NA")),'Points System'!$A$4:$A$154,'Points System'!$B$4:$B$154)</f>
        <v>0</v>
      </c>
      <c r="Z66" s="9"/>
      <c r="AA66" s="16">
        <f>LOOKUP((IF(Z66&gt;0,(RANK(Z66,Z$6:Z$125,0)),"NA")),'Points System'!$A$4:$A$154,'Points System'!$B$4:$B$154)</f>
        <v>0</v>
      </c>
      <c r="AB66" s="78">
        <f>CC66</f>
        <v>171.03</v>
      </c>
      <c r="AC66" s="10">
        <f>SUM((LARGE((BA66:BK66),1))+(LARGE((BA66:BK66),2))+(LARGE((BA66:BK66),3)+(LARGE((BA66:BK66),4))))</f>
        <v>48</v>
      </c>
      <c r="AD66" s="12">
        <f>RANK(AC66,$AC$6:$AC$125,0)</f>
        <v>61</v>
      </c>
      <c r="AE66" s="88">
        <f>(AB66-(ROUNDDOWN(AB66,0)))*100</f>
        <v>3.0000000000001137</v>
      </c>
      <c r="AF66" s="76" t="str">
        <f>IF((COUNTIF(AT66:AY66,"&gt;0"))&gt;2,"Y","N")</f>
        <v>N</v>
      </c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23">
        <f t="shared" si="0"/>
        <v>48</v>
      </c>
      <c r="AU66" s="23">
        <f t="shared" si="1"/>
        <v>0</v>
      </c>
      <c r="AV66" s="23">
        <f t="shared" si="2"/>
        <v>0</v>
      </c>
      <c r="AW66" s="23">
        <f t="shared" si="54"/>
        <v>0</v>
      </c>
      <c r="AX66" s="23">
        <f t="shared" si="4"/>
        <v>0</v>
      </c>
      <c r="AY66" s="23">
        <f t="shared" si="5"/>
        <v>0</v>
      </c>
      <c r="AZ66" s="7"/>
      <c r="BA66" s="82">
        <f t="shared" si="33"/>
        <v>0</v>
      </c>
      <c r="BB66" s="83">
        <f t="shared" si="55"/>
        <v>48</v>
      </c>
      <c r="BC66" s="82">
        <f t="shared" si="34"/>
        <v>0</v>
      </c>
      <c r="BD66" s="83">
        <f t="shared" si="56"/>
        <v>0</v>
      </c>
      <c r="BE66" s="82">
        <f t="shared" si="35"/>
        <v>0</v>
      </c>
      <c r="BF66" s="83">
        <f t="shared" si="57"/>
        <v>0</v>
      </c>
      <c r="BG66" s="82">
        <f t="shared" si="36"/>
        <v>0</v>
      </c>
      <c r="BH66" s="82">
        <f t="shared" si="58"/>
        <v>0</v>
      </c>
      <c r="BI66" s="83">
        <f t="shared" si="59"/>
        <v>0</v>
      </c>
      <c r="BJ66" s="82">
        <f t="shared" si="60"/>
        <v>0</v>
      </c>
      <c r="BK66" s="83">
        <f t="shared" si="61"/>
        <v>0</v>
      </c>
      <c r="BL66" s="7"/>
      <c r="BM66" s="82">
        <f t="shared" si="62"/>
        <v>0</v>
      </c>
      <c r="BN66" s="83">
        <f t="shared" si="63"/>
        <v>171.03</v>
      </c>
      <c r="BO66" s="82">
        <f t="shared" si="64"/>
        <v>0</v>
      </c>
      <c r="BP66" s="83">
        <f t="shared" si="65"/>
        <v>0</v>
      </c>
      <c r="BQ66" s="82">
        <f t="shared" si="66"/>
        <v>0</v>
      </c>
      <c r="BR66" s="83">
        <f t="shared" si="67"/>
        <v>0</v>
      </c>
      <c r="BS66" s="82">
        <f t="shared" si="68"/>
        <v>0</v>
      </c>
      <c r="BT66" s="82">
        <f t="shared" si="69"/>
        <v>0</v>
      </c>
      <c r="BU66" s="83">
        <f t="shared" si="70"/>
        <v>0</v>
      </c>
      <c r="BV66" s="82">
        <f t="shared" si="71"/>
        <v>0</v>
      </c>
      <c r="BW66" s="83">
        <f t="shared" si="72"/>
        <v>0</v>
      </c>
      <c r="BY66" s="7">
        <f t="shared" si="73"/>
        <v>171.03</v>
      </c>
      <c r="BZ66" s="7"/>
      <c r="CA66" s="7">
        <f t="shared" si="37"/>
        <v>0</v>
      </c>
      <c r="CB66" s="7"/>
      <c r="CC66" s="7">
        <f t="shared" si="25"/>
        <v>171.03</v>
      </c>
      <c r="CF66" s="7">
        <f t="shared" si="74"/>
        <v>1</v>
      </c>
      <c r="CG66" s="7">
        <f t="shared" si="75"/>
        <v>1</v>
      </c>
      <c r="CH66" s="7">
        <f t="shared" si="76"/>
        <v>1</v>
      </c>
      <c r="CI66" s="7">
        <f t="shared" si="77"/>
        <v>1</v>
      </c>
      <c r="CJ66" s="7">
        <f t="shared" si="78"/>
        <v>1</v>
      </c>
      <c r="CK66" s="7">
        <f t="shared" si="79"/>
        <v>1</v>
      </c>
      <c r="CL66" s="7">
        <f t="shared" si="80"/>
        <v>1</v>
      </c>
      <c r="CM66" s="7">
        <f t="shared" si="81"/>
        <v>1</v>
      </c>
      <c r="CN66" s="7">
        <f t="shared" si="40"/>
        <v>1</v>
      </c>
      <c r="CO66" s="7">
        <f t="shared" si="41"/>
        <v>1</v>
      </c>
      <c r="CP66" s="7">
        <f t="shared" si="42"/>
        <v>2</v>
      </c>
      <c r="CQ66" s="7"/>
      <c r="CS66" s="7">
        <f t="shared" si="43"/>
        <v>0</v>
      </c>
      <c r="CT66" s="7">
        <f t="shared" si="44"/>
        <v>0</v>
      </c>
      <c r="CU66" s="7">
        <f t="shared" si="45"/>
        <v>0</v>
      </c>
      <c r="CV66" s="7">
        <f t="shared" si="46"/>
        <v>0</v>
      </c>
      <c r="CW66" s="7">
        <f t="shared" si="47"/>
        <v>0</v>
      </c>
      <c r="CX66" s="7">
        <f t="shared" si="48"/>
        <v>0</v>
      </c>
      <c r="CY66" s="7">
        <f t="shared" si="49"/>
        <v>0</v>
      </c>
      <c r="CZ66" s="7">
        <f t="shared" si="50"/>
        <v>0</v>
      </c>
      <c r="DA66" s="7">
        <f t="shared" si="51"/>
        <v>0</v>
      </c>
      <c r="DB66" s="7">
        <f t="shared" si="52"/>
        <v>0</v>
      </c>
      <c r="DC66" s="7">
        <f t="shared" si="53"/>
        <v>171.03</v>
      </c>
    </row>
    <row r="67" spans="1:107">
      <c r="A67" s="59">
        <v>53</v>
      </c>
      <c r="B67" s="253" t="s">
        <v>89</v>
      </c>
      <c r="C67" s="254" t="s">
        <v>78</v>
      </c>
      <c r="D67" s="9"/>
      <c r="E67" s="10">
        <f>LOOKUP((IF(D67&gt;0,(RANK(D67,D$6:D$125,0)),"NA")),'Points System'!$A$4:$A$154,'Points System'!$B$4:$B$154)</f>
        <v>0</v>
      </c>
      <c r="F67" s="78">
        <v>115.01</v>
      </c>
      <c r="G67" s="16">
        <f>LOOKUP((IF(F67&gt;0,(RANK(F67,F$6:F$125,0)),"NA")),'Points System'!$A$4:$A$154,'Points System'!$B$4:$B$154)</f>
        <v>48</v>
      </c>
      <c r="H67" s="9"/>
      <c r="I67" s="16">
        <f>LOOKUP((IF(H67&gt;0,(RANK(H67,H$6:H$125,0)),"NA")),'Points System'!$A$4:$A$154,'Points System'!$B$4:$B$154)</f>
        <v>0</v>
      </c>
      <c r="J67" s="9"/>
      <c r="K67" s="16">
        <f>LOOKUP((IF(J67&gt;0,(RANK(J67,J$6:J$125,0)),"NA")),'Points System'!$A$4:$A$154,'Points System'!$B$4:$B$154)</f>
        <v>0</v>
      </c>
      <c r="L67" s="9"/>
      <c r="M67" s="16">
        <f>LOOKUP((IF(L67&gt;0,(RANK(L67,L$6:L$125,0)),"NA")),'Points System'!$A$4:$A$154,'Points System'!$B$4:$B$154)</f>
        <v>0</v>
      </c>
      <c r="N67" s="9"/>
      <c r="O67" s="16">
        <f>LOOKUP((IF(N67&gt;0,(RANK(N67,N$6:N$125,0)),"NA")),'Points System'!$A$4:$A$154,'Points System'!$B$4:$B$154)</f>
        <v>0</v>
      </c>
      <c r="P67" s="9"/>
      <c r="Q67" s="16">
        <f>LOOKUP((IF(P67&gt;0,(RANK(P67,P$6:P$125,0)),"NA")),'Points System'!$A$4:$A$154,'Points System'!$B$4:$B$154)</f>
        <v>0</v>
      </c>
      <c r="R67" s="9"/>
      <c r="S67" s="16">
        <f>LOOKUP((IF(R67&gt;0,(RANK(R67,R$6:R$125,0)),"NA")),'Points System'!$A$4:$A$154,'Points System'!$B$4:$B$154)</f>
        <v>0</v>
      </c>
      <c r="T67" s="9"/>
      <c r="U67" s="16">
        <f>LOOKUP((IF(T67&gt;0,(RANK(T67,T$6:T$125,0)),"NA")),'Points System'!$A$4:$A$154,'Points System'!$B$4:$B$154)</f>
        <v>0</v>
      </c>
      <c r="V67" s="9"/>
      <c r="W67" s="16">
        <f>LOOKUP((IF(V67&gt;0,(RANK(V67,V$6:V$125,0)),"NA")),'Points System'!$A$4:$A$154,'Points System'!$B$4:$B$154)</f>
        <v>0</v>
      </c>
      <c r="X67" s="9"/>
      <c r="Y67" s="16">
        <f>LOOKUP((IF(X67&gt;0,(RANK(X67,X$6:X$125,0)),"NA")),'Points System'!$A$4:$A$154,'Points System'!$B$4:$B$154)</f>
        <v>0</v>
      </c>
      <c r="Z67" s="78"/>
      <c r="AA67" s="16">
        <f>LOOKUP((IF(Z67&gt;0,(RANK(Z67,Z$6:Z$125,0)),"NA")),'Points System'!$A$4:$A$154,'Points System'!$B$4:$B$154)</f>
        <v>0</v>
      </c>
      <c r="AB67" s="78">
        <f>CC67</f>
        <v>115.01</v>
      </c>
      <c r="AC67" s="10">
        <f>SUM((LARGE((BA67:BK67),1))+(LARGE((BA67:BK67),2))+(LARGE((BA67:BK67),3)+(LARGE((BA67:BK67),4))))</f>
        <v>48</v>
      </c>
      <c r="AD67" s="12">
        <f>RANK(AC67,$AC$6:$AC$125,0)</f>
        <v>61</v>
      </c>
      <c r="AE67" s="88">
        <f>(AB67-(ROUNDDOWN(AB67,0)))*100</f>
        <v>1.0000000000005116</v>
      </c>
      <c r="AF67" s="76" t="str">
        <f>IF((COUNTIF(AT67:AY67,"&gt;0"))&gt;2,"Y","N")</f>
        <v>N</v>
      </c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23">
        <f t="shared" si="0"/>
        <v>48</v>
      </c>
      <c r="AU67" s="23">
        <f t="shared" si="1"/>
        <v>0</v>
      </c>
      <c r="AV67" s="23">
        <f t="shared" si="2"/>
        <v>0</v>
      </c>
      <c r="AW67" s="23">
        <f t="shared" si="54"/>
        <v>0</v>
      </c>
      <c r="AX67" s="23">
        <f t="shared" si="4"/>
        <v>0</v>
      </c>
      <c r="AY67" s="23">
        <f t="shared" si="5"/>
        <v>0</v>
      </c>
      <c r="AZ67" s="7"/>
      <c r="BA67" s="82">
        <f t="shared" si="33"/>
        <v>48</v>
      </c>
      <c r="BB67" s="83">
        <f t="shared" si="55"/>
        <v>0</v>
      </c>
      <c r="BC67" s="82">
        <f t="shared" si="34"/>
        <v>0</v>
      </c>
      <c r="BD67" s="83">
        <f t="shared" si="56"/>
        <v>0</v>
      </c>
      <c r="BE67" s="82">
        <f t="shared" si="35"/>
        <v>0</v>
      </c>
      <c r="BF67" s="83">
        <f t="shared" si="57"/>
        <v>0</v>
      </c>
      <c r="BG67" s="82">
        <f t="shared" si="36"/>
        <v>0</v>
      </c>
      <c r="BH67" s="82">
        <f t="shared" si="58"/>
        <v>0</v>
      </c>
      <c r="BI67" s="83">
        <f t="shared" si="59"/>
        <v>0</v>
      </c>
      <c r="BJ67" s="82">
        <f t="shared" si="60"/>
        <v>0</v>
      </c>
      <c r="BK67" s="83">
        <f t="shared" si="61"/>
        <v>0</v>
      </c>
      <c r="BL67" s="7"/>
      <c r="BM67" s="82">
        <f t="shared" si="62"/>
        <v>115.01</v>
      </c>
      <c r="BN67" s="83">
        <f t="shared" si="63"/>
        <v>0</v>
      </c>
      <c r="BO67" s="82">
        <f t="shared" si="64"/>
        <v>0</v>
      </c>
      <c r="BP67" s="83">
        <f t="shared" si="65"/>
        <v>0</v>
      </c>
      <c r="BQ67" s="82">
        <f t="shared" si="66"/>
        <v>0</v>
      </c>
      <c r="BR67" s="83">
        <f t="shared" si="67"/>
        <v>0</v>
      </c>
      <c r="BS67" s="82">
        <f t="shared" si="68"/>
        <v>0</v>
      </c>
      <c r="BT67" s="82">
        <f t="shared" si="69"/>
        <v>0</v>
      </c>
      <c r="BU67" s="83">
        <f t="shared" si="70"/>
        <v>0</v>
      </c>
      <c r="BV67" s="82">
        <f t="shared" si="71"/>
        <v>0</v>
      </c>
      <c r="BW67" s="83">
        <f t="shared" si="72"/>
        <v>0</v>
      </c>
      <c r="BY67" s="7">
        <f t="shared" si="73"/>
        <v>115.01</v>
      </c>
      <c r="BZ67" s="7"/>
      <c r="CA67" s="7">
        <f t="shared" si="37"/>
        <v>0</v>
      </c>
      <c r="CB67" s="7"/>
      <c r="CC67" s="7">
        <f t="shared" si="25"/>
        <v>115.01</v>
      </c>
      <c r="CF67" s="7">
        <f t="shared" si="74"/>
        <v>2</v>
      </c>
      <c r="CG67" s="7">
        <f t="shared" si="75"/>
        <v>2</v>
      </c>
      <c r="CH67" s="7">
        <f t="shared" si="76"/>
        <v>2</v>
      </c>
      <c r="CI67" s="7">
        <f t="shared" si="77"/>
        <v>2</v>
      </c>
      <c r="CJ67" s="7">
        <f t="shared" si="78"/>
        <v>2</v>
      </c>
      <c r="CK67" s="7">
        <f t="shared" si="79"/>
        <v>2</v>
      </c>
      <c r="CL67" s="7">
        <f t="shared" si="80"/>
        <v>2</v>
      </c>
      <c r="CM67" s="7">
        <f t="shared" si="81"/>
        <v>2</v>
      </c>
      <c r="CN67" s="7">
        <f t="shared" si="40"/>
        <v>2</v>
      </c>
      <c r="CO67" s="7">
        <f t="shared" si="41"/>
        <v>2</v>
      </c>
      <c r="CP67" s="7">
        <f t="shared" si="42"/>
        <v>1</v>
      </c>
      <c r="CQ67" s="7"/>
      <c r="CS67" s="7">
        <f t="shared" si="43"/>
        <v>0</v>
      </c>
      <c r="CT67" s="7">
        <f t="shared" si="44"/>
        <v>0</v>
      </c>
      <c r="CU67" s="7">
        <f t="shared" si="45"/>
        <v>0</v>
      </c>
      <c r="CV67" s="7">
        <f t="shared" si="46"/>
        <v>0</v>
      </c>
      <c r="CW67" s="7">
        <f t="shared" si="47"/>
        <v>0</v>
      </c>
      <c r="CX67" s="7">
        <f t="shared" si="48"/>
        <v>0</v>
      </c>
      <c r="CY67" s="7">
        <f t="shared" si="49"/>
        <v>0</v>
      </c>
      <c r="CZ67" s="7">
        <f t="shared" si="50"/>
        <v>0</v>
      </c>
      <c r="DA67" s="7">
        <f t="shared" si="51"/>
        <v>0</v>
      </c>
      <c r="DB67" s="7">
        <f t="shared" si="52"/>
        <v>0</v>
      </c>
      <c r="DC67" s="7">
        <f t="shared" si="53"/>
        <v>115.01</v>
      </c>
    </row>
    <row r="68" spans="1:107">
      <c r="A68" s="59">
        <v>54</v>
      </c>
      <c r="B68" s="253" t="s">
        <v>52</v>
      </c>
      <c r="C68" s="254" t="s">
        <v>415</v>
      </c>
      <c r="D68" s="9"/>
      <c r="E68" s="10">
        <f>LOOKUP((IF(D68&gt;0,(RANK(D68,D$6:D$125,0)),"NA")),'Points System'!$A$4:$A$154,'Points System'!$B$4:$B$154)</f>
        <v>0</v>
      </c>
      <c r="F68" s="9">
        <v>92</v>
      </c>
      <c r="G68" s="16">
        <f>LOOKUP((IF(F68&gt;0,(RANK(F68,F$6:F$125,0)),"NA")),'Points System'!$A$4:$A$154,'Points System'!$B$4:$B$154)</f>
        <v>46</v>
      </c>
      <c r="H68" s="9"/>
      <c r="I68" s="16">
        <f>LOOKUP((IF(H68&gt;0,(RANK(H68,H$6:H$125,0)),"NA")),'Points System'!$A$4:$A$154,'Points System'!$B$4:$B$154)</f>
        <v>0</v>
      </c>
      <c r="J68" s="9"/>
      <c r="K68" s="16">
        <f>LOOKUP((IF(J68&gt;0,(RANK(J68,J$6:J$125,0)),"NA")),'Points System'!$A$4:$A$154,'Points System'!$B$4:$B$154)</f>
        <v>0</v>
      </c>
      <c r="L68" s="9"/>
      <c r="M68" s="16">
        <f>LOOKUP((IF(L68&gt;0,(RANK(L68,L$6:L$125,0)),"NA")),'Points System'!$A$4:$A$154,'Points System'!$B$4:$B$154)</f>
        <v>0</v>
      </c>
      <c r="N68" s="9"/>
      <c r="O68" s="16">
        <f>LOOKUP((IF(N68&gt;0,(RANK(N68,N$6:N$125,0)),"NA")),'Points System'!$A$4:$A$154,'Points System'!$B$4:$B$154)</f>
        <v>0</v>
      </c>
      <c r="P68" s="9"/>
      <c r="Q68" s="16">
        <f>LOOKUP((IF(P68&gt;0,(RANK(P68,P$6:P$125,0)),"NA")),'Points System'!$A$4:$A$154,'Points System'!$B$4:$B$154)</f>
        <v>0</v>
      </c>
      <c r="R68" s="9"/>
      <c r="S68" s="16">
        <f>LOOKUP((IF(R68&gt;0,(RANK(R68,R$6:R$125,0)),"NA")),'Points System'!$A$4:$A$154,'Points System'!$B$4:$B$154)</f>
        <v>0</v>
      </c>
      <c r="T68" s="9"/>
      <c r="U68" s="16">
        <f>LOOKUP((IF(T68&gt;0,(RANK(T68,T$6:T$125,0)),"NA")),'Points System'!$A$4:$A$154,'Points System'!$B$4:$B$154)</f>
        <v>0</v>
      </c>
      <c r="V68" s="9"/>
      <c r="W68" s="16">
        <f>LOOKUP((IF(V68&gt;0,(RANK(V68,V$6:V$125,0)),"NA")),'Points System'!$A$4:$A$154,'Points System'!$B$4:$B$154)</f>
        <v>0</v>
      </c>
      <c r="X68" s="9"/>
      <c r="Y68" s="16">
        <f>LOOKUP((IF(X68&gt;0,(RANK(X68,X$6:X$125,0)),"NA")),'Points System'!$A$4:$A$154,'Points System'!$B$4:$B$154)</f>
        <v>0</v>
      </c>
      <c r="Z68" s="9"/>
      <c r="AA68" s="16">
        <f>LOOKUP((IF(Z68&gt;0,(RANK(Z68,Z$6:Z$125,0)),"NA")),'Points System'!$A$4:$A$154,'Points System'!$B$4:$B$154)</f>
        <v>0</v>
      </c>
      <c r="AB68" s="78">
        <f>CC68</f>
        <v>92</v>
      </c>
      <c r="AC68" s="10">
        <f>SUM((LARGE((BA68:BK68),1))+(LARGE((BA68:BK68),2))+(LARGE((BA68:BK68),3)+(LARGE((BA68:BK68),4))))</f>
        <v>46</v>
      </c>
      <c r="AD68" s="12">
        <f>RANK(AC68,$AC$6:$AC$125,0)</f>
        <v>63</v>
      </c>
      <c r="AE68" s="88">
        <f>(AB68-(ROUNDDOWN(AB68,0)))*100</f>
        <v>0</v>
      </c>
      <c r="AF68" s="76" t="str">
        <f>IF((COUNTIF(AT68:AY68,"&gt;0"))&gt;2,"Y","N")</f>
        <v>N</v>
      </c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23">
        <f t="shared" si="0"/>
        <v>46</v>
      </c>
      <c r="AU68" s="23">
        <f t="shared" si="1"/>
        <v>0</v>
      </c>
      <c r="AV68" s="23">
        <f t="shared" si="2"/>
        <v>0</v>
      </c>
      <c r="AW68" s="23">
        <f t="shared" si="54"/>
        <v>0</v>
      </c>
      <c r="AX68" s="23">
        <f t="shared" si="4"/>
        <v>0</v>
      </c>
      <c r="AY68" s="23">
        <f t="shared" si="5"/>
        <v>0</v>
      </c>
      <c r="AZ68" s="7"/>
      <c r="BA68" s="82">
        <f t="shared" si="33"/>
        <v>46</v>
      </c>
      <c r="BB68" s="83">
        <f t="shared" si="55"/>
        <v>0</v>
      </c>
      <c r="BC68" s="82">
        <f t="shared" si="34"/>
        <v>0</v>
      </c>
      <c r="BD68" s="83">
        <f t="shared" si="56"/>
        <v>0</v>
      </c>
      <c r="BE68" s="82">
        <f t="shared" si="35"/>
        <v>0</v>
      </c>
      <c r="BF68" s="83">
        <f t="shared" si="57"/>
        <v>0</v>
      </c>
      <c r="BG68" s="82">
        <f t="shared" si="36"/>
        <v>0</v>
      </c>
      <c r="BH68" s="82">
        <f t="shared" si="58"/>
        <v>0</v>
      </c>
      <c r="BI68" s="83">
        <f t="shared" si="59"/>
        <v>0</v>
      </c>
      <c r="BJ68" s="82">
        <f t="shared" si="60"/>
        <v>0</v>
      </c>
      <c r="BK68" s="83">
        <f t="shared" si="61"/>
        <v>0</v>
      </c>
      <c r="BL68" s="7"/>
      <c r="BM68" s="82">
        <f t="shared" si="62"/>
        <v>92</v>
      </c>
      <c r="BN68" s="83">
        <f t="shared" si="63"/>
        <v>0</v>
      </c>
      <c r="BO68" s="82">
        <f t="shared" si="64"/>
        <v>0</v>
      </c>
      <c r="BP68" s="83">
        <f t="shared" si="65"/>
        <v>0</v>
      </c>
      <c r="BQ68" s="82">
        <f t="shared" si="66"/>
        <v>0</v>
      </c>
      <c r="BR68" s="83">
        <f t="shared" si="67"/>
        <v>0</v>
      </c>
      <c r="BS68" s="82">
        <f t="shared" si="68"/>
        <v>0</v>
      </c>
      <c r="BT68" s="82">
        <f t="shared" si="69"/>
        <v>0</v>
      </c>
      <c r="BU68" s="83">
        <f t="shared" si="70"/>
        <v>0</v>
      </c>
      <c r="BV68" s="82">
        <f t="shared" si="71"/>
        <v>0</v>
      </c>
      <c r="BW68" s="83">
        <f t="shared" si="72"/>
        <v>0</v>
      </c>
      <c r="BY68" s="7">
        <f t="shared" si="73"/>
        <v>92</v>
      </c>
      <c r="BZ68" s="7"/>
      <c r="CA68" s="7">
        <f t="shared" si="37"/>
        <v>0</v>
      </c>
      <c r="CB68" s="7"/>
      <c r="CC68" s="7">
        <f t="shared" si="25"/>
        <v>92</v>
      </c>
      <c r="CF68" s="7">
        <f t="shared" si="74"/>
        <v>2</v>
      </c>
      <c r="CG68" s="7">
        <f t="shared" si="75"/>
        <v>2</v>
      </c>
      <c r="CH68" s="7">
        <f t="shared" si="76"/>
        <v>2</v>
      </c>
      <c r="CI68" s="7">
        <f t="shared" si="77"/>
        <v>2</v>
      </c>
      <c r="CJ68" s="7">
        <f t="shared" si="78"/>
        <v>2</v>
      </c>
      <c r="CK68" s="7">
        <f t="shared" si="79"/>
        <v>2</v>
      </c>
      <c r="CL68" s="7">
        <f t="shared" si="80"/>
        <v>2</v>
      </c>
      <c r="CM68" s="7">
        <f t="shared" si="81"/>
        <v>2</v>
      </c>
      <c r="CN68" s="7">
        <f t="shared" si="40"/>
        <v>2</v>
      </c>
      <c r="CO68" s="7">
        <f t="shared" si="41"/>
        <v>2</v>
      </c>
      <c r="CP68" s="7">
        <f t="shared" si="42"/>
        <v>1</v>
      </c>
      <c r="CQ68" s="7"/>
      <c r="CS68" s="7">
        <f t="shared" si="43"/>
        <v>0</v>
      </c>
      <c r="CT68" s="7">
        <f t="shared" si="44"/>
        <v>0</v>
      </c>
      <c r="CU68" s="7">
        <f t="shared" si="45"/>
        <v>0</v>
      </c>
      <c r="CV68" s="7">
        <f t="shared" si="46"/>
        <v>0</v>
      </c>
      <c r="CW68" s="7">
        <f t="shared" si="47"/>
        <v>0</v>
      </c>
      <c r="CX68" s="7">
        <f t="shared" si="48"/>
        <v>0</v>
      </c>
      <c r="CY68" s="7">
        <f t="shared" si="49"/>
        <v>0</v>
      </c>
      <c r="CZ68" s="7">
        <f t="shared" si="50"/>
        <v>0</v>
      </c>
      <c r="DA68" s="7">
        <f t="shared" si="51"/>
        <v>0</v>
      </c>
      <c r="DB68" s="7">
        <f t="shared" si="52"/>
        <v>0</v>
      </c>
      <c r="DC68" s="7">
        <f t="shared" si="53"/>
        <v>92</v>
      </c>
    </row>
    <row r="69" spans="1:107">
      <c r="A69" s="59">
        <v>55</v>
      </c>
      <c r="B69" s="253" t="s">
        <v>413</v>
      </c>
      <c r="C69" s="254" t="s">
        <v>414</v>
      </c>
      <c r="D69" s="9"/>
      <c r="E69" s="10">
        <f>LOOKUP((IF(D69&gt;0,(RANK(D69,D$6:D$125,0)),"NA")),'Points System'!$A$4:$A$154,'Points System'!$B$4:$B$154)</f>
        <v>0</v>
      </c>
      <c r="F69" s="9">
        <v>52</v>
      </c>
      <c r="G69" s="16">
        <f>LOOKUP((IF(F69&gt;0,(RANK(F69,F$6:F$125,0)),"NA")),'Points System'!$A$4:$A$154,'Points System'!$B$4:$B$154)</f>
        <v>44</v>
      </c>
      <c r="H69" s="9"/>
      <c r="I69" s="16">
        <f>LOOKUP((IF(H69&gt;0,(RANK(H69,H$6:H$125,0)),"NA")),'Points System'!$A$4:$A$154,'Points System'!$B$4:$B$154)</f>
        <v>0</v>
      </c>
      <c r="J69" s="9"/>
      <c r="K69" s="16">
        <f>LOOKUP((IF(J69&gt;0,(RANK(J69,J$6:J$125,0)),"NA")),'Points System'!$A$4:$A$154,'Points System'!$B$4:$B$154)</f>
        <v>0</v>
      </c>
      <c r="L69" s="9"/>
      <c r="M69" s="16">
        <f>LOOKUP((IF(L69&gt;0,(RANK(L69,L$6:L$125,0)),"NA")),'Points System'!$A$4:$A$154,'Points System'!$B$4:$B$154)</f>
        <v>0</v>
      </c>
      <c r="N69" s="9"/>
      <c r="O69" s="16">
        <f>LOOKUP((IF(N69&gt;0,(RANK(N69,N$6:N$125,0)),"NA")),'Points System'!$A$4:$A$154,'Points System'!$B$4:$B$154)</f>
        <v>0</v>
      </c>
      <c r="P69" s="9"/>
      <c r="Q69" s="16">
        <f>LOOKUP((IF(P69&gt;0,(RANK(P69,P$6:P$125,0)),"NA")),'Points System'!$A$4:$A$154,'Points System'!$B$4:$B$154)</f>
        <v>0</v>
      </c>
      <c r="R69" s="9"/>
      <c r="S69" s="16">
        <f>LOOKUP((IF(R69&gt;0,(RANK(R69,R$6:R$125,0)),"NA")),'Points System'!$A$4:$A$154,'Points System'!$B$4:$B$154)</f>
        <v>0</v>
      </c>
      <c r="T69" s="9"/>
      <c r="U69" s="16">
        <f>LOOKUP((IF(T69&gt;0,(RANK(T69,T$6:T$125,0)),"NA")),'Points System'!$A$4:$A$154,'Points System'!$B$4:$B$154)</f>
        <v>0</v>
      </c>
      <c r="V69" s="9"/>
      <c r="W69" s="16">
        <f>LOOKUP((IF(V69&gt;0,(RANK(V69,V$6:V$125,0)),"NA")),'Points System'!$A$4:$A$154,'Points System'!$B$4:$B$154)</f>
        <v>0</v>
      </c>
      <c r="X69" s="9"/>
      <c r="Y69" s="16">
        <f>LOOKUP((IF(X69&gt;0,(RANK(X69,X$6:X$125,0)),"NA")),'Points System'!$A$4:$A$154,'Points System'!$B$4:$B$154)</f>
        <v>0</v>
      </c>
      <c r="Z69" s="9"/>
      <c r="AA69" s="16">
        <f>LOOKUP((IF(Z69&gt;0,(RANK(Z69,Z$6:Z$125,0)),"NA")),'Points System'!$A$4:$A$154,'Points System'!$B$4:$B$154)</f>
        <v>0</v>
      </c>
      <c r="AB69" s="78">
        <f>CC69</f>
        <v>52</v>
      </c>
      <c r="AC69" s="10">
        <f>SUM((LARGE((BA69:BK69),1))+(LARGE((BA69:BK69),2))+(LARGE((BA69:BK69),3)+(LARGE((BA69:BK69),4))))</f>
        <v>44</v>
      </c>
      <c r="AD69" s="12">
        <f>RANK(AC69,$AC$6:$AC$125,0)</f>
        <v>64</v>
      </c>
      <c r="AE69" s="88">
        <f>(AB69-(ROUNDDOWN(AB69,0)))*100</f>
        <v>0</v>
      </c>
      <c r="AF69" s="76" t="str">
        <f>IF((COUNTIF(AT69:AY69,"&gt;0"))&gt;2,"Y","N")</f>
        <v>N</v>
      </c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23">
        <f t="shared" si="0"/>
        <v>44</v>
      </c>
      <c r="AU69" s="23">
        <f t="shared" si="1"/>
        <v>0</v>
      </c>
      <c r="AV69" s="23">
        <f t="shared" si="2"/>
        <v>0</v>
      </c>
      <c r="AW69" s="23">
        <f t="shared" si="54"/>
        <v>0</v>
      </c>
      <c r="AX69" s="23">
        <f t="shared" si="4"/>
        <v>0</v>
      </c>
      <c r="AY69" s="23">
        <f t="shared" si="5"/>
        <v>0</v>
      </c>
      <c r="AZ69" s="7"/>
      <c r="BA69" s="82">
        <f t="shared" si="33"/>
        <v>44</v>
      </c>
      <c r="BB69" s="83">
        <f t="shared" si="55"/>
        <v>0</v>
      </c>
      <c r="BC69" s="82">
        <f t="shared" si="34"/>
        <v>0</v>
      </c>
      <c r="BD69" s="83">
        <f t="shared" si="56"/>
        <v>0</v>
      </c>
      <c r="BE69" s="82">
        <f t="shared" si="35"/>
        <v>0</v>
      </c>
      <c r="BF69" s="83">
        <f t="shared" si="57"/>
        <v>0</v>
      </c>
      <c r="BG69" s="82">
        <f t="shared" si="36"/>
        <v>0</v>
      </c>
      <c r="BH69" s="82">
        <f t="shared" si="58"/>
        <v>0</v>
      </c>
      <c r="BI69" s="83">
        <f t="shared" si="59"/>
        <v>0</v>
      </c>
      <c r="BJ69" s="82">
        <f t="shared" si="60"/>
        <v>0</v>
      </c>
      <c r="BK69" s="83">
        <f t="shared" si="61"/>
        <v>0</v>
      </c>
      <c r="BL69" s="7"/>
      <c r="BM69" s="82">
        <f t="shared" si="62"/>
        <v>52</v>
      </c>
      <c r="BN69" s="83">
        <f t="shared" si="63"/>
        <v>0</v>
      </c>
      <c r="BO69" s="82">
        <f t="shared" si="64"/>
        <v>0</v>
      </c>
      <c r="BP69" s="83">
        <f t="shared" si="65"/>
        <v>0</v>
      </c>
      <c r="BQ69" s="82">
        <f t="shared" si="66"/>
        <v>0</v>
      </c>
      <c r="BR69" s="83">
        <f t="shared" si="67"/>
        <v>0</v>
      </c>
      <c r="BS69" s="82">
        <f t="shared" si="68"/>
        <v>0</v>
      </c>
      <c r="BT69" s="82">
        <f t="shared" si="69"/>
        <v>0</v>
      </c>
      <c r="BU69" s="83">
        <f t="shared" si="70"/>
        <v>0</v>
      </c>
      <c r="BV69" s="82">
        <f t="shared" si="71"/>
        <v>0</v>
      </c>
      <c r="BW69" s="83">
        <f t="shared" si="72"/>
        <v>0</v>
      </c>
      <c r="BY69" s="7">
        <f t="shared" si="73"/>
        <v>52</v>
      </c>
      <c r="BZ69" s="7"/>
      <c r="CA69" s="7">
        <f t="shared" si="37"/>
        <v>0</v>
      </c>
      <c r="CB69" s="7"/>
      <c r="CC69" s="7">
        <f t="shared" si="25"/>
        <v>52</v>
      </c>
      <c r="CF69" s="7">
        <f t="shared" si="74"/>
        <v>2</v>
      </c>
      <c r="CG69" s="7">
        <f t="shared" si="75"/>
        <v>2</v>
      </c>
      <c r="CH69" s="7">
        <f t="shared" si="76"/>
        <v>2</v>
      </c>
      <c r="CI69" s="7">
        <f t="shared" si="77"/>
        <v>2</v>
      </c>
      <c r="CJ69" s="7">
        <f t="shared" si="78"/>
        <v>2</v>
      </c>
      <c r="CK69" s="7">
        <f t="shared" si="79"/>
        <v>2</v>
      </c>
      <c r="CL69" s="7">
        <f t="shared" si="80"/>
        <v>2</v>
      </c>
      <c r="CM69" s="7">
        <f t="shared" si="81"/>
        <v>2</v>
      </c>
      <c r="CN69" s="7">
        <f t="shared" si="40"/>
        <v>2</v>
      </c>
      <c r="CO69" s="7">
        <f t="shared" si="41"/>
        <v>2</v>
      </c>
      <c r="CP69" s="7">
        <f t="shared" si="42"/>
        <v>1</v>
      </c>
      <c r="CQ69" s="7"/>
      <c r="CS69" s="7">
        <f t="shared" si="43"/>
        <v>0</v>
      </c>
      <c r="CT69" s="7">
        <f t="shared" si="44"/>
        <v>0</v>
      </c>
      <c r="CU69" s="7">
        <f t="shared" si="45"/>
        <v>0</v>
      </c>
      <c r="CV69" s="7">
        <f t="shared" si="46"/>
        <v>0</v>
      </c>
      <c r="CW69" s="7">
        <f t="shared" si="47"/>
        <v>0</v>
      </c>
      <c r="CX69" s="7">
        <f t="shared" si="48"/>
        <v>0</v>
      </c>
      <c r="CY69" s="7">
        <f t="shared" si="49"/>
        <v>0</v>
      </c>
      <c r="CZ69" s="7">
        <f t="shared" si="50"/>
        <v>0</v>
      </c>
      <c r="DA69" s="7">
        <f t="shared" si="51"/>
        <v>0</v>
      </c>
      <c r="DB69" s="7">
        <f t="shared" si="52"/>
        <v>0</v>
      </c>
      <c r="DC69" s="7">
        <f t="shared" si="53"/>
        <v>52</v>
      </c>
    </row>
    <row r="70" spans="1:107">
      <c r="A70" s="59">
        <v>56</v>
      </c>
      <c r="B70" s="253" t="s">
        <v>559</v>
      </c>
      <c r="C70" s="254" t="s">
        <v>560</v>
      </c>
      <c r="D70" s="9"/>
      <c r="E70" s="10">
        <f>LOOKUP((IF(D70&gt;0,(RANK(D70,D$6:D$125,0)),"NA")),'Points System'!$A$4:$A$154,'Points System'!$B$4:$B$154)</f>
        <v>0</v>
      </c>
      <c r="F70" s="78"/>
      <c r="G70" s="16">
        <f>LOOKUP((IF(F70&gt;0,(RANK(F70,F$6:F$125,0)),"NA")),'Points System'!$A$4:$A$154,'Points System'!$B$4:$B$154)</f>
        <v>0</v>
      </c>
      <c r="H70" s="9"/>
      <c r="I70" s="16">
        <f>LOOKUP((IF(H70&gt;0,(RANK(H70,H$6:H$125,0)),"NA")),'Points System'!$A$4:$A$154,'Points System'!$B$4:$B$154)</f>
        <v>0</v>
      </c>
      <c r="J70" s="9"/>
      <c r="K70" s="16">
        <f>LOOKUP((IF(J70&gt;0,(RANK(J70,J$6:J$125,0)),"NA")),'Points System'!$A$4:$A$154,'Points System'!$B$4:$B$154)</f>
        <v>0</v>
      </c>
      <c r="L70" s="78"/>
      <c r="M70" s="16">
        <f>LOOKUP((IF(L70&gt;0,(RANK(L70,L$6:L$125,0)),"NA")),'Points System'!$A$4:$A$154,'Points System'!$B$4:$B$154)</f>
        <v>0</v>
      </c>
      <c r="N70" s="78"/>
      <c r="O70" s="16">
        <f>LOOKUP((IF(N70&gt;0,(RANK(N70,N$6:N$125,0)),"NA")),'Points System'!$A$4:$A$154,'Points System'!$B$4:$B$154)</f>
        <v>0</v>
      </c>
      <c r="P70" s="78"/>
      <c r="Q70" s="16">
        <f>LOOKUP((IF(P70&gt;0,(RANK(P70,P$6:P$125,0)),"NA")),'Points System'!$A$4:$A$154,'Points System'!$B$4:$B$154)</f>
        <v>0</v>
      </c>
      <c r="R70" s="9">
        <v>139</v>
      </c>
      <c r="S70" s="16">
        <f>LOOKUP((IF(R70&gt;0,(RANK(R70,R$6:R$125,0)),"NA")),'Points System'!$A$4:$A$154,'Points System'!$B$4:$B$154)</f>
        <v>44</v>
      </c>
      <c r="T70" s="78"/>
      <c r="U70" s="16">
        <f>LOOKUP((IF(T70&gt;0,(RANK(T70,T$6:T$125,0)),"NA")),'Points System'!$A$4:$A$154,'Points System'!$B$4:$B$154)</f>
        <v>0</v>
      </c>
      <c r="V70" s="9"/>
      <c r="W70" s="16">
        <f>LOOKUP((IF(V70&gt;0,(RANK(V70,V$6:V$125,0)),"NA")),'Points System'!$A$4:$A$154,'Points System'!$B$4:$B$154)</f>
        <v>0</v>
      </c>
      <c r="X70" s="9"/>
      <c r="Y70" s="16">
        <f>LOOKUP((IF(X70&gt;0,(RANK(X70,X$6:X$125,0)),"NA")),'Points System'!$A$4:$A$154,'Points System'!$B$4:$B$154)</f>
        <v>0</v>
      </c>
      <c r="Z70" s="78"/>
      <c r="AA70" s="16">
        <f>LOOKUP((IF(Z70&gt;0,(RANK(Z70,Z$6:Z$125,0)),"NA")),'Points System'!$A$4:$A$154,'Points System'!$B$4:$B$154)</f>
        <v>0</v>
      </c>
      <c r="AB70" s="78">
        <f>CC70</f>
        <v>139</v>
      </c>
      <c r="AC70" s="10">
        <f>SUM((LARGE((BA70:BK70),1))+(LARGE((BA70:BK70),2))+(LARGE((BA70:BK70),3)+(LARGE((BA70:BK70),4))))</f>
        <v>44</v>
      </c>
      <c r="AD70" s="12">
        <f>RANK(AC70,$AC$6:$AC$125,0)</f>
        <v>64</v>
      </c>
      <c r="AE70" s="88">
        <f>(AB70-(ROUNDDOWN(AB70,0)))*100</f>
        <v>0</v>
      </c>
      <c r="AF70" s="76" t="str">
        <f>IF((COUNTIF(AT70:AY70,"&gt;0"))&gt;2,"Y","N")</f>
        <v>N</v>
      </c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23">
        <f t="shared" ref="AT70:AT125" si="82">LARGE(BA70:BB70,1)</f>
        <v>44</v>
      </c>
      <c r="AU70" s="23">
        <f t="shared" ref="AU70:AU125" si="83">LARGE(BC70:BD70,1)</f>
        <v>0</v>
      </c>
      <c r="AV70" s="23">
        <f t="shared" ref="AV70:AV125" si="84">LARGE(BE70:BF70,1)</f>
        <v>0</v>
      </c>
      <c r="AW70" s="23">
        <f t="shared" ref="AW70:AW101" si="85">LARGE(BG70:BG70,1)</f>
        <v>0</v>
      </c>
      <c r="AX70" s="23">
        <f t="shared" ref="AX70:AX125" si="86">LARGE(BH70:BI70,1)</f>
        <v>0</v>
      </c>
      <c r="AY70" s="23">
        <f t="shared" ref="AY70:AY125" si="87">LARGE(BJ70:BK70,1)</f>
        <v>0</v>
      </c>
      <c r="AZ70" s="7"/>
      <c r="BA70" s="82">
        <f t="shared" si="33"/>
        <v>0</v>
      </c>
      <c r="BB70" s="83">
        <f t="shared" ref="BB70:BB101" si="88">S70</f>
        <v>44</v>
      </c>
      <c r="BC70" s="82">
        <f t="shared" si="34"/>
        <v>0</v>
      </c>
      <c r="BD70" s="83">
        <f t="shared" ref="BD70:BD101" si="89">Q70</f>
        <v>0</v>
      </c>
      <c r="BE70" s="82">
        <f t="shared" si="35"/>
        <v>0</v>
      </c>
      <c r="BF70" s="83">
        <f t="shared" ref="BF70:BF101" si="90">W70</f>
        <v>0</v>
      </c>
      <c r="BG70" s="82">
        <f t="shared" si="36"/>
        <v>0</v>
      </c>
      <c r="BH70" s="82">
        <f t="shared" ref="BH70:BH101" si="91">E70</f>
        <v>0</v>
      </c>
      <c r="BI70" s="83">
        <f t="shared" ref="BI70:BI101" si="92">M70</f>
        <v>0</v>
      </c>
      <c r="BJ70" s="82">
        <f t="shared" ref="BJ70:BJ101" si="93">O70</f>
        <v>0</v>
      </c>
      <c r="BK70" s="83">
        <f t="shared" ref="BK70:BK101" si="94">Y70</f>
        <v>0</v>
      </c>
      <c r="BL70" s="7"/>
      <c r="BM70" s="82">
        <f t="shared" ref="BM70:BM101" si="95">F70</f>
        <v>0</v>
      </c>
      <c r="BN70" s="83">
        <f t="shared" ref="BN70:BN101" si="96">R70</f>
        <v>139</v>
      </c>
      <c r="BO70" s="82">
        <f t="shared" ref="BO70:BO101" si="97">H70</f>
        <v>0</v>
      </c>
      <c r="BP70" s="83">
        <f t="shared" ref="BP70:BP101" si="98">P70</f>
        <v>0</v>
      </c>
      <c r="BQ70" s="82">
        <f t="shared" ref="BQ70:BQ101" si="99">J70</f>
        <v>0</v>
      </c>
      <c r="BR70" s="83">
        <f t="shared" ref="BR70:BR101" si="100">V70</f>
        <v>0</v>
      </c>
      <c r="BS70" s="82">
        <f t="shared" ref="BS70:BS101" si="101">Z70</f>
        <v>0</v>
      </c>
      <c r="BT70" s="82">
        <f t="shared" ref="BT70:BT101" si="102">D70</f>
        <v>0</v>
      </c>
      <c r="BU70" s="83">
        <f t="shared" ref="BU70:BU101" si="103">L70</f>
        <v>0</v>
      </c>
      <c r="BV70" s="82">
        <f t="shared" ref="BV70:BV101" si="104">N70</f>
        <v>0</v>
      </c>
      <c r="BW70" s="83">
        <f t="shared" ref="BW70:BW101" si="105">X70</f>
        <v>0</v>
      </c>
      <c r="BY70" s="7">
        <f t="shared" ref="BY70:BY101" si="106">SUM(BM70:BW70)</f>
        <v>139</v>
      </c>
      <c r="BZ70" s="7"/>
      <c r="CA70" s="7">
        <f t="shared" si="37"/>
        <v>0</v>
      </c>
      <c r="CB70" s="7"/>
      <c r="CC70" s="7">
        <f t="shared" ref="CC70:CC125" si="107">BY70-CA70</f>
        <v>139</v>
      </c>
      <c r="CF70" s="7">
        <f t="shared" ref="CF70:CF101" si="108">MATCH((SMALL(BA70:BK70,1)),BA70:BK70,0)</f>
        <v>1</v>
      </c>
      <c r="CG70" s="7">
        <f t="shared" ref="CG70:CG101" si="109">MATCH((SMALL(BA70:BK70,2)),BA70:BK70,0)</f>
        <v>1</v>
      </c>
      <c r="CH70" s="7">
        <f t="shared" ref="CH70:CH101" si="110">MATCH((SMALL(BA70:BK70,3)),BA70:BK70,0)</f>
        <v>1</v>
      </c>
      <c r="CI70" s="7">
        <f t="shared" ref="CI70:CI101" si="111">MATCH((SMALL(BA70:BK70,4)),BA70:BK70,0)</f>
        <v>1</v>
      </c>
      <c r="CJ70" s="7">
        <f t="shared" ref="CJ70:CJ101" si="112">MATCH((SMALL(BA70:BK70,5)),BA70:BK70,0)</f>
        <v>1</v>
      </c>
      <c r="CK70" s="7">
        <f t="shared" ref="CK70:CK101" si="113">MATCH((SMALL(BA70:BK70,6)),BA70:BK70,0)</f>
        <v>1</v>
      </c>
      <c r="CL70" s="7">
        <f t="shared" si="80"/>
        <v>1</v>
      </c>
      <c r="CM70" s="7">
        <f t="shared" si="81"/>
        <v>1</v>
      </c>
      <c r="CN70" s="7">
        <f t="shared" si="40"/>
        <v>1</v>
      </c>
      <c r="CO70" s="7">
        <f t="shared" si="41"/>
        <v>1</v>
      </c>
      <c r="CP70" s="7">
        <f t="shared" si="42"/>
        <v>2</v>
      </c>
      <c r="CQ70" s="7"/>
      <c r="CS70" s="7">
        <f t="shared" si="43"/>
        <v>0</v>
      </c>
      <c r="CT70" s="7">
        <f t="shared" si="44"/>
        <v>0</v>
      </c>
      <c r="CU70" s="7">
        <f t="shared" si="45"/>
        <v>0</v>
      </c>
      <c r="CV70" s="7">
        <f t="shared" si="46"/>
        <v>0</v>
      </c>
      <c r="CW70" s="7">
        <f t="shared" si="47"/>
        <v>0</v>
      </c>
      <c r="CX70" s="7">
        <f t="shared" si="48"/>
        <v>0</v>
      </c>
      <c r="CY70" s="7">
        <f t="shared" si="49"/>
        <v>0</v>
      </c>
      <c r="CZ70" s="7">
        <f t="shared" si="50"/>
        <v>0</v>
      </c>
      <c r="DA70" s="7">
        <f t="shared" si="51"/>
        <v>0</v>
      </c>
      <c r="DB70" s="7">
        <f t="shared" si="52"/>
        <v>0</v>
      </c>
      <c r="DC70" s="7">
        <f t="shared" si="53"/>
        <v>139</v>
      </c>
    </row>
    <row r="71" spans="1:107">
      <c r="A71" s="59">
        <v>57</v>
      </c>
      <c r="B71" s="253" t="s">
        <v>75</v>
      </c>
      <c r="C71" s="254" t="s">
        <v>76</v>
      </c>
      <c r="D71" s="9"/>
      <c r="E71" s="10">
        <f>LOOKUP((IF(D71&gt;0,(RANK(D71,D$6:D$125,0)),"NA")),'Points System'!$A$4:$A$154,'Points System'!$B$4:$B$154)</f>
        <v>0</v>
      </c>
      <c r="F71" s="9"/>
      <c r="G71" s="16">
        <f>LOOKUP((IF(F71&gt;0,(RANK(F71,F$6:F$125,0)),"NA")),'Points System'!$A$4:$A$154,'Points System'!$B$4:$B$154)</f>
        <v>0</v>
      </c>
      <c r="H71" s="9"/>
      <c r="I71" s="16">
        <f>LOOKUP((IF(H71&gt;0,(RANK(H71,H$6:H$125,0)),"NA")),'Points System'!$A$4:$A$154,'Points System'!$B$4:$B$154)</f>
        <v>0</v>
      </c>
      <c r="J71" s="9"/>
      <c r="K71" s="16">
        <f>LOOKUP((IF(J71&gt;0,(RANK(J71,J$6:J$125,0)),"NA")),'Points System'!$A$4:$A$154,'Points System'!$B$4:$B$154)</f>
        <v>0</v>
      </c>
      <c r="L71" s="9"/>
      <c r="M71" s="16">
        <f>LOOKUP((IF(L71&gt;0,(RANK(L71,L$6:L$125,0)),"NA")),'Points System'!$A$4:$A$154,'Points System'!$B$4:$B$154)</f>
        <v>0</v>
      </c>
      <c r="N71" s="9"/>
      <c r="O71" s="16">
        <f>LOOKUP((IF(N71&gt;0,(RANK(N71,N$6:N$125,0)),"NA")),'Points System'!$A$4:$A$154,'Points System'!$B$4:$B$154)</f>
        <v>0</v>
      </c>
      <c r="P71" s="9"/>
      <c r="Q71" s="16">
        <f>LOOKUP((IF(P71&gt;0,(RANK(P71,P$6:P$125,0)),"NA")),'Points System'!$A$4:$A$154,'Points System'!$B$4:$B$154)</f>
        <v>0</v>
      </c>
      <c r="R71" s="9">
        <v>123.02</v>
      </c>
      <c r="S71" s="16">
        <f>LOOKUP((IF(R71&gt;0,(RANK(R71,R$6:R$125,0)),"NA")),'Points System'!$A$4:$A$154,'Points System'!$B$4:$B$154)</f>
        <v>42</v>
      </c>
      <c r="T71" s="9"/>
      <c r="U71" s="16">
        <f>LOOKUP((IF(T71&gt;0,(RANK(T71,T$6:T$125,0)),"NA")),'Points System'!$A$4:$A$154,'Points System'!$B$4:$B$154)</f>
        <v>0</v>
      </c>
      <c r="V71" s="9"/>
      <c r="W71" s="16">
        <f>LOOKUP((IF(V71&gt;0,(RANK(V71,V$6:V$125,0)),"NA")),'Points System'!$A$4:$A$154,'Points System'!$B$4:$B$154)</f>
        <v>0</v>
      </c>
      <c r="X71" s="9"/>
      <c r="Y71" s="16">
        <f>LOOKUP((IF(X71&gt;0,(RANK(X71,X$6:X$125,0)),"NA")),'Points System'!$A$4:$A$154,'Points System'!$B$4:$B$154)</f>
        <v>0</v>
      </c>
      <c r="Z71" s="9"/>
      <c r="AA71" s="16">
        <f>LOOKUP((IF(Z71&gt;0,(RANK(Z71,Z$6:Z$125,0)),"NA")),'Points System'!$A$4:$A$154,'Points System'!$B$4:$B$154)</f>
        <v>0</v>
      </c>
      <c r="AB71" s="78">
        <f>CC71</f>
        <v>123.02</v>
      </c>
      <c r="AC71" s="10">
        <f>SUM((LARGE((BA71:BK71),1))+(LARGE((BA71:BK71),2))+(LARGE((BA71:BK71),3)+(LARGE((BA71:BK71),4))))</f>
        <v>42</v>
      </c>
      <c r="AD71" s="12">
        <f>RANK(AC71,$AC$6:$AC$125,0)</f>
        <v>66</v>
      </c>
      <c r="AE71" s="88">
        <f>(AB71-(ROUNDDOWN(AB71,0)))*100</f>
        <v>1.9999999999996021</v>
      </c>
      <c r="AF71" s="76" t="str">
        <f>IF((COUNTIF(AT71:AY71,"&gt;0"))&gt;2,"Y","N")</f>
        <v>N</v>
      </c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23">
        <f t="shared" si="82"/>
        <v>42</v>
      </c>
      <c r="AU71" s="23">
        <f t="shared" si="83"/>
        <v>0</v>
      </c>
      <c r="AV71" s="23">
        <f t="shared" si="84"/>
        <v>0</v>
      </c>
      <c r="AW71" s="23">
        <f t="shared" si="85"/>
        <v>0</v>
      </c>
      <c r="AX71" s="23">
        <f t="shared" si="86"/>
        <v>0</v>
      </c>
      <c r="AY71" s="23">
        <f t="shared" si="87"/>
        <v>0</v>
      </c>
      <c r="AZ71" s="7"/>
      <c r="BA71" s="82">
        <f t="shared" ref="BA71:BA125" si="114">G71</f>
        <v>0</v>
      </c>
      <c r="BB71" s="83">
        <f t="shared" si="88"/>
        <v>42</v>
      </c>
      <c r="BC71" s="82">
        <f t="shared" ref="BC71:BC125" si="115">I71</f>
        <v>0</v>
      </c>
      <c r="BD71" s="83">
        <f t="shared" si="89"/>
        <v>0</v>
      </c>
      <c r="BE71" s="82">
        <f t="shared" ref="BE71:BE125" si="116">K71</f>
        <v>0</v>
      </c>
      <c r="BF71" s="83">
        <f t="shared" si="90"/>
        <v>0</v>
      </c>
      <c r="BG71" s="82">
        <f t="shared" ref="BG71:BG125" si="117">AA71</f>
        <v>0</v>
      </c>
      <c r="BH71" s="82">
        <f t="shared" si="91"/>
        <v>0</v>
      </c>
      <c r="BI71" s="83">
        <f t="shared" si="92"/>
        <v>0</v>
      </c>
      <c r="BJ71" s="82">
        <f t="shared" si="93"/>
        <v>0</v>
      </c>
      <c r="BK71" s="83">
        <f t="shared" si="94"/>
        <v>0</v>
      </c>
      <c r="BL71" s="7"/>
      <c r="BM71" s="82">
        <f t="shared" si="95"/>
        <v>0</v>
      </c>
      <c r="BN71" s="83">
        <f t="shared" si="96"/>
        <v>123.02</v>
      </c>
      <c r="BO71" s="82">
        <f t="shared" si="97"/>
        <v>0</v>
      </c>
      <c r="BP71" s="83">
        <f t="shared" si="98"/>
        <v>0</v>
      </c>
      <c r="BQ71" s="82">
        <f t="shared" si="99"/>
        <v>0</v>
      </c>
      <c r="BR71" s="83">
        <f t="shared" si="100"/>
        <v>0</v>
      </c>
      <c r="BS71" s="82">
        <f t="shared" si="101"/>
        <v>0</v>
      </c>
      <c r="BT71" s="82">
        <f t="shared" si="102"/>
        <v>0</v>
      </c>
      <c r="BU71" s="83">
        <f t="shared" si="103"/>
        <v>0</v>
      </c>
      <c r="BV71" s="82">
        <f t="shared" si="104"/>
        <v>0</v>
      </c>
      <c r="BW71" s="83">
        <f t="shared" si="105"/>
        <v>0</v>
      </c>
      <c r="BY71" s="7">
        <f t="shared" si="106"/>
        <v>123.02</v>
      </c>
      <c r="BZ71" s="7"/>
      <c r="CA71" s="7">
        <f t="shared" ref="CA71:CA125" si="118">SUM(CS71:CY71)</f>
        <v>0</v>
      </c>
      <c r="CB71" s="7"/>
      <c r="CC71" s="7">
        <f t="shared" si="107"/>
        <v>123.02</v>
      </c>
      <c r="CF71" s="7">
        <f t="shared" si="108"/>
        <v>1</v>
      </c>
      <c r="CG71" s="7">
        <f t="shared" si="109"/>
        <v>1</v>
      </c>
      <c r="CH71" s="7">
        <f t="shared" si="110"/>
        <v>1</v>
      </c>
      <c r="CI71" s="7">
        <f t="shared" si="111"/>
        <v>1</v>
      </c>
      <c r="CJ71" s="7">
        <f t="shared" si="112"/>
        <v>1</v>
      </c>
      <c r="CK71" s="7">
        <f t="shared" si="113"/>
        <v>1</v>
      </c>
      <c r="CL71" s="7">
        <f t="shared" ref="CL71:CL102" si="119">MATCH((SMALL(BA71:BK71,7)),BA71:BK71,0)</f>
        <v>1</v>
      </c>
      <c r="CM71" s="7">
        <f t="shared" ref="CM71:CM102" si="120">MATCH((SMALL(BA71:BK71,8)),BA71:BK71,0)</f>
        <v>1</v>
      </c>
      <c r="CN71" s="7">
        <f t="shared" ref="CN71:CN125" si="121">MATCH((SMALL($BA71:$BK71,9)),$BA71:$BK71,0)</f>
        <v>1</v>
      </c>
      <c r="CO71" s="7">
        <f t="shared" ref="CO71:CO125" si="122">MATCH((SMALL($BA71:$BK71,10)),$BA71:$BK71,0)</f>
        <v>1</v>
      </c>
      <c r="CP71" s="7">
        <f t="shared" ref="CP71:CP125" si="123">MATCH((SMALL($BA71:$BK71,11)),$BA71:$BK71,0)</f>
        <v>2</v>
      </c>
      <c r="CQ71" s="7"/>
      <c r="CS71" s="7">
        <f t="shared" ref="CS71:CS125" si="124">INDEX($BM71:$BW71,CF71)</f>
        <v>0</v>
      </c>
      <c r="CT71" s="7">
        <f t="shared" ref="CT71:CT125" si="125">INDEX($BM71:$BW71,CG71)</f>
        <v>0</v>
      </c>
      <c r="CU71" s="7">
        <f t="shared" ref="CU71:CU125" si="126">INDEX($BM71:$BW71,CH71)</f>
        <v>0</v>
      </c>
      <c r="CV71" s="7">
        <f t="shared" ref="CV71:CV125" si="127">INDEX($BM71:$BW71,CI71)</f>
        <v>0</v>
      </c>
      <c r="CW71" s="7">
        <f t="shared" ref="CW71:CW125" si="128">INDEX($BM71:$BW71,CJ71)</f>
        <v>0</v>
      </c>
      <c r="CX71" s="7">
        <f t="shared" ref="CX71:CX125" si="129">INDEX($BM71:$BW71,CK71)</f>
        <v>0</v>
      </c>
      <c r="CY71" s="7">
        <f t="shared" ref="CY71:CY125" si="130">INDEX($BM71:$BW71,CL71)</f>
        <v>0</v>
      </c>
      <c r="CZ71" s="7">
        <f t="shared" ref="CZ71:CZ125" si="131">INDEX($BM71:$BW71,CM71)</f>
        <v>0</v>
      </c>
      <c r="DA71" s="7">
        <f t="shared" ref="DA71:DA125" si="132">INDEX($BM71:$BW71,CN71)</f>
        <v>0</v>
      </c>
      <c r="DB71" s="7">
        <f t="shared" ref="DB71:DB125" si="133">INDEX($BM71:$BW71,CO71)</f>
        <v>0</v>
      </c>
      <c r="DC71" s="7">
        <f t="shared" ref="DC71:DC125" si="134">INDEX($BM71:$BW71,CP71)</f>
        <v>123.02</v>
      </c>
    </row>
    <row r="72" spans="1:107">
      <c r="A72" s="59">
        <v>58</v>
      </c>
      <c r="B72" s="253" t="s">
        <v>43</v>
      </c>
      <c r="C72" s="254" t="s">
        <v>44</v>
      </c>
      <c r="D72" s="9"/>
      <c r="E72" s="10">
        <f>LOOKUP((IF(D72&gt;0,(RANK(D72,D$6:D$125,0)),"NA")),'Points System'!$A$4:$A$154,'Points System'!$B$4:$B$154)</f>
        <v>0</v>
      </c>
      <c r="F72" s="9"/>
      <c r="G72" s="16">
        <f>LOOKUP((IF(F72&gt;0,(RANK(F72,F$6:F$125,0)),"NA")),'Points System'!$A$4:$A$154,'Points System'!$B$4:$B$154)</f>
        <v>0</v>
      </c>
      <c r="H72" s="9"/>
      <c r="I72" s="16">
        <f>LOOKUP((IF(H72&gt;0,(RANK(H72,H$6:H$125,0)),"NA")),'Points System'!$A$4:$A$154,'Points System'!$B$4:$B$154)</f>
        <v>0</v>
      </c>
      <c r="J72" s="9"/>
      <c r="K72" s="16">
        <f>LOOKUP((IF(J72&gt;0,(RANK(J72,J$6:J$125,0)),"NA")),'Points System'!$A$4:$A$154,'Points System'!$B$4:$B$154)</f>
        <v>0</v>
      </c>
      <c r="L72" s="9"/>
      <c r="M72" s="16">
        <f>LOOKUP((IF(L72&gt;0,(RANK(L72,L$6:L$125,0)),"NA")),'Points System'!$A$4:$A$154,'Points System'!$B$4:$B$154)</f>
        <v>0</v>
      </c>
      <c r="N72" s="9"/>
      <c r="O72" s="16">
        <f>LOOKUP((IF(N72&gt;0,(RANK(N72,N$6:N$125,0)),"NA")),'Points System'!$A$4:$A$154,'Points System'!$B$4:$B$154)</f>
        <v>0</v>
      </c>
      <c r="P72" s="9"/>
      <c r="Q72" s="16">
        <f>LOOKUP((IF(P72&gt;0,(RANK(P72,P$6:P$125,0)),"NA")),'Points System'!$A$4:$A$154,'Points System'!$B$4:$B$154)</f>
        <v>0</v>
      </c>
      <c r="R72" s="9"/>
      <c r="S72" s="16">
        <f>LOOKUP((IF(R72&gt;0,(RANK(R72,R$6:R$125,0)),"NA")),'Points System'!$A$4:$A$154,'Points System'!$B$4:$B$154)</f>
        <v>0</v>
      </c>
      <c r="T72" s="9"/>
      <c r="U72" s="16">
        <f>LOOKUP((IF(T72&gt;0,(RANK(T72,T$6:T$125,0)),"NA")),'Points System'!$A$4:$A$154,'Points System'!$B$4:$B$154)</f>
        <v>0</v>
      </c>
      <c r="V72" s="9"/>
      <c r="W72" s="16">
        <f>LOOKUP((IF(V72&gt;0,(RANK(V72,V$6:V$125,0)),"NA")),'Points System'!$A$4:$A$154,'Points System'!$B$4:$B$154)</f>
        <v>0</v>
      </c>
      <c r="X72" s="9"/>
      <c r="Y72" s="16">
        <f>LOOKUP((IF(X72&gt;0,(RANK(X72,X$6:X$125,0)),"NA")),'Points System'!$A$4:$A$154,'Points System'!$B$4:$B$154)</f>
        <v>0</v>
      </c>
      <c r="Z72" s="9"/>
      <c r="AA72" s="16">
        <f>LOOKUP((IF(Z72&gt;0,(RANK(Z72,Z$6:Z$125,0)),"NA")),'Points System'!$A$4:$A$154,'Points System'!$B$4:$B$154)</f>
        <v>0</v>
      </c>
      <c r="AB72" s="78">
        <f>CC72</f>
        <v>0</v>
      </c>
      <c r="AC72" s="10">
        <f>SUM((LARGE((BA72:BK72),1))+(LARGE((BA72:BK72),2))+(LARGE((BA72:BK72),3)+(LARGE((BA72:BK72),4))))</f>
        <v>0</v>
      </c>
      <c r="AD72" s="12">
        <f>RANK(AC72,$AC$6:$AC$125,0)</f>
        <v>67</v>
      </c>
      <c r="AE72" s="88">
        <f>(AB72-(ROUNDDOWN(AB72,0)))*100</f>
        <v>0</v>
      </c>
      <c r="AF72" s="76" t="str">
        <f>IF((COUNTIF(AT72:AY72,"&gt;0"))&gt;2,"Y","N")</f>
        <v>N</v>
      </c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23">
        <f t="shared" si="82"/>
        <v>0</v>
      </c>
      <c r="AU72" s="23">
        <f t="shared" si="83"/>
        <v>0</v>
      </c>
      <c r="AV72" s="23">
        <f t="shared" si="84"/>
        <v>0</v>
      </c>
      <c r="AW72" s="23">
        <f t="shared" si="85"/>
        <v>0</v>
      </c>
      <c r="AX72" s="23">
        <f t="shared" si="86"/>
        <v>0</v>
      </c>
      <c r="AY72" s="23">
        <f t="shared" si="87"/>
        <v>0</v>
      </c>
      <c r="AZ72" s="7"/>
      <c r="BA72" s="82">
        <f t="shared" si="114"/>
        <v>0</v>
      </c>
      <c r="BB72" s="83">
        <f t="shared" si="88"/>
        <v>0</v>
      </c>
      <c r="BC72" s="82">
        <f t="shared" si="115"/>
        <v>0</v>
      </c>
      <c r="BD72" s="83">
        <f t="shared" si="89"/>
        <v>0</v>
      </c>
      <c r="BE72" s="82">
        <f t="shared" si="116"/>
        <v>0</v>
      </c>
      <c r="BF72" s="83">
        <f t="shared" si="90"/>
        <v>0</v>
      </c>
      <c r="BG72" s="82">
        <f t="shared" si="117"/>
        <v>0</v>
      </c>
      <c r="BH72" s="82">
        <f t="shared" si="91"/>
        <v>0</v>
      </c>
      <c r="BI72" s="83">
        <f t="shared" si="92"/>
        <v>0</v>
      </c>
      <c r="BJ72" s="82">
        <f t="shared" si="93"/>
        <v>0</v>
      </c>
      <c r="BK72" s="83">
        <f t="shared" si="94"/>
        <v>0</v>
      </c>
      <c r="BL72" s="7"/>
      <c r="BM72" s="82">
        <f t="shared" si="95"/>
        <v>0</v>
      </c>
      <c r="BN72" s="83">
        <f t="shared" si="96"/>
        <v>0</v>
      </c>
      <c r="BO72" s="82">
        <f t="shared" si="97"/>
        <v>0</v>
      </c>
      <c r="BP72" s="83">
        <f t="shared" si="98"/>
        <v>0</v>
      </c>
      <c r="BQ72" s="82">
        <f t="shared" si="99"/>
        <v>0</v>
      </c>
      <c r="BR72" s="83">
        <f t="shared" si="100"/>
        <v>0</v>
      </c>
      <c r="BS72" s="82">
        <f t="shared" si="101"/>
        <v>0</v>
      </c>
      <c r="BT72" s="82">
        <f t="shared" si="102"/>
        <v>0</v>
      </c>
      <c r="BU72" s="83">
        <f t="shared" si="103"/>
        <v>0</v>
      </c>
      <c r="BV72" s="82">
        <f t="shared" si="104"/>
        <v>0</v>
      </c>
      <c r="BW72" s="83">
        <f t="shared" si="105"/>
        <v>0</v>
      </c>
      <c r="BY72" s="7">
        <f t="shared" si="106"/>
        <v>0</v>
      </c>
      <c r="BZ72" s="7"/>
      <c r="CA72" s="7">
        <f t="shared" si="118"/>
        <v>0</v>
      </c>
      <c r="CB72" s="7"/>
      <c r="CC72" s="7">
        <f t="shared" si="107"/>
        <v>0</v>
      </c>
      <c r="CF72" s="7">
        <f t="shared" si="108"/>
        <v>1</v>
      </c>
      <c r="CG72" s="7">
        <f t="shared" si="109"/>
        <v>1</v>
      </c>
      <c r="CH72" s="7">
        <f t="shared" si="110"/>
        <v>1</v>
      </c>
      <c r="CI72" s="7">
        <f t="shared" si="111"/>
        <v>1</v>
      </c>
      <c r="CJ72" s="7">
        <f t="shared" si="112"/>
        <v>1</v>
      </c>
      <c r="CK72" s="7">
        <f t="shared" si="113"/>
        <v>1</v>
      </c>
      <c r="CL72" s="7">
        <f t="shared" si="119"/>
        <v>1</v>
      </c>
      <c r="CM72" s="7">
        <f t="shared" si="120"/>
        <v>1</v>
      </c>
      <c r="CN72" s="7">
        <f t="shared" si="121"/>
        <v>1</v>
      </c>
      <c r="CO72" s="7">
        <f t="shared" si="122"/>
        <v>1</v>
      </c>
      <c r="CP72" s="7">
        <f t="shared" si="123"/>
        <v>1</v>
      </c>
      <c r="CQ72" s="7"/>
      <c r="CS72" s="7">
        <f t="shared" si="124"/>
        <v>0</v>
      </c>
      <c r="CT72" s="7">
        <f t="shared" si="125"/>
        <v>0</v>
      </c>
      <c r="CU72" s="7">
        <f t="shared" si="126"/>
        <v>0</v>
      </c>
      <c r="CV72" s="7">
        <f t="shared" si="127"/>
        <v>0</v>
      </c>
      <c r="CW72" s="7">
        <f t="shared" si="128"/>
        <v>0</v>
      </c>
      <c r="CX72" s="7">
        <f t="shared" si="129"/>
        <v>0</v>
      </c>
      <c r="CY72" s="7">
        <f t="shared" si="130"/>
        <v>0</v>
      </c>
      <c r="CZ72" s="7">
        <f t="shared" si="131"/>
        <v>0</v>
      </c>
      <c r="DA72" s="7">
        <f t="shared" si="132"/>
        <v>0</v>
      </c>
      <c r="DB72" s="7">
        <f t="shared" si="133"/>
        <v>0</v>
      </c>
      <c r="DC72" s="7">
        <f t="shared" si="134"/>
        <v>0</v>
      </c>
    </row>
    <row r="73" spans="1:107">
      <c r="A73" s="59">
        <v>59</v>
      </c>
      <c r="B73" s="253" t="s">
        <v>227</v>
      </c>
      <c r="C73" s="254" t="s">
        <v>78</v>
      </c>
      <c r="D73" s="9"/>
      <c r="E73" s="10">
        <f>LOOKUP((IF(D73&gt;0,(RANK(D73,D$6:D$125,0)),"NA")),'Points System'!$A$4:$A$154,'Points System'!$B$4:$B$154)</f>
        <v>0</v>
      </c>
      <c r="F73" s="78"/>
      <c r="G73" s="16">
        <f>LOOKUP((IF(F73&gt;0,(RANK(F73,F$6:F$125,0)),"NA")),'Points System'!$A$4:$A$154,'Points System'!$B$4:$B$154)</f>
        <v>0</v>
      </c>
      <c r="H73" s="9"/>
      <c r="I73" s="16">
        <f>LOOKUP((IF(H73&gt;0,(RANK(H73,H$6:H$125,0)),"NA")),'Points System'!$A$4:$A$154,'Points System'!$B$4:$B$154)</f>
        <v>0</v>
      </c>
      <c r="J73" s="9"/>
      <c r="K73" s="16">
        <f>LOOKUP((IF(J73&gt;0,(RANK(J73,J$6:J$125,0)),"NA")),'Points System'!$A$4:$A$154,'Points System'!$B$4:$B$154)</f>
        <v>0</v>
      </c>
      <c r="L73" s="9"/>
      <c r="M73" s="16">
        <f>LOOKUP((IF(L73&gt;0,(RANK(L73,L$6:L$125,0)),"NA")),'Points System'!$A$4:$A$154,'Points System'!$B$4:$B$154)</f>
        <v>0</v>
      </c>
      <c r="N73" s="9"/>
      <c r="O73" s="16">
        <f>LOOKUP((IF(N73&gt;0,(RANK(N73,N$6:N$125,0)),"NA")),'Points System'!$A$4:$A$154,'Points System'!$B$4:$B$154)</f>
        <v>0</v>
      </c>
      <c r="P73" s="9"/>
      <c r="Q73" s="16">
        <f>LOOKUP((IF(P73&gt;0,(RANK(P73,P$6:P$125,0)),"NA")),'Points System'!$A$4:$A$154,'Points System'!$B$4:$B$154)</f>
        <v>0</v>
      </c>
      <c r="R73" s="9"/>
      <c r="S73" s="16">
        <f>LOOKUP((IF(R73&gt;0,(RANK(R73,R$6:R$125,0)),"NA")),'Points System'!$A$4:$A$154,'Points System'!$B$4:$B$154)</f>
        <v>0</v>
      </c>
      <c r="T73" s="9"/>
      <c r="U73" s="16">
        <f>LOOKUP((IF(T73&gt;0,(RANK(T73,T$6:T$125,0)),"NA")),'Points System'!$A$4:$A$154,'Points System'!$B$4:$B$154)</f>
        <v>0</v>
      </c>
      <c r="V73" s="9"/>
      <c r="W73" s="16">
        <f>LOOKUP((IF(V73&gt;0,(RANK(V73,V$6:V$125,0)),"NA")),'Points System'!$A$4:$A$154,'Points System'!$B$4:$B$154)</f>
        <v>0</v>
      </c>
      <c r="X73" s="9"/>
      <c r="Y73" s="16">
        <f>LOOKUP((IF(X73&gt;0,(RANK(X73,X$6:X$125,0)),"NA")),'Points System'!$A$4:$A$154,'Points System'!$B$4:$B$154)</f>
        <v>0</v>
      </c>
      <c r="Z73" s="9"/>
      <c r="AA73" s="16">
        <f>LOOKUP((IF(Z73&gt;0,(RANK(Z73,Z$6:Z$125,0)),"NA")),'Points System'!$A$4:$A$154,'Points System'!$B$4:$B$154)</f>
        <v>0</v>
      </c>
      <c r="AB73" s="78">
        <f>CC73</f>
        <v>0</v>
      </c>
      <c r="AC73" s="10">
        <f>SUM((LARGE((BA73:BK73),1))+(LARGE((BA73:BK73),2))+(LARGE((BA73:BK73),3)+(LARGE((BA73:BK73),4))))</f>
        <v>0</v>
      </c>
      <c r="AD73" s="12">
        <f>RANK(AC73,$AC$6:$AC$125,0)</f>
        <v>67</v>
      </c>
      <c r="AE73" s="88">
        <f>(AB73-(ROUNDDOWN(AB73,0)))*100</f>
        <v>0</v>
      </c>
      <c r="AF73" s="76" t="str">
        <f>IF((COUNTIF(AT73:AY73,"&gt;0"))&gt;2,"Y","N")</f>
        <v>N</v>
      </c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23">
        <f t="shared" si="82"/>
        <v>0</v>
      </c>
      <c r="AU73" s="23">
        <f t="shared" si="83"/>
        <v>0</v>
      </c>
      <c r="AV73" s="23">
        <f t="shared" si="84"/>
        <v>0</v>
      </c>
      <c r="AW73" s="23">
        <f t="shared" si="85"/>
        <v>0</v>
      </c>
      <c r="AX73" s="23">
        <f t="shared" si="86"/>
        <v>0</v>
      </c>
      <c r="AY73" s="23">
        <f t="shared" si="87"/>
        <v>0</v>
      </c>
      <c r="AZ73" s="7"/>
      <c r="BA73" s="82">
        <f t="shared" si="114"/>
        <v>0</v>
      </c>
      <c r="BB73" s="83">
        <f t="shared" si="88"/>
        <v>0</v>
      </c>
      <c r="BC73" s="82">
        <f t="shared" si="115"/>
        <v>0</v>
      </c>
      <c r="BD73" s="83">
        <f t="shared" si="89"/>
        <v>0</v>
      </c>
      <c r="BE73" s="82">
        <f t="shared" si="116"/>
        <v>0</v>
      </c>
      <c r="BF73" s="83">
        <f t="shared" si="90"/>
        <v>0</v>
      </c>
      <c r="BG73" s="82">
        <f t="shared" si="117"/>
        <v>0</v>
      </c>
      <c r="BH73" s="82">
        <f t="shared" si="91"/>
        <v>0</v>
      </c>
      <c r="BI73" s="83">
        <f t="shared" si="92"/>
        <v>0</v>
      </c>
      <c r="BJ73" s="82">
        <f t="shared" si="93"/>
        <v>0</v>
      </c>
      <c r="BK73" s="83">
        <f t="shared" si="94"/>
        <v>0</v>
      </c>
      <c r="BL73" s="7"/>
      <c r="BM73" s="82">
        <f t="shared" si="95"/>
        <v>0</v>
      </c>
      <c r="BN73" s="83">
        <f t="shared" si="96"/>
        <v>0</v>
      </c>
      <c r="BO73" s="82">
        <f t="shared" si="97"/>
        <v>0</v>
      </c>
      <c r="BP73" s="83">
        <f t="shared" si="98"/>
        <v>0</v>
      </c>
      <c r="BQ73" s="82">
        <f t="shared" si="99"/>
        <v>0</v>
      </c>
      <c r="BR73" s="83">
        <f t="shared" si="100"/>
        <v>0</v>
      </c>
      <c r="BS73" s="82">
        <f t="shared" si="101"/>
        <v>0</v>
      </c>
      <c r="BT73" s="82">
        <f t="shared" si="102"/>
        <v>0</v>
      </c>
      <c r="BU73" s="83">
        <f t="shared" si="103"/>
        <v>0</v>
      </c>
      <c r="BV73" s="82">
        <f t="shared" si="104"/>
        <v>0</v>
      </c>
      <c r="BW73" s="83">
        <f t="shared" si="105"/>
        <v>0</v>
      </c>
      <c r="BY73" s="7">
        <f t="shared" si="106"/>
        <v>0</v>
      </c>
      <c r="BZ73" s="7"/>
      <c r="CA73" s="7">
        <f t="shared" si="118"/>
        <v>0</v>
      </c>
      <c r="CB73" s="7"/>
      <c r="CC73" s="7">
        <f t="shared" si="107"/>
        <v>0</v>
      </c>
      <c r="CF73" s="7">
        <f t="shared" si="108"/>
        <v>1</v>
      </c>
      <c r="CG73" s="7">
        <f t="shared" si="109"/>
        <v>1</v>
      </c>
      <c r="CH73" s="7">
        <f t="shared" si="110"/>
        <v>1</v>
      </c>
      <c r="CI73" s="7">
        <f t="shared" si="111"/>
        <v>1</v>
      </c>
      <c r="CJ73" s="7">
        <f t="shared" si="112"/>
        <v>1</v>
      </c>
      <c r="CK73" s="7">
        <f t="shared" si="113"/>
        <v>1</v>
      </c>
      <c r="CL73" s="7">
        <f t="shared" si="119"/>
        <v>1</v>
      </c>
      <c r="CM73" s="7">
        <f t="shared" si="120"/>
        <v>1</v>
      </c>
      <c r="CN73" s="7">
        <f t="shared" si="121"/>
        <v>1</v>
      </c>
      <c r="CO73" s="7">
        <f t="shared" si="122"/>
        <v>1</v>
      </c>
      <c r="CP73" s="7">
        <f t="shared" si="123"/>
        <v>1</v>
      </c>
      <c r="CQ73" s="7"/>
      <c r="CS73" s="7">
        <f t="shared" si="124"/>
        <v>0</v>
      </c>
      <c r="CT73" s="7">
        <f t="shared" si="125"/>
        <v>0</v>
      </c>
      <c r="CU73" s="7">
        <f t="shared" si="126"/>
        <v>0</v>
      </c>
      <c r="CV73" s="7">
        <f t="shared" si="127"/>
        <v>0</v>
      </c>
      <c r="CW73" s="7">
        <f t="shared" si="128"/>
        <v>0</v>
      </c>
      <c r="CX73" s="7">
        <f t="shared" si="129"/>
        <v>0</v>
      </c>
      <c r="CY73" s="7">
        <f t="shared" si="130"/>
        <v>0</v>
      </c>
      <c r="CZ73" s="7">
        <f t="shared" si="131"/>
        <v>0</v>
      </c>
      <c r="DA73" s="7">
        <f t="shared" si="132"/>
        <v>0</v>
      </c>
      <c r="DB73" s="7">
        <f t="shared" si="133"/>
        <v>0</v>
      </c>
      <c r="DC73" s="7">
        <f t="shared" si="134"/>
        <v>0</v>
      </c>
    </row>
    <row r="74" spans="1:107">
      <c r="A74" s="59">
        <v>60</v>
      </c>
      <c r="B74" s="253" t="s">
        <v>79</v>
      </c>
      <c r="C74" s="254" t="s">
        <v>289</v>
      </c>
      <c r="D74" s="9"/>
      <c r="E74" s="10">
        <f>LOOKUP((IF(D74&gt;0,(RANK(D74,D$6:D$125,0)),"NA")),'Points System'!$A$4:$A$154,'Points System'!$B$4:$B$154)</f>
        <v>0</v>
      </c>
      <c r="F74" s="78"/>
      <c r="G74" s="16">
        <f>LOOKUP((IF(F74&gt;0,(RANK(F74,F$6:F$125,0)),"NA")),'Points System'!$A$4:$A$154,'Points System'!$B$4:$B$154)</f>
        <v>0</v>
      </c>
      <c r="H74" s="9"/>
      <c r="I74" s="16">
        <f>LOOKUP((IF(H74&gt;0,(RANK(H74,H$6:H$125,0)),"NA")),'Points System'!$A$4:$A$154,'Points System'!$B$4:$B$154)</f>
        <v>0</v>
      </c>
      <c r="J74" s="9"/>
      <c r="K74" s="16">
        <f>LOOKUP((IF(J74&gt;0,(RANK(J74,J$6:J$125,0)),"NA")),'Points System'!$A$4:$A$154,'Points System'!$B$4:$B$154)</f>
        <v>0</v>
      </c>
      <c r="L74" s="78"/>
      <c r="M74" s="16">
        <f>LOOKUP((IF(L74&gt;0,(RANK(L74,L$6:L$125,0)),"NA")),'Points System'!$A$4:$A$154,'Points System'!$B$4:$B$154)</f>
        <v>0</v>
      </c>
      <c r="N74" s="78"/>
      <c r="O74" s="16">
        <f>LOOKUP((IF(N74&gt;0,(RANK(N74,N$6:N$125,0)),"NA")),'Points System'!$A$4:$A$154,'Points System'!$B$4:$B$154)</f>
        <v>0</v>
      </c>
      <c r="P74" s="78"/>
      <c r="Q74" s="16">
        <f>LOOKUP((IF(P74&gt;0,(RANK(P74,P$6:P$125,0)),"NA")),'Points System'!$A$4:$A$154,'Points System'!$B$4:$B$154)</f>
        <v>0</v>
      </c>
      <c r="R74" s="9"/>
      <c r="S74" s="16">
        <f>LOOKUP((IF(R74&gt;0,(RANK(R74,R$6:R$125,0)),"NA")),'Points System'!$A$4:$A$154,'Points System'!$B$4:$B$154)</f>
        <v>0</v>
      </c>
      <c r="T74" s="78"/>
      <c r="U74" s="16">
        <f>LOOKUP((IF(T74&gt;0,(RANK(T74,T$6:T$125,0)),"NA")),'Points System'!$A$4:$A$154,'Points System'!$B$4:$B$154)</f>
        <v>0</v>
      </c>
      <c r="V74" s="9"/>
      <c r="W74" s="16">
        <f>LOOKUP((IF(V74&gt;0,(RANK(V74,V$6:V$125,0)),"NA")),'Points System'!$A$4:$A$154,'Points System'!$B$4:$B$154)</f>
        <v>0</v>
      </c>
      <c r="X74" s="9"/>
      <c r="Y74" s="16">
        <f>LOOKUP((IF(X74&gt;0,(RANK(X74,X$6:X$125,0)),"NA")),'Points System'!$A$4:$A$154,'Points System'!$B$4:$B$154)</f>
        <v>0</v>
      </c>
      <c r="Z74" s="78"/>
      <c r="AA74" s="16">
        <f>LOOKUP((IF(Z74&gt;0,(RANK(Z74,Z$6:Z$125,0)),"NA")),'Points System'!$A$4:$A$154,'Points System'!$B$4:$B$154)</f>
        <v>0</v>
      </c>
      <c r="AB74" s="78">
        <f>CC74</f>
        <v>0</v>
      </c>
      <c r="AC74" s="10">
        <f>SUM((LARGE((BA74:BK74),1))+(LARGE((BA74:BK74),2))+(LARGE((BA74:BK74),3)+(LARGE((BA74:BK74),4))))</f>
        <v>0</v>
      </c>
      <c r="AD74" s="12">
        <f>RANK(AC74,$AC$6:$AC$125,0)</f>
        <v>67</v>
      </c>
      <c r="AE74" s="88">
        <f>(AB74-(ROUNDDOWN(AB74,0)))*100</f>
        <v>0</v>
      </c>
      <c r="AF74" s="76" t="str">
        <f>IF((COUNTIF(AT74:AY74,"&gt;0"))&gt;2,"Y","N")</f>
        <v>N</v>
      </c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23">
        <f t="shared" si="82"/>
        <v>0</v>
      </c>
      <c r="AU74" s="23">
        <f t="shared" si="83"/>
        <v>0</v>
      </c>
      <c r="AV74" s="23">
        <f t="shared" si="84"/>
        <v>0</v>
      </c>
      <c r="AW74" s="23">
        <f t="shared" si="85"/>
        <v>0</v>
      </c>
      <c r="AX74" s="23">
        <f t="shared" si="86"/>
        <v>0</v>
      </c>
      <c r="AY74" s="23">
        <f t="shared" si="87"/>
        <v>0</v>
      </c>
      <c r="AZ74" s="7"/>
      <c r="BA74" s="82">
        <f t="shared" si="114"/>
        <v>0</v>
      </c>
      <c r="BB74" s="83">
        <f t="shared" si="88"/>
        <v>0</v>
      </c>
      <c r="BC74" s="82">
        <f t="shared" si="115"/>
        <v>0</v>
      </c>
      <c r="BD74" s="83">
        <f t="shared" si="89"/>
        <v>0</v>
      </c>
      <c r="BE74" s="82">
        <f t="shared" si="116"/>
        <v>0</v>
      </c>
      <c r="BF74" s="83">
        <f t="shared" si="90"/>
        <v>0</v>
      </c>
      <c r="BG74" s="82">
        <f t="shared" si="117"/>
        <v>0</v>
      </c>
      <c r="BH74" s="82">
        <f t="shared" si="91"/>
        <v>0</v>
      </c>
      <c r="BI74" s="83">
        <f t="shared" si="92"/>
        <v>0</v>
      </c>
      <c r="BJ74" s="82">
        <f t="shared" si="93"/>
        <v>0</v>
      </c>
      <c r="BK74" s="83">
        <f t="shared" si="94"/>
        <v>0</v>
      </c>
      <c r="BL74" s="7"/>
      <c r="BM74" s="82">
        <f t="shared" si="95"/>
        <v>0</v>
      </c>
      <c r="BN74" s="83">
        <f t="shared" si="96"/>
        <v>0</v>
      </c>
      <c r="BO74" s="82">
        <f t="shared" si="97"/>
        <v>0</v>
      </c>
      <c r="BP74" s="83">
        <f t="shared" si="98"/>
        <v>0</v>
      </c>
      <c r="BQ74" s="82">
        <f t="shared" si="99"/>
        <v>0</v>
      </c>
      <c r="BR74" s="83">
        <f t="shared" si="100"/>
        <v>0</v>
      </c>
      <c r="BS74" s="82">
        <f t="shared" si="101"/>
        <v>0</v>
      </c>
      <c r="BT74" s="82">
        <f t="shared" si="102"/>
        <v>0</v>
      </c>
      <c r="BU74" s="83">
        <f t="shared" si="103"/>
        <v>0</v>
      </c>
      <c r="BV74" s="82">
        <f t="shared" si="104"/>
        <v>0</v>
      </c>
      <c r="BW74" s="83">
        <f t="shared" si="105"/>
        <v>0</v>
      </c>
      <c r="BY74" s="7">
        <f t="shared" si="106"/>
        <v>0</v>
      </c>
      <c r="BZ74" s="7"/>
      <c r="CA74" s="7">
        <f t="shared" si="118"/>
        <v>0</v>
      </c>
      <c r="CB74" s="7"/>
      <c r="CC74" s="7">
        <f t="shared" si="107"/>
        <v>0</v>
      </c>
      <c r="CF74" s="7">
        <f t="shared" si="108"/>
        <v>1</v>
      </c>
      <c r="CG74" s="7">
        <f t="shared" si="109"/>
        <v>1</v>
      </c>
      <c r="CH74" s="7">
        <f t="shared" si="110"/>
        <v>1</v>
      </c>
      <c r="CI74" s="7">
        <f t="shared" si="111"/>
        <v>1</v>
      </c>
      <c r="CJ74" s="7">
        <f t="shared" si="112"/>
        <v>1</v>
      </c>
      <c r="CK74" s="7">
        <f t="shared" si="113"/>
        <v>1</v>
      </c>
      <c r="CL74" s="7">
        <f t="shared" si="119"/>
        <v>1</v>
      </c>
      <c r="CM74" s="7">
        <f t="shared" si="120"/>
        <v>1</v>
      </c>
      <c r="CN74" s="7">
        <f t="shared" si="121"/>
        <v>1</v>
      </c>
      <c r="CO74" s="7">
        <f t="shared" si="122"/>
        <v>1</v>
      </c>
      <c r="CP74" s="7">
        <f t="shared" si="123"/>
        <v>1</v>
      </c>
      <c r="CQ74" s="7"/>
      <c r="CS74" s="7">
        <f t="shared" si="124"/>
        <v>0</v>
      </c>
      <c r="CT74" s="7">
        <f t="shared" si="125"/>
        <v>0</v>
      </c>
      <c r="CU74" s="7">
        <f t="shared" si="126"/>
        <v>0</v>
      </c>
      <c r="CV74" s="7">
        <f t="shared" si="127"/>
        <v>0</v>
      </c>
      <c r="CW74" s="7">
        <f t="shared" si="128"/>
        <v>0</v>
      </c>
      <c r="CX74" s="7">
        <f t="shared" si="129"/>
        <v>0</v>
      </c>
      <c r="CY74" s="7">
        <f t="shared" si="130"/>
        <v>0</v>
      </c>
      <c r="CZ74" s="7">
        <f t="shared" si="131"/>
        <v>0</v>
      </c>
      <c r="DA74" s="7">
        <f t="shared" si="132"/>
        <v>0</v>
      </c>
      <c r="DB74" s="7">
        <f t="shared" si="133"/>
        <v>0</v>
      </c>
      <c r="DC74" s="7">
        <f t="shared" si="134"/>
        <v>0</v>
      </c>
    </row>
    <row r="75" spans="1:107">
      <c r="A75" s="59">
        <v>61</v>
      </c>
      <c r="B75" s="253" t="s">
        <v>79</v>
      </c>
      <c r="C75" s="254" t="s">
        <v>29</v>
      </c>
      <c r="D75" s="9"/>
      <c r="E75" s="10">
        <f>LOOKUP((IF(D75&gt;0,(RANK(D75,D$6:D$125,0)),"NA")),'Points System'!$A$4:$A$154,'Points System'!$B$4:$B$154)</f>
        <v>0</v>
      </c>
      <c r="F75" s="9"/>
      <c r="G75" s="16">
        <f>LOOKUP((IF(F75&gt;0,(RANK(F75,F$6:F$125,0)),"NA")),'Points System'!$A$4:$A$154,'Points System'!$B$4:$B$154)</f>
        <v>0</v>
      </c>
      <c r="H75" s="9"/>
      <c r="I75" s="16">
        <f>LOOKUP((IF(H75&gt;0,(RANK(H75,H$6:H$125,0)),"NA")),'Points System'!$A$4:$A$154,'Points System'!$B$4:$B$154)</f>
        <v>0</v>
      </c>
      <c r="J75" s="9"/>
      <c r="K75" s="16">
        <f>LOOKUP((IF(J75&gt;0,(RANK(J75,J$6:J$125,0)),"NA")),'Points System'!$A$4:$A$154,'Points System'!$B$4:$B$154)</f>
        <v>0</v>
      </c>
      <c r="L75" s="9"/>
      <c r="M75" s="16">
        <f>LOOKUP((IF(L75&gt;0,(RANK(L75,L$6:L$125,0)),"NA")),'Points System'!$A$4:$A$154,'Points System'!$B$4:$B$154)</f>
        <v>0</v>
      </c>
      <c r="N75" s="9"/>
      <c r="O75" s="16">
        <f>LOOKUP((IF(N75&gt;0,(RANK(N75,N$6:N$125,0)),"NA")),'Points System'!$A$4:$A$154,'Points System'!$B$4:$B$154)</f>
        <v>0</v>
      </c>
      <c r="P75" s="9"/>
      <c r="Q75" s="16">
        <f>LOOKUP((IF(P75&gt;0,(RANK(P75,P$6:P$125,0)),"NA")),'Points System'!$A$4:$A$154,'Points System'!$B$4:$B$154)</f>
        <v>0</v>
      </c>
      <c r="R75" s="9"/>
      <c r="S75" s="16">
        <f>LOOKUP((IF(R75&gt;0,(RANK(R75,R$6:R$125,0)),"NA")),'Points System'!$A$4:$A$154,'Points System'!$B$4:$B$154)</f>
        <v>0</v>
      </c>
      <c r="T75" s="9"/>
      <c r="U75" s="16">
        <f>LOOKUP((IF(T75&gt;0,(RANK(T75,T$6:T$125,0)),"NA")),'Points System'!$A$4:$A$154,'Points System'!$B$4:$B$154)</f>
        <v>0</v>
      </c>
      <c r="V75" s="9"/>
      <c r="W75" s="16">
        <f>LOOKUP((IF(V75&gt;0,(RANK(V75,V$6:V$125,0)),"NA")),'Points System'!$A$4:$A$154,'Points System'!$B$4:$B$154)</f>
        <v>0</v>
      </c>
      <c r="X75" s="9"/>
      <c r="Y75" s="16">
        <f>LOOKUP((IF(X75&gt;0,(RANK(X75,X$6:X$125,0)),"NA")),'Points System'!$A$4:$A$154,'Points System'!$B$4:$B$154)</f>
        <v>0</v>
      </c>
      <c r="Z75" s="9"/>
      <c r="AA75" s="16">
        <f>LOOKUP((IF(Z75&gt;0,(RANK(Z75,Z$6:Z$125,0)),"NA")),'Points System'!$A$4:$A$154,'Points System'!$B$4:$B$154)</f>
        <v>0</v>
      </c>
      <c r="AB75" s="78">
        <f>CC75</f>
        <v>0</v>
      </c>
      <c r="AC75" s="10">
        <f>SUM((LARGE((BA75:BK75),1))+(LARGE((BA75:BK75),2))+(LARGE((BA75:BK75),3)+(LARGE((BA75:BK75),4))))</f>
        <v>0</v>
      </c>
      <c r="AD75" s="12">
        <f>RANK(AC75,$AC$6:$AC$125,0)</f>
        <v>67</v>
      </c>
      <c r="AE75" s="88">
        <f>(AB75-(ROUNDDOWN(AB75,0)))*100</f>
        <v>0</v>
      </c>
      <c r="AF75" s="76" t="str">
        <f>IF((COUNTIF(AT75:AY75,"&gt;0"))&gt;2,"Y","N")</f>
        <v>N</v>
      </c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23">
        <f t="shared" si="82"/>
        <v>0</v>
      </c>
      <c r="AU75" s="23">
        <f t="shared" si="83"/>
        <v>0</v>
      </c>
      <c r="AV75" s="23">
        <f t="shared" si="84"/>
        <v>0</v>
      </c>
      <c r="AW75" s="23">
        <f t="shared" si="85"/>
        <v>0</v>
      </c>
      <c r="AX75" s="23">
        <f t="shared" si="86"/>
        <v>0</v>
      </c>
      <c r="AY75" s="23">
        <f t="shared" si="87"/>
        <v>0</v>
      </c>
      <c r="AZ75" s="7"/>
      <c r="BA75" s="82">
        <f t="shared" si="114"/>
        <v>0</v>
      </c>
      <c r="BB75" s="83">
        <f t="shared" si="88"/>
        <v>0</v>
      </c>
      <c r="BC75" s="82">
        <f t="shared" si="115"/>
        <v>0</v>
      </c>
      <c r="BD75" s="83">
        <f t="shared" si="89"/>
        <v>0</v>
      </c>
      <c r="BE75" s="82">
        <f t="shared" si="116"/>
        <v>0</v>
      </c>
      <c r="BF75" s="83">
        <f t="shared" si="90"/>
        <v>0</v>
      </c>
      <c r="BG75" s="82">
        <f t="shared" si="117"/>
        <v>0</v>
      </c>
      <c r="BH75" s="82">
        <f t="shared" si="91"/>
        <v>0</v>
      </c>
      <c r="BI75" s="83">
        <f t="shared" si="92"/>
        <v>0</v>
      </c>
      <c r="BJ75" s="82">
        <f t="shared" si="93"/>
        <v>0</v>
      </c>
      <c r="BK75" s="83">
        <f t="shared" si="94"/>
        <v>0</v>
      </c>
      <c r="BL75" s="7"/>
      <c r="BM75" s="82">
        <f t="shared" si="95"/>
        <v>0</v>
      </c>
      <c r="BN75" s="83">
        <f t="shared" si="96"/>
        <v>0</v>
      </c>
      <c r="BO75" s="82">
        <f t="shared" si="97"/>
        <v>0</v>
      </c>
      <c r="BP75" s="83">
        <f t="shared" si="98"/>
        <v>0</v>
      </c>
      <c r="BQ75" s="82">
        <f t="shared" si="99"/>
        <v>0</v>
      </c>
      <c r="BR75" s="83">
        <f t="shared" si="100"/>
        <v>0</v>
      </c>
      <c r="BS75" s="82">
        <f t="shared" si="101"/>
        <v>0</v>
      </c>
      <c r="BT75" s="82">
        <f t="shared" si="102"/>
        <v>0</v>
      </c>
      <c r="BU75" s="83">
        <f t="shared" si="103"/>
        <v>0</v>
      </c>
      <c r="BV75" s="82">
        <f t="shared" si="104"/>
        <v>0</v>
      </c>
      <c r="BW75" s="83">
        <f t="shared" si="105"/>
        <v>0</v>
      </c>
      <c r="BY75" s="7">
        <f t="shared" si="106"/>
        <v>0</v>
      </c>
      <c r="BZ75" s="7"/>
      <c r="CA75" s="7">
        <f t="shared" si="118"/>
        <v>0</v>
      </c>
      <c r="CB75" s="7"/>
      <c r="CC75" s="7">
        <f t="shared" si="107"/>
        <v>0</v>
      </c>
      <c r="CF75" s="7">
        <f t="shared" si="108"/>
        <v>1</v>
      </c>
      <c r="CG75" s="7">
        <f t="shared" si="109"/>
        <v>1</v>
      </c>
      <c r="CH75" s="7">
        <f t="shared" si="110"/>
        <v>1</v>
      </c>
      <c r="CI75" s="7">
        <f t="shared" si="111"/>
        <v>1</v>
      </c>
      <c r="CJ75" s="7">
        <f t="shared" si="112"/>
        <v>1</v>
      </c>
      <c r="CK75" s="7">
        <f t="shared" si="113"/>
        <v>1</v>
      </c>
      <c r="CL75" s="7">
        <f t="shared" si="119"/>
        <v>1</v>
      </c>
      <c r="CM75" s="7">
        <f t="shared" si="120"/>
        <v>1</v>
      </c>
      <c r="CN75" s="7">
        <f t="shared" si="121"/>
        <v>1</v>
      </c>
      <c r="CO75" s="7">
        <f t="shared" si="122"/>
        <v>1</v>
      </c>
      <c r="CP75" s="7">
        <f t="shared" si="123"/>
        <v>1</v>
      </c>
      <c r="CQ75" s="7"/>
      <c r="CS75" s="7">
        <f t="shared" si="124"/>
        <v>0</v>
      </c>
      <c r="CT75" s="7">
        <f t="shared" si="125"/>
        <v>0</v>
      </c>
      <c r="CU75" s="7">
        <f t="shared" si="126"/>
        <v>0</v>
      </c>
      <c r="CV75" s="7">
        <f t="shared" si="127"/>
        <v>0</v>
      </c>
      <c r="CW75" s="7">
        <f t="shared" si="128"/>
        <v>0</v>
      </c>
      <c r="CX75" s="7">
        <f t="shared" si="129"/>
        <v>0</v>
      </c>
      <c r="CY75" s="7">
        <f t="shared" si="130"/>
        <v>0</v>
      </c>
      <c r="CZ75" s="7">
        <f t="shared" si="131"/>
        <v>0</v>
      </c>
      <c r="DA75" s="7">
        <f t="shared" si="132"/>
        <v>0</v>
      </c>
      <c r="DB75" s="7">
        <f t="shared" si="133"/>
        <v>0</v>
      </c>
      <c r="DC75" s="7">
        <f t="shared" si="134"/>
        <v>0</v>
      </c>
    </row>
    <row r="76" spans="1:107">
      <c r="A76" s="59">
        <v>62</v>
      </c>
      <c r="B76" s="253" t="s">
        <v>290</v>
      </c>
      <c r="C76" s="254" t="s">
        <v>291</v>
      </c>
      <c r="D76" s="9"/>
      <c r="E76" s="10">
        <f>LOOKUP((IF(D76&gt;0,(RANK(D76,D$6:D$125,0)),"NA")),'Points System'!$A$4:$A$154,'Points System'!$B$4:$B$154)</f>
        <v>0</v>
      </c>
      <c r="F76" s="9"/>
      <c r="G76" s="16">
        <f>LOOKUP((IF(F76&gt;0,(RANK(F76,F$6:F$125,0)),"NA")),'Points System'!$A$4:$A$154,'Points System'!$B$4:$B$154)</f>
        <v>0</v>
      </c>
      <c r="H76" s="9"/>
      <c r="I76" s="16">
        <f>LOOKUP((IF(H76&gt;0,(RANK(H76,H$6:H$125,0)),"NA")),'Points System'!$A$4:$A$154,'Points System'!$B$4:$B$154)</f>
        <v>0</v>
      </c>
      <c r="J76" s="9"/>
      <c r="K76" s="16">
        <f>LOOKUP((IF(J76&gt;0,(RANK(J76,J$6:J$125,0)),"NA")),'Points System'!$A$4:$A$154,'Points System'!$B$4:$B$154)</f>
        <v>0</v>
      </c>
      <c r="L76" s="9"/>
      <c r="M76" s="16">
        <f>LOOKUP((IF(L76&gt;0,(RANK(L76,L$6:L$125,0)),"NA")),'Points System'!$A$4:$A$154,'Points System'!$B$4:$B$154)</f>
        <v>0</v>
      </c>
      <c r="N76" s="9"/>
      <c r="O76" s="16">
        <f>LOOKUP((IF(N76&gt;0,(RANK(N76,N$6:N$125,0)),"NA")),'Points System'!$A$4:$A$154,'Points System'!$B$4:$B$154)</f>
        <v>0</v>
      </c>
      <c r="P76" s="9"/>
      <c r="Q76" s="16">
        <f>LOOKUP((IF(P76&gt;0,(RANK(P76,P$6:P$125,0)),"NA")),'Points System'!$A$4:$A$154,'Points System'!$B$4:$B$154)</f>
        <v>0</v>
      </c>
      <c r="R76" s="9"/>
      <c r="S76" s="16">
        <f>LOOKUP((IF(R76&gt;0,(RANK(R76,R$6:R$125,0)),"NA")),'Points System'!$A$4:$A$154,'Points System'!$B$4:$B$154)</f>
        <v>0</v>
      </c>
      <c r="T76" s="9"/>
      <c r="U76" s="16">
        <f>LOOKUP((IF(T76&gt;0,(RANK(T76,T$6:T$125,0)),"NA")),'Points System'!$A$4:$A$154,'Points System'!$B$4:$B$154)</f>
        <v>0</v>
      </c>
      <c r="V76" s="9"/>
      <c r="W76" s="16">
        <f>LOOKUP((IF(V76&gt;0,(RANK(V76,V$6:V$125,0)),"NA")),'Points System'!$A$4:$A$154,'Points System'!$B$4:$B$154)</f>
        <v>0</v>
      </c>
      <c r="X76" s="9"/>
      <c r="Y76" s="16">
        <f>LOOKUP((IF(X76&gt;0,(RANK(X76,X$6:X$125,0)),"NA")),'Points System'!$A$4:$A$154,'Points System'!$B$4:$B$154)</f>
        <v>0</v>
      </c>
      <c r="Z76" s="9"/>
      <c r="AA76" s="16">
        <f>LOOKUP((IF(Z76&gt;0,(RANK(Z76,Z$6:Z$125,0)),"NA")),'Points System'!$A$4:$A$154,'Points System'!$B$4:$B$154)</f>
        <v>0</v>
      </c>
      <c r="AB76" s="78">
        <f>CC76</f>
        <v>0</v>
      </c>
      <c r="AC76" s="10">
        <f>SUM((LARGE((BA76:BK76),1))+(LARGE((BA76:BK76),2))+(LARGE((BA76:BK76),3)+(LARGE((BA76:BK76),4))))</f>
        <v>0</v>
      </c>
      <c r="AD76" s="12">
        <f>RANK(AC76,$AC$6:$AC$125,0)</f>
        <v>67</v>
      </c>
      <c r="AE76" s="88">
        <f>(AB76-(ROUNDDOWN(AB76,0)))*100</f>
        <v>0</v>
      </c>
      <c r="AF76" s="76" t="str">
        <f>IF((COUNTIF(AT76:AY76,"&gt;0"))&gt;2,"Y","N")</f>
        <v>N</v>
      </c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23">
        <f t="shared" si="82"/>
        <v>0</v>
      </c>
      <c r="AU76" s="23">
        <f t="shared" si="83"/>
        <v>0</v>
      </c>
      <c r="AV76" s="23">
        <f t="shared" si="84"/>
        <v>0</v>
      </c>
      <c r="AW76" s="23">
        <f t="shared" si="85"/>
        <v>0</v>
      </c>
      <c r="AX76" s="23">
        <f t="shared" si="86"/>
        <v>0</v>
      </c>
      <c r="AY76" s="23">
        <f t="shared" si="87"/>
        <v>0</v>
      </c>
      <c r="AZ76" s="7"/>
      <c r="BA76" s="82">
        <f t="shared" si="114"/>
        <v>0</v>
      </c>
      <c r="BB76" s="83">
        <f t="shared" si="88"/>
        <v>0</v>
      </c>
      <c r="BC76" s="82">
        <f t="shared" si="115"/>
        <v>0</v>
      </c>
      <c r="BD76" s="83">
        <f t="shared" si="89"/>
        <v>0</v>
      </c>
      <c r="BE76" s="82">
        <f t="shared" si="116"/>
        <v>0</v>
      </c>
      <c r="BF76" s="83">
        <f t="shared" si="90"/>
        <v>0</v>
      </c>
      <c r="BG76" s="82">
        <f t="shared" si="117"/>
        <v>0</v>
      </c>
      <c r="BH76" s="82">
        <f t="shared" si="91"/>
        <v>0</v>
      </c>
      <c r="BI76" s="83">
        <f t="shared" si="92"/>
        <v>0</v>
      </c>
      <c r="BJ76" s="82">
        <f t="shared" si="93"/>
        <v>0</v>
      </c>
      <c r="BK76" s="83">
        <f t="shared" si="94"/>
        <v>0</v>
      </c>
      <c r="BL76" s="7"/>
      <c r="BM76" s="82">
        <f t="shared" si="95"/>
        <v>0</v>
      </c>
      <c r="BN76" s="83">
        <f t="shared" si="96"/>
        <v>0</v>
      </c>
      <c r="BO76" s="82">
        <f t="shared" si="97"/>
        <v>0</v>
      </c>
      <c r="BP76" s="83">
        <f t="shared" si="98"/>
        <v>0</v>
      </c>
      <c r="BQ76" s="82">
        <f t="shared" si="99"/>
        <v>0</v>
      </c>
      <c r="BR76" s="83">
        <f t="shared" si="100"/>
        <v>0</v>
      </c>
      <c r="BS76" s="82">
        <f t="shared" si="101"/>
        <v>0</v>
      </c>
      <c r="BT76" s="82">
        <f t="shared" si="102"/>
        <v>0</v>
      </c>
      <c r="BU76" s="83">
        <f t="shared" si="103"/>
        <v>0</v>
      </c>
      <c r="BV76" s="82">
        <f t="shared" si="104"/>
        <v>0</v>
      </c>
      <c r="BW76" s="83">
        <f t="shared" si="105"/>
        <v>0</v>
      </c>
      <c r="BY76" s="7">
        <f t="shared" si="106"/>
        <v>0</v>
      </c>
      <c r="BZ76" s="7"/>
      <c r="CA76" s="7">
        <f t="shared" si="118"/>
        <v>0</v>
      </c>
      <c r="CB76" s="7"/>
      <c r="CC76" s="7">
        <f t="shared" si="107"/>
        <v>0</v>
      </c>
      <c r="CF76" s="7">
        <f t="shared" si="108"/>
        <v>1</v>
      </c>
      <c r="CG76" s="7">
        <f t="shared" si="109"/>
        <v>1</v>
      </c>
      <c r="CH76" s="7">
        <f t="shared" si="110"/>
        <v>1</v>
      </c>
      <c r="CI76" s="7">
        <f t="shared" si="111"/>
        <v>1</v>
      </c>
      <c r="CJ76" s="7">
        <f t="shared" si="112"/>
        <v>1</v>
      </c>
      <c r="CK76" s="7">
        <f t="shared" si="113"/>
        <v>1</v>
      </c>
      <c r="CL76" s="7">
        <f t="shared" si="119"/>
        <v>1</v>
      </c>
      <c r="CM76" s="7">
        <f t="shared" si="120"/>
        <v>1</v>
      </c>
      <c r="CN76" s="7">
        <f t="shared" si="121"/>
        <v>1</v>
      </c>
      <c r="CO76" s="7">
        <f t="shared" si="122"/>
        <v>1</v>
      </c>
      <c r="CP76" s="7">
        <f t="shared" si="123"/>
        <v>1</v>
      </c>
      <c r="CQ76" s="7"/>
      <c r="CS76" s="7">
        <f t="shared" si="124"/>
        <v>0</v>
      </c>
      <c r="CT76" s="7">
        <f t="shared" si="125"/>
        <v>0</v>
      </c>
      <c r="CU76" s="7">
        <f t="shared" si="126"/>
        <v>0</v>
      </c>
      <c r="CV76" s="7">
        <f t="shared" si="127"/>
        <v>0</v>
      </c>
      <c r="CW76" s="7">
        <f t="shared" si="128"/>
        <v>0</v>
      </c>
      <c r="CX76" s="7">
        <f t="shared" si="129"/>
        <v>0</v>
      </c>
      <c r="CY76" s="7">
        <f t="shared" si="130"/>
        <v>0</v>
      </c>
      <c r="CZ76" s="7">
        <f t="shared" si="131"/>
        <v>0</v>
      </c>
      <c r="DA76" s="7">
        <f t="shared" si="132"/>
        <v>0</v>
      </c>
      <c r="DB76" s="7">
        <f t="shared" si="133"/>
        <v>0</v>
      </c>
      <c r="DC76" s="7">
        <f t="shared" si="134"/>
        <v>0</v>
      </c>
    </row>
    <row r="77" spans="1:107">
      <c r="A77" s="59">
        <v>63</v>
      </c>
      <c r="B77" s="253" t="s">
        <v>282</v>
      </c>
      <c r="C77" s="254" t="s">
        <v>283</v>
      </c>
      <c r="D77" s="9"/>
      <c r="E77" s="10">
        <f>LOOKUP((IF(D77&gt;0,(RANK(D77,D$6:D$125,0)),"NA")),'Points System'!$A$4:$A$154,'Points System'!$B$4:$B$154)</f>
        <v>0</v>
      </c>
      <c r="F77" s="9"/>
      <c r="G77" s="16">
        <f>LOOKUP((IF(F77&gt;0,(RANK(F77,F$6:F$125,0)),"NA")),'Points System'!$A$4:$A$154,'Points System'!$B$4:$B$154)</f>
        <v>0</v>
      </c>
      <c r="H77" s="9"/>
      <c r="I77" s="16">
        <f>LOOKUP((IF(H77&gt;0,(RANK(H77,H$6:H$125,0)),"NA")),'Points System'!$A$4:$A$154,'Points System'!$B$4:$B$154)</f>
        <v>0</v>
      </c>
      <c r="J77" s="9"/>
      <c r="K77" s="16">
        <f>LOOKUP((IF(J77&gt;0,(RANK(J77,J$6:J$125,0)),"NA")),'Points System'!$A$4:$A$154,'Points System'!$B$4:$B$154)</f>
        <v>0</v>
      </c>
      <c r="L77" s="9"/>
      <c r="M77" s="16">
        <f>LOOKUP((IF(L77&gt;0,(RANK(L77,L$6:L$125,0)),"NA")),'Points System'!$A$4:$A$154,'Points System'!$B$4:$B$154)</f>
        <v>0</v>
      </c>
      <c r="N77" s="9"/>
      <c r="O77" s="16">
        <f>LOOKUP((IF(N77&gt;0,(RANK(N77,N$6:N$125,0)),"NA")),'Points System'!$A$4:$A$154,'Points System'!$B$4:$B$154)</f>
        <v>0</v>
      </c>
      <c r="P77" s="9"/>
      <c r="Q77" s="16">
        <f>LOOKUP((IF(P77&gt;0,(RANK(P77,P$6:P$125,0)),"NA")),'Points System'!$A$4:$A$154,'Points System'!$B$4:$B$154)</f>
        <v>0</v>
      </c>
      <c r="R77" s="9"/>
      <c r="S77" s="16">
        <f>LOOKUP((IF(R77&gt;0,(RANK(R77,R$6:R$125,0)),"NA")),'Points System'!$A$4:$A$154,'Points System'!$B$4:$B$154)</f>
        <v>0</v>
      </c>
      <c r="T77" s="9"/>
      <c r="U77" s="16">
        <f>LOOKUP((IF(T77&gt;0,(RANK(T77,T$6:T$125,0)),"NA")),'Points System'!$A$4:$A$154,'Points System'!$B$4:$B$154)</f>
        <v>0</v>
      </c>
      <c r="V77" s="9"/>
      <c r="W77" s="16">
        <f>LOOKUP((IF(V77&gt;0,(RANK(V77,V$6:V$125,0)),"NA")),'Points System'!$A$4:$A$154,'Points System'!$B$4:$B$154)</f>
        <v>0</v>
      </c>
      <c r="X77" s="9"/>
      <c r="Y77" s="16">
        <f>LOOKUP((IF(X77&gt;0,(RANK(X77,X$6:X$125,0)),"NA")),'Points System'!$A$4:$A$154,'Points System'!$B$4:$B$154)</f>
        <v>0</v>
      </c>
      <c r="Z77" s="9"/>
      <c r="AA77" s="16">
        <f>LOOKUP((IF(Z77&gt;0,(RANK(Z77,Z$6:Z$125,0)),"NA")),'Points System'!$A$4:$A$154,'Points System'!$B$4:$B$154)</f>
        <v>0</v>
      </c>
      <c r="AB77" s="78">
        <f>CC77</f>
        <v>0</v>
      </c>
      <c r="AC77" s="10">
        <f>SUM((LARGE((BA77:BK77),1))+(LARGE((BA77:BK77),2))+(LARGE((BA77:BK77),3)+(LARGE((BA77:BK77),4))))</f>
        <v>0</v>
      </c>
      <c r="AD77" s="12">
        <f>RANK(AC77,$AC$6:$AC$125,0)</f>
        <v>67</v>
      </c>
      <c r="AE77" s="88">
        <f>(AB77-(ROUNDDOWN(AB77,0)))*100</f>
        <v>0</v>
      </c>
      <c r="AF77" s="76" t="str">
        <f>IF((COUNTIF(AT77:AY77,"&gt;0"))&gt;2,"Y","N")</f>
        <v>N</v>
      </c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23">
        <f t="shared" si="82"/>
        <v>0</v>
      </c>
      <c r="AU77" s="23">
        <f t="shared" si="83"/>
        <v>0</v>
      </c>
      <c r="AV77" s="23">
        <f t="shared" si="84"/>
        <v>0</v>
      </c>
      <c r="AW77" s="23">
        <f t="shared" si="85"/>
        <v>0</v>
      </c>
      <c r="AX77" s="23">
        <f t="shared" si="86"/>
        <v>0</v>
      </c>
      <c r="AY77" s="23">
        <f t="shared" si="87"/>
        <v>0</v>
      </c>
      <c r="AZ77" s="7"/>
      <c r="BA77" s="82">
        <f t="shared" si="114"/>
        <v>0</v>
      </c>
      <c r="BB77" s="83">
        <f t="shared" si="88"/>
        <v>0</v>
      </c>
      <c r="BC77" s="82">
        <f t="shared" si="115"/>
        <v>0</v>
      </c>
      <c r="BD77" s="83">
        <f t="shared" si="89"/>
        <v>0</v>
      </c>
      <c r="BE77" s="82">
        <f t="shared" si="116"/>
        <v>0</v>
      </c>
      <c r="BF77" s="83">
        <f t="shared" si="90"/>
        <v>0</v>
      </c>
      <c r="BG77" s="82">
        <f t="shared" si="117"/>
        <v>0</v>
      </c>
      <c r="BH77" s="82">
        <f t="shared" si="91"/>
        <v>0</v>
      </c>
      <c r="BI77" s="83">
        <f t="shared" si="92"/>
        <v>0</v>
      </c>
      <c r="BJ77" s="82">
        <f t="shared" si="93"/>
        <v>0</v>
      </c>
      <c r="BK77" s="83">
        <f t="shared" si="94"/>
        <v>0</v>
      </c>
      <c r="BL77" s="7"/>
      <c r="BM77" s="82">
        <f t="shared" si="95"/>
        <v>0</v>
      </c>
      <c r="BN77" s="83">
        <f t="shared" si="96"/>
        <v>0</v>
      </c>
      <c r="BO77" s="82">
        <f t="shared" si="97"/>
        <v>0</v>
      </c>
      <c r="BP77" s="83">
        <f t="shared" si="98"/>
        <v>0</v>
      </c>
      <c r="BQ77" s="82">
        <f t="shared" si="99"/>
        <v>0</v>
      </c>
      <c r="BR77" s="83">
        <f t="shared" si="100"/>
        <v>0</v>
      </c>
      <c r="BS77" s="82">
        <f t="shared" si="101"/>
        <v>0</v>
      </c>
      <c r="BT77" s="82">
        <f t="shared" si="102"/>
        <v>0</v>
      </c>
      <c r="BU77" s="83">
        <f t="shared" si="103"/>
        <v>0</v>
      </c>
      <c r="BV77" s="82">
        <f t="shared" si="104"/>
        <v>0</v>
      </c>
      <c r="BW77" s="83">
        <f t="shared" si="105"/>
        <v>0</v>
      </c>
      <c r="BY77" s="7">
        <f t="shared" si="106"/>
        <v>0</v>
      </c>
      <c r="BZ77" s="7"/>
      <c r="CA77" s="7">
        <f t="shared" si="118"/>
        <v>0</v>
      </c>
      <c r="CB77" s="7"/>
      <c r="CC77" s="7">
        <f t="shared" si="107"/>
        <v>0</v>
      </c>
      <c r="CF77" s="7">
        <f t="shared" si="108"/>
        <v>1</v>
      </c>
      <c r="CG77" s="7">
        <f t="shared" si="109"/>
        <v>1</v>
      </c>
      <c r="CH77" s="7">
        <f t="shared" si="110"/>
        <v>1</v>
      </c>
      <c r="CI77" s="7">
        <f t="shared" si="111"/>
        <v>1</v>
      </c>
      <c r="CJ77" s="7">
        <f t="shared" si="112"/>
        <v>1</v>
      </c>
      <c r="CK77" s="7">
        <f t="shared" si="113"/>
        <v>1</v>
      </c>
      <c r="CL77" s="7">
        <f t="shared" si="119"/>
        <v>1</v>
      </c>
      <c r="CM77" s="7">
        <f t="shared" si="120"/>
        <v>1</v>
      </c>
      <c r="CN77" s="7">
        <f t="shared" si="121"/>
        <v>1</v>
      </c>
      <c r="CO77" s="7">
        <f t="shared" si="122"/>
        <v>1</v>
      </c>
      <c r="CP77" s="7">
        <f t="shared" si="123"/>
        <v>1</v>
      </c>
      <c r="CQ77" s="7"/>
      <c r="CS77" s="7">
        <f t="shared" si="124"/>
        <v>0</v>
      </c>
      <c r="CT77" s="7">
        <f t="shared" si="125"/>
        <v>0</v>
      </c>
      <c r="CU77" s="7">
        <f t="shared" si="126"/>
        <v>0</v>
      </c>
      <c r="CV77" s="7">
        <f t="shared" si="127"/>
        <v>0</v>
      </c>
      <c r="CW77" s="7">
        <f t="shared" si="128"/>
        <v>0</v>
      </c>
      <c r="CX77" s="7">
        <f t="shared" si="129"/>
        <v>0</v>
      </c>
      <c r="CY77" s="7">
        <f t="shared" si="130"/>
        <v>0</v>
      </c>
      <c r="CZ77" s="7">
        <f t="shared" si="131"/>
        <v>0</v>
      </c>
      <c r="DA77" s="7">
        <f t="shared" si="132"/>
        <v>0</v>
      </c>
      <c r="DB77" s="7">
        <f t="shared" si="133"/>
        <v>0</v>
      </c>
      <c r="DC77" s="7">
        <f t="shared" si="134"/>
        <v>0</v>
      </c>
    </row>
    <row r="78" spans="1:107">
      <c r="A78" s="59">
        <v>64</v>
      </c>
      <c r="B78" s="253" t="s">
        <v>51</v>
      </c>
      <c r="C78" s="254" t="s">
        <v>85</v>
      </c>
      <c r="D78" s="9"/>
      <c r="E78" s="29">
        <f>LOOKUP((IF(D78&gt;0,(RANK(D78,D$6:D$125,0)),"NA")),'Points System'!$A$4:$A$154,'Points System'!$B$4:$B$154)</f>
        <v>0</v>
      </c>
      <c r="F78" s="9"/>
      <c r="G78" s="30">
        <f>LOOKUP((IF(F78&gt;0,(RANK(F78,F$6:F$125,0)),"NA")),'Points System'!$A$4:$A$154,'Points System'!$B$4:$B$154)</f>
        <v>0</v>
      </c>
      <c r="H78" s="9"/>
      <c r="I78" s="30">
        <f>LOOKUP((IF(H78&gt;0,(RANK(H78,H$6:H$125,0)),"NA")),'Points System'!$A$4:$A$154,'Points System'!$B$4:$B$154)</f>
        <v>0</v>
      </c>
      <c r="J78" s="9"/>
      <c r="K78" s="30">
        <f>LOOKUP((IF(J78&gt;0,(RANK(J78,J$6:J$125,0)),"NA")),'Points System'!$A$4:$A$154,'Points System'!$B$4:$B$154)</f>
        <v>0</v>
      </c>
      <c r="L78" s="9"/>
      <c r="M78" s="30">
        <f>LOOKUP((IF(L78&gt;0,(RANK(L78,L$6:L$125,0)),"NA")),'Points System'!$A$4:$A$154,'Points System'!$B$4:$B$154)</f>
        <v>0</v>
      </c>
      <c r="N78" s="9"/>
      <c r="O78" s="30">
        <f>LOOKUP((IF(N78&gt;0,(RANK(N78,N$6:N$125,0)),"NA")),'Points System'!$A$4:$A$154,'Points System'!$B$4:$B$154)</f>
        <v>0</v>
      </c>
      <c r="P78" s="9"/>
      <c r="Q78" s="30">
        <f>LOOKUP((IF(P78&gt;0,(RANK(P78,P$6:P$125,0)),"NA")),'Points System'!$A$4:$A$154,'Points System'!$B$4:$B$154)</f>
        <v>0</v>
      </c>
      <c r="R78" s="9"/>
      <c r="S78" s="30">
        <f>LOOKUP((IF(R78&gt;0,(RANK(R78,R$6:R$125,0)),"NA")),'Points System'!$A$4:$A$154,'Points System'!$B$4:$B$154)</f>
        <v>0</v>
      </c>
      <c r="T78" s="9"/>
      <c r="U78" s="30">
        <f>LOOKUP((IF(T78&gt;0,(RANK(T78,T$6:T$125,0)),"NA")),'Points System'!$A$4:$A$154,'Points System'!$B$4:$B$154)</f>
        <v>0</v>
      </c>
      <c r="V78" s="9"/>
      <c r="W78" s="30">
        <f>LOOKUP((IF(V78&gt;0,(RANK(V78,V$6:V$125,0)),"NA")),'Points System'!$A$4:$A$154,'Points System'!$B$4:$B$154)</f>
        <v>0</v>
      </c>
      <c r="X78" s="9"/>
      <c r="Y78" s="16">
        <f>LOOKUP((IF(X78&gt;0,(RANK(X78,X$6:X$125,0)),"NA")),'Points System'!$A$4:$A$154,'Points System'!$B$4:$B$154)</f>
        <v>0</v>
      </c>
      <c r="Z78" s="9"/>
      <c r="AA78" s="16">
        <f>LOOKUP((IF(Z78&gt;0,(RANK(Z78,Z$6:Z$125,0)),"NA")),'Points System'!$A$4:$A$154,'Points System'!$B$4:$B$154)</f>
        <v>0</v>
      </c>
      <c r="AB78" s="78">
        <f>CC78</f>
        <v>0</v>
      </c>
      <c r="AC78" s="10">
        <f>SUM((LARGE((BA78:BK78),1))+(LARGE((BA78:BK78),2))+(LARGE((BA78:BK78),3)+(LARGE((BA78:BK78),4))))</f>
        <v>0</v>
      </c>
      <c r="AD78" s="12">
        <f>RANK(AC78,$AC$6:$AC$125,0)</f>
        <v>67</v>
      </c>
      <c r="AE78" s="88">
        <f>(AB78-(ROUNDDOWN(AB78,0)))*100</f>
        <v>0</v>
      </c>
      <c r="AF78" s="76" t="str">
        <f>IF((COUNTIF(AT78:AY78,"&gt;0"))&gt;2,"Y","N")</f>
        <v>N</v>
      </c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23">
        <f t="shared" si="82"/>
        <v>0</v>
      </c>
      <c r="AU78" s="23">
        <f t="shared" si="83"/>
        <v>0</v>
      </c>
      <c r="AV78" s="23">
        <f t="shared" si="84"/>
        <v>0</v>
      </c>
      <c r="AW78" s="23">
        <f t="shared" si="85"/>
        <v>0</v>
      </c>
      <c r="AX78" s="23">
        <f t="shared" si="86"/>
        <v>0</v>
      </c>
      <c r="AY78" s="23">
        <f t="shared" si="87"/>
        <v>0</v>
      </c>
      <c r="AZ78" s="7"/>
      <c r="BA78" s="82">
        <f t="shared" si="114"/>
        <v>0</v>
      </c>
      <c r="BB78" s="83">
        <f t="shared" si="88"/>
        <v>0</v>
      </c>
      <c r="BC78" s="82">
        <f t="shared" si="115"/>
        <v>0</v>
      </c>
      <c r="BD78" s="83">
        <f t="shared" si="89"/>
        <v>0</v>
      </c>
      <c r="BE78" s="82">
        <f t="shared" si="116"/>
        <v>0</v>
      </c>
      <c r="BF78" s="83">
        <f t="shared" si="90"/>
        <v>0</v>
      </c>
      <c r="BG78" s="82">
        <f t="shared" si="117"/>
        <v>0</v>
      </c>
      <c r="BH78" s="82">
        <f t="shared" si="91"/>
        <v>0</v>
      </c>
      <c r="BI78" s="83">
        <f t="shared" si="92"/>
        <v>0</v>
      </c>
      <c r="BJ78" s="82">
        <f t="shared" si="93"/>
        <v>0</v>
      </c>
      <c r="BK78" s="83">
        <f t="shared" si="94"/>
        <v>0</v>
      </c>
      <c r="BL78" s="7"/>
      <c r="BM78" s="82">
        <f t="shared" si="95"/>
        <v>0</v>
      </c>
      <c r="BN78" s="83">
        <f t="shared" si="96"/>
        <v>0</v>
      </c>
      <c r="BO78" s="82">
        <f t="shared" si="97"/>
        <v>0</v>
      </c>
      <c r="BP78" s="83">
        <f t="shared" si="98"/>
        <v>0</v>
      </c>
      <c r="BQ78" s="82">
        <f t="shared" si="99"/>
        <v>0</v>
      </c>
      <c r="BR78" s="83">
        <f t="shared" si="100"/>
        <v>0</v>
      </c>
      <c r="BS78" s="82">
        <f t="shared" si="101"/>
        <v>0</v>
      </c>
      <c r="BT78" s="82">
        <f t="shared" si="102"/>
        <v>0</v>
      </c>
      <c r="BU78" s="83">
        <f t="shared" si="103"/>
        <v>0</v>
      </c>
      <c r="BV78" s="82">
        <f t="shared" si="104"/>
        <v>0</v>
      </c>
      <c r="BW78" s="83">
        <f t="shared" si="105"/>
        <v>0</v>
      </c>
      <c r="BY78" s="7">
        <f t="shared" si="106"/>
        <v>0</v>
      </c>
      <c r="BZ78" s="7"/>
      <c r="CA78" s="7">
        <f t="shared" si="118"/>
        <v>0</v>
      </c>
      <c r="CB78" s="7"/>
      <c r="CC78" s="7">
        <f t="shared" si="107"/>
        <v>0</v>
      </c>
      <c r="CF78" s="7">
        <f t="shared" si="108"/>
        <v>1</v>
      </c>
      <c r="CG78" s="7">
        <f t="shared" si="109"/>
        <v>1</v>
      </c>
      <c r="CH78" s="7">
        <f t="shared" si="110"/>
        <v>1</v>
      </c>
      <c r="CI78" s="7">
        <f t="shared" si="111"/>
        <v>1</v>
      </c>
      <c r="CJ78" s="7">
        <f t="shared" si="112"/>
        <v>1</v>
      </c>
      <c r="CK78" s="7">
        <f t="shared" si="113"/>
        <v>1</v>
      </c>
      <c r="CL78" s="7">
        <f t="shared" si="119"/>
        <v>1</v>
      </c>
      <c r="CM78" s="7">
        <f t="shared" si="120"/>
        <v>1</v>
      </c>
      <c r="CN78" s="7">
        <f t="shared" si="121"/>
        <v>1</v>
      </c>
      <c r="CO78" s="7">
        <f t="shared" si="122"/>
        <v>1</v>
      </c>
      <c r="CP78" s="7">
        <f t="shared" si="123"/>
        <v>1</v>
      </c>
      <c r="CQ78" s="7"/>
      <c r="CS78" s="7">
        <f t="shared" si="124"/>
        <v>0</v>
      </c>
      <c r="CT78" s="7">
        <f t="shared" si="125"/>
        <v>0</v>
      </c>
      <c r="CU78" s="7">
        <f t="shared" si="126"/>
        <v>0</v>
      </c>
      <c r="CV78" s="7">
        <f t="shared" si="127"/>
        <v>0</v>
      </c>
      <c r="CW78" s="7">
        <f t="shared" si="128"/>
        <v>0</v>
      </c>
      <c r="CX78" s="7">
        <f t="shared" si="129"/>
        <v>0</v>
      </c>
      <c r="CY78" s="7">
        <f t="shared" si="130"/>
        <v>0</v>
      </c>
      <c r="CZ78" s="7">
        <f t="shared" si="131"/>
        <v>0</v>
      </c>
      <c r="DA78" s="7">
        <f t="shared" si="132"/>
        <v>0</v>
      </c>
      <c r="DB78" s="7">
        <f t="shared" si="133"/>
        <v>0</v>
      </c>
      <c r="DC78" s="7">
        <f t="shared" si="134"/>
        <v>0</v>
      </c>
    </row>
    <row r="79" spans="1:107">
      <c r="A79" s="59">
        <v>66</v>
      </c>
      <c r="B79" s="253" t="s">
        <v>89</v>
      </c>
      <c r="C79" s="254" t="s">
        <v>292</v>
      </c>
      <c r="D79" s="9"/>
      <c r="E79" s="10">
        <f>LOOKUP((IF(D79&gt;0,(RANK(D79,D$6:D$125,0)),"NA")),'Points System'!$A$4:$A$154,'Points System'!$B$4:$B$154)</f>
        <v>0</v>
      </c>
      <c r="F79" s="9"/>
      <c r="G79" s="16">
        <f>LOOKUP((IF(F79&gt;0,(RANK(F79,F$6:F$125,0)),"NA")),'Points System'!$A$4:$A$154,'Points System'!$B$4:$B$154)</f>
        <v>0</v>
      </c>
      <c r="H79" s="9"/>
      <c r="I79" s="16">
        <f>LOOKUP((IF(H79&gt;0,(RANK(H79,H$6:H$125,0)),"NA")),'Points System'!$A$4:$A$154,'Points System'!$B$4:$B$154)</f>
        <v>0</v>
      </c>
      <c r="J79" s="9"/>
      <c r="K79" s="16">
        <f>LOOKUP((IF(J79&gt;0,(RANK(J79,J$6:J$125,0)),"NA")),'Points System'!$A$4:$A$154,'Points System'!$B$4:$B$154)</f>
        <v>0</v>
      </c>
      <c r="L79" s="9"/>
      <c r="M79" s="16">
        <f>LOOKUP((IF(L79&gt;0,(RANK(L79,L$6:L$125,0)),"NA")),'Points System'!$A$4:$A$154,'Points System'!$B$4:$B$154)</f>
        <v>0</v>
      </c>
      <c r="N79" s="9"/>
      <c r="O79" s="16">
        <f>LOOKUP((IF(N79&gt;0,(RANK(N79,N$6:N$125,0)),"NA")),'Points System'!$A$4:$A$154,'Points System'!$B$4:$B$154)</f>
        <v>0</v>
      </c>
      <c r="P79" s="9"/>
      <c r="Q79" s="16">
        <f>LOOKUP((IF(P79&gt;0,(RANK(P79,P$6:P$125,0)),"NA")),'Points System'!$A$4:$A$154,'Points System'!$B$4:$B$154)</f>
        <v>0</v>
      </c>
      <c r="R79" s="9"/>
      <c r="S79" s="16">
        <f>LOOKUP((IF(R79&gt;0,(RANK(R79,R$6:R$125,0)),"NA")),'Points System'!$A$4:$A$154,'Points System'!$B$4:$B$154)</f>
        <v>0</v>
      </c>
      <c r="T79" s="9"/>
      <c r="U79" s="16">
        <f>LOOKUP((IF(T79&gt;0,(RANK(T79,T$6:T$125,0)),"NA")),'Points System'!$A$4:$A$154,'Points System'!$B$4:$B$154)</f>
        <v>0</v>
      </c>
      <c r="V79" s="9"/>
      <c r="W79" s="16">
        <f>LOOKUP((IF(V79&gt;0,(RANK(V79,V$6:V$125,0)),"NA")),'Points System'!$A$4:$A$154,'Points System'!$B$4:$B$154)</f>
        <v>0</v>
      </c>
      <c r="X79" s="9"/>
      <c r="Y79" s="16">
        <f>LOOKUP((IF(X79&gt;0,(RANK(X79,X$6:X$125,0)),"NA")),'Points System'!$A$4:$A$154,'Points System'!$B$4:$B$154)</f>
        <v>0</v>
      </c>
      <c r="Z79" s="9"/>
      <c r="AA79" s="16">
        <f>LOOKUP((IF(Z79&gt;0,(RANK(Z79,Z$6:Z$125,0)),"NA")),'Points System'!$A$4:$A$154,'Points System'!$B$4:$B$154)</f>
        <v>0</v>
      </c>
      <c r="AB79" s="78">
        <f>CC79</f>
        <v>0</v>
      </c>
      <c r="AC79" s="10">
        <f>SUM((LARGE((BA79:BK79),1))+(LARGE((BA79:BK79),2))+(LARGE((BA79:BK79),3)+(LARGE((BA79:BK79),4))))</f>
        <v>0</v>
      </c>
      <c r="AD79" s="12">
        <f>RANK(AC79,$AC$6:$AC$125,0)</f>
        <v>67</v>
      </c>
      <c r="AE79" s="88">
        <f>(AB79-(ROUNDDOWN(AB79,0)))*100</f>
        <v>0</v>
      </c>
      <c r="AF79" s="76" t="str">
        <f>IF((COUNTIF(AT79:AY79,"&gt;0"))&gt;2,"Y","N")</f>
        <v>N</v>
      </c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23">
        <f t="shared" si="82"/>
        <v>0</v>
      </c>
      <c r="AU79" s="23">
        <f t="shared" si="83"/>
        <v>0</v>
      </c>
      <c r="AV79" s="23">
        <f t="shared" si="84"/>
        <v>0</v>
      </c>
      <c r="AW79" s="23">
        <f t="shared" si="85"/>
        <v>0</v>
      </c>
      <c r="AX79" s="23">
        <f t="shared" si="86"/>
        <v>0</v>
      </c>
      <c r="AY79" s="23">
        <f t="shared" si="87"/>
        <v>0</v>
      </c>
      <c r="AZ79" s="7"/>
      <c r="BA79" s="82">
        <f t="shared" si="114"/>
        <v>0</v>
      </c>
      <c r="BB79" s="83">
        <f t="shared" si="88"/>
        <v>0</v>
      </c>
      <c r="BC79" s="82">
        <f t="shared" si="115"/>
        <v>0</v>
      </c>
      <c r="BD79" s="83">
        <f t="shared" si="89"/>
        <v>0</v>
      </c>
      <c r="BE79" s="82">
        <f t="shared" si="116"/>
        <v>0</v>
      </c>
      <c r="BF79" s="83">
        <f t="shared" si="90"/>
        <v>0</v>
      </c>
      <c r="BG79" s="82">
        <f t="shared" si="117"/>
        <v>0</v>
      </c>
      <c r="BH79" s="82">
        <f t="shared" si="91"/>
        <v>0</v>
      </c>
      <c r="BI79" s="83">
        <f t="shared" si="92"/>
        <v>0</v>
      </c>
      <c r="BJ79" s="82">
        <f t="shared" si="93"/>
        <v>0</v>
      </c>
      <c r="BK79" s="83">
        <f t="shared" si="94"/>
        <v>0</v>
      </c>
      <c r="BL79" s="7"/>
      <c r="BM79" s="82">
        <f t="shared" si="95"/>
        <v>0</v>
      </c>
      <c r="BN79" s="83">
        <f t="shared" si="96"/>
        <v>0</v>
      </c>
      <c r="BO79" s="82">
        <f t="shared" si="97"/>
        <v>0</v>
      </c>
      <c r="BP79" s="83">
        <f t="shared" si="98"/>
        <v>0</v>
      </c>
      <c r="BQ79" s="82">
        <f t="shared" si="99"/>
        <v>0</v>
      </c>
      <c r="BR79" s="83">
        <f t="shared" si="100"/>
        <v>0</v>
      </c>
      <c r="BS79" s="82">
        <f t="shared" si="101"/>
        <v>0</v>
      </c>
      <c r="BT79" s="82">
        <f t="shared" si="102"/>
        <v>0</v>
      </c>
      <c r="BU79" s="83">
        <f t="shared" si="103"/>
        <v>0</v>
      </c>
      <c r="BV79" s="82">
        <f t="shared" si="104"/>
        <v>0</v>
      </c>
      <c r="BW79" s="83">
        <f t="shared" si="105"/>
        <v>0</v>
      </c>
      <c r="BY79" s="7">
        <f t="shared" si="106"/>
        <v>0</v>
      </c>
      <c r="BZ79" s="7"/>
      <c r="CA79" s="7">
        <f t="shared" si="118"/>
        <v>0</v>
      </c>
      <c r="CB79" s="7"/>
      <c r="CC79" s="7">
        <f t="shared" si="107"/>
        <v>0</v>
      </c>
      <c r="CF79" s="7">
        <f t="shared" si="108"/>
        <v>1</v>
      </c>
      <c r="CG79" s="7">
        <f t="shared" si="109"/>
        <v>1</v>
      </c>
      <c r="CH79" s="7">
        <f t="shared" si="110"/>
        <v>1</v>
      </c>
      <c r="CI79" s="7">
        <f t="shared" si="111"/>
        <v>1</v>
      </c>
      <c r="CJ79" s="7">
        <f t="shared" si="112"/>
        <v>1</v>
      </c>
      <c r="CK79" s="7">
        <f t="shared" si="113"/>
        <v>1</v>
      </c>
      <c r="CL79" s="7">
        <f t="shared" si="119"/>
        <v>1</v>
      </c>
      <c r="CM79" s="7">
        <f t="shared" si="120"/>
        <v>1</v>
      </c>
      <c r="CN79" s="7">
        <f t="shared" si="121"/>
        <v>1</v>
      </c>
      <c r="CO79" s="7">
        <f t="shared" si="122"/>
        <v>1</v>
      </c>
      <c r="CP79" s="7">
        <f t="shared" si="123"/>
        <v>1</v>
      </c>
      <c r="CQ79" s="7"/>
      <c r="CS79" s="7">
        <f t="shared" si="124"/>
        <v>0</v>
      </c>
      <c r="CT79" s="7">
        <f t="shared" si="125"/>
        <v>0</v>
      </c>
      <c r="CU79" s="7">
        <f t="shared" si="126"/>
        <v>0</v>
      </c>
      <c r="CV79" s="7">
        <f t="shared" si="127"/>
        <v>0</v>
      </c>
      <c r="CW79" s="7">
        <f t="shared" si="128"/>
        <v>0</v>
      </c>
      <c r="CX79" s="7">
        <f t="shared" si="129"/>
        <v>0</v>
      </c>
      <c r="CY79" s="7">
        <f t="shared" si="130"/>
        <v>0</v>
      </c>
      <c r="CZ79" s="7">
        <f t="shared" si="131"/>
        <v>0</v>
      </c>
      <c r="DA79" s="7">
        <f t="shared" si="132"/>
        <v>0</v>
      </c>
      <c r="DB79" s="7">
        <f t="shared" si="133"/>
        <v>0</v>
      </c>
      <c r="DC79" s="7">
        <f t="shared" si="134"/>
        <v>0</v>
      </c>
    </row>
    <row r="80" spans="1:107">
      <c r="A80" s="59">
        <v>68</v>
      </c>
      <c r="B80" s="253" t="s">
        <v>123</v>
      </c>
      <c r="C80" s="254" t="s">
        <v>260</v>
      </c>
      <c r="D80" s="9"/>
      <c r="E80" s="10">
        <f>LOOKUP((IF(D80&gt;0,(RANK(D80,D$6:D$125,0)),"NA")),'Points System'!$A$4:$A$154,'Points System'!$B$4:$B$154)</f>
        <v>0</v>
      </c>
      <c r="F80" s="9"/>
      <c r="G80" s="16">
        <f>LOOKUP((IF(F80&gt;0,(RANK(F80,F$6:F$125,0)),"NA")),'Points System'!$A$4:$A$154,'Points System'!$B$4:$B$154)</f>
        <v>0</v>
      </c>
      <c r="H80" s="9"/>
      <c r="I80" s="16">
        <f>LOOKUP((IF(H80&gt;0,(RANK(H80,H$6:H$125,0)),"NA")),'Points System'!$A$4:$A$154,'Points System'!$B$4:$B$154)</f>
        <v>0</v>
      </c>
      <c r="J80" s="9"/>
      <c r="K80" s="16">
        <f>LOOKUP((IF(J80&gt;0,(RANK(J80,J$6:J$125,0)),"NA")),'Points System'!$A$4:$A$154,'Points System'!$B$4:$B$154)</f>
        <v>0</v>
      </c>
      <c r="L80" s="9"/>
      <c r="M80" s="16">
        <f>LOOKUP((IF(L80&gt;0,(RANK(L80,L$6:L$125,0)),"NA")),'Points System'!$A$4:$A$154,'Points System'!$B$4:$B$154)</f>
        <v>0</v>
      </c>
      <c r="N80" s="9"/>
      <c r="O80" s="16">
        <f>LOOKUP((IF(N80&gt;0,(RANK(N80,N$6:N$125,0)),"NA")),'Points System'!$A$4:$A$154,'Points System'!$B$4:$B$154)</f>
        <v>0</v>
      </c>
      <c r="P80" s="9"/>
      <c r="Q80" s="16">
        <f>LOOKUP((IF(P80&gt;0,(RANK(P80,P$6:P$125,0)),"NA")),'Points System'!$A$4:$A$154,'Points System'!$B$4:$B$154)</f>
        <v>0</v>
      </c>
      <c r="R80" s="9"/>
      <c r="S80" s="16">
        <f>LOOKUP((IF(R80&gt;0,(RANK(R80,R$6:R$125,0)),"NA")),'Points System'!$A$4:$A$154,'Points System'!$B$4:$B$154)</f>
        <v>0</v>
      </c>
      <c r="T80" s="9"/>
      <c r="U80" s="16">
        <f>LOOKUP((IF(T80&gt;0,(RANK(T80,T$6:T$125,0)),"NA")),'Points System'!$A$4:$A$154,'Points System'!$B$4:$B$154)</f>
        <v>0</v>
      </c>
      <c r="V80" s="9"/>
      <c r="W80" s="16">
        <f>LOOKUP((IF(V80&gt;0,(RANK(V80,V$6:V$125,0)),"NA")),'Points System'!$A$4:$A$154,'Points System'!$B$4:$B$154)</f>
        <v>0</v>
      </c>
      <c r="X80" s="9"/>
      <c r="Y80" s="16">
        <f>LOOKUP((IF(X80&gt;0,(RANK(X80,X$6:X$125,0)),"NA")),'Points System'!$A$4:$A$154,'Points System'!$B$4:$B$154)</f>
        <v>0</v>
      </c>
      <c r="Z80" s="9"/>
      <c r="AA80" s="16">
        <f>LOOKUP((IF(Z80&gt;0,(RANK(Z80,Z$6:Z$125,0)),"NA")),'Points System'!$A$4:$A$154,'Points System'!$B$4:$B$154)</f>
        <v>0</v>
      </c>
      <c r="AB80" s="78">
        <f>CC80</f>
        <v>0</v>
      </c>
      <c r="AC80" s="10">
        <f>SUM((LARGE((BA80:BK80),1))+(LARGE((BA80:BK80),2))+(LARGE((BA80:BK80),3)+(LARGE((BA80:BK80),4))))</f>
        <v>0</v>
      </c>
      <c r="AD80" s="12">
        <f>RANK(AC80,$AC$6:$AC$125,0)</f>
        <v>67</v>
      </c>
      <c r="AE80" s="88">
        <f>(AB80-(ROUNDDOWN(AB80,0)))*100</f>
        <v>0</v>
      </c>
      <c r="AF80" s="76" t="str">
        <f>IF((COUNTIF(AT80:AY80,"&gt;0"))&gt;2,"Y","N")</f>
        <v>N</v>
      </c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23">
        <f t="shared" si="82"/>
        <v>0</v>
      </c>
      <c r="AU80" s="23">
        <f t="shared" si="83"/>
        <v>0</v>
      </c>
      <c r="AV80" s="23">
        <f t="shared" si="84"/>
        <v>0</v>
      </c>
      <c r="AW80" s="23">
        <f t="shared" si="85"/>
        <v>0</v>
      </c>
      <c r="AX80" s="23">
        <f t="shared" si="86"/>
        <v>0</v>
      </c>
      <c r="AY80" s="23">
        <f t="shared" si="87"/>
        <v>0</v>
      </c>
      <c r="AZ80" s="7"/>
      <c r="BA80" s="82">
        <f t="shared" si="114"/>
        <v>0</v>
      </c>
      <c r="BB80" s="83">
        <f t="shared" si="88"/>
        <v>0</v>
      </c>
      <c r="BC80" s="82">
        <f t="shared" si="115"/>
        <v>0</v>
      </c>
      <c r="BD80" s="83">
        <f t="shared" si="89"/>
        <v>0</v>
      </c>
      <c r="BE80" s="82">
        <f t="shared" si="116"/>
        <v>0</v>
      </c>
      <c r="BF80" s="83">
        <f t="shared" si="90"/>
        <v>0</v>
      </c>
      <c r="BG80" s="82">
        <f t="shared" si="117"/>
        <v>0</v>
      </c>
      <c r="BH80" s="82">
        <f t="shared" si="91"/>
        <v>0</v>
      </c>
      <c r="BI80" s="83">
        <f t="shared" si="92"/>
        <v>0</v>
      </c>
      <c r="BJ80" s="82">
        <f t="shared" si="93"/>
        <v>0</v>
      </c>
      <c r="BK80" s="83">
        <f t="shared" si="94"/>
        <v>0</v>
      </c>
      <c r="BL80" s="7"/>
      <c r="BM80" s="82">
        <f t="shared" si="95"/>
        <v>0</v>
      </c>
      <c r="BN80" s="83">
        <f t="shared" si="96"/>
        <v>0</v>
      </c>
      <c r="BO80" s="82">
        <f t="shared" si="97"/>
        <v>0</v>
      </c>
      <c r="BP80" s="83">
        <f t="shared" si="98"/>
        <v>0</v>
      </c>
      <c r="BQ80" s="82">
        <f t="shared" si="99"/>
        <v>0</v>
      </c>
      <c r="BR80" s="83">
        <f t="shared" si="100"/>
        <v>0</v>
      </c>
      <c r="BS80" s="82">
        <f t="shared" si="101"/>
        <v>0</v>
      </c>
      <c r="BT80" s="82">
        <f t="shared" si="102"/>
        <v>0</v>
      </c>
      <c r="BU80" s="83">
        <f t="shared" si="103"/>
        <v>0</v>
      </c>
      <c r="BV80" s="82">
        <f t="shared" si="104"/>
        <v>0</v>
      </c>
      <c r="BW80" s="83">
        <f t="shared" si="105"/>
        <v>0</v>
      </c>
      <c r="BY80" s="7">
        <f t="shared" si="106"/>
        <v>0</v>
      </c>
      <c r="BZ80" s="7"/>
      <c r="CA80" s="7">
        <f t="shared" si="118"/>
        <v>0</v>
      </c>
      <c r="CB80" s="7"/>
      <c r="CC80" s="7">
        <f t="shared" si="107"/>
        <v>0</v>
      </c>
      <c r="CF80" s="7">
        <f t="shared" si="108"/>
        <v>1</v>
      </c>
      <c r="CG80" s="7">
        <f t="shared" si="109"/>
        <v>1</v>
      </c>
      <c r="CH80" s="7">
        <f t="shared" si="110"/>
        <v>1</v>
      </c>
      <c r="CI80" s="7">
        <f t="shared" si="111"/>
        <v>1</v>
      </c>
      <c r="CJ80" s="7">
        <f t="shared" si="112"/>
        <v>1</v>
      </c>
      <c r="CK80" s="7">
        <f t="shared" si="113"/>
        <v>1</v>
      </c>
      <c r="CL80" s="7">
        <f t="shared" si="119"/>
        <v>1</v>
      </c>
      <c r="CM80" s="7">
        <f t="shared" si="120"/>
        <v>1</v>
      </c>
      <c r="CN80" s="7">
        <f t="shared" si="121"/>
        <v>1</v>
      </c>
      <c r="CO80" s="7">
        <f t="shared" si="122"/>
        <v>1</v>
      </c>
      <c r="CP80" s="7">
        <f t="shared" si="123"/>
        <v>1</v>
      </c>
      <c r="CQ80" s="7"/>
      <c r="CS80" s="7">
        <f t="shared" si="124"/>
        <v>0</v>
      </c>
      <c r="CT80" s="7">
        <f t="shared" si="125"/>
        <v>0</v>
      </c>
      <c r="CU80" s="7">
        <f t="shared" si="126"/>
        <v>0</v>
      </c>
      <c r="CV80" s="7">
        <f t="shared" si="127"/>
        <v>0</v>
      </c>
      <c r="CW80" s="7">
        <f t="shared" si="128"/>
        <v>0</v>
      </c>
      <c r="CX80" s="7">
        <f t="shared" si="129"/>
        <v>0</v>
      </c>
      <c r="CY80" s="7">
        <f t="shared" si="130"/>
        <v>0</v>
      </c>
      <c r="CZ80" s="7">
        <f t="shared" si="131"/>
        <v>0</v>
      </c>
      <c r="DA80" s="7">
        <f t="shared" si="132"/>
        <v>0</v>
      </c>
      <c r="DB80" s="7">
        <f t="shared" si="133"/>
        <v>0</v>
      </c>
      <c r="DC80" s="7">
        <f t="shared" si="134"/>
        <v>0</v>
      </c>
    </row>
    <row r="81" spans="1:107">
      <c r="A81" s="59">
        <v>69</v>
      </c>
      <c r="B81" s="253" t="s">
        <v>53</v>
      </c>
      <c r="C81" s="254" t="s">
        <v>54</v>
      </c>
      <c r="D81" s="9"/>
      <c r="E81" s="10">
        <f>LOOKUP((IF(D81&gt;0,(RANK(D81,D$6:D$125,0)),"NA")),'Points System'!$A$4:$A$154,'Points System'!$B$4:$B$154)</f>
        <v>0</v>
      </c>
      <c r="F81" s="9"/>
      <c r="G81" s="16">
        <f>LOOKUP((IF(F81&gt;0,(RANK(F81,F$6:F$125,0)),"NA")),'Points System'!$A$4:$A$154,'Points System'!$B$4:$B$154)</f>
        <v>0</v>
      </c>
      <c r="H81" s="9"/>
      <c r="I81" s="16">
        <f>LOOKUP((IF(H81&gt;0,(RANK(H81,H$6:H$125,0)),"NA")),'Points System'!$A$4:$A$154,'Points System'!$B$4:$B$154)</f>
        <v>0</v>
      </c>
      <c r="J81" s="9"/>
      <c r="K81" s="16">
        <f>LOOKUP((IF(J81&gt;0,(RANK(J81,J$6:J$125,0)),"NA")),'Points System'!$A$4:$A$154,'Points System'!$B$4:$B$154)</f>
        <v>0</v>
      </c>
      <c r="L81" s="9"/>
      <c r="M81" s="16">
        <f>LOOKUP((IF(L81&gt;0,(RANK(L81,L$6:L$125,0)),"NA")),'Points System'!$A$4:$A$154,'Points System'!$B$4:$B$154)</f>
        <v>0</v>
      </c>
      <c r="N81" s="9"/>
      <c r="O81" s="16">
        <f>LOOKUP((IF(N81&gt;0,(RANK(N81,N$6:N$125,0)),"NA")),'Points System'!$A$4:$A$154,'Points System'!$B$4:$B$154)</f>
        <v>0</v>
      </c>
      <c r="P81" s="9"/>
      <c r="Q81" s="16">
        <f>LOOKUP((IF(P81&gt;0,(RANK(P81,P$6:P$125,0)),"NA")),'Points System'!$A$4:$A$154,'Points System'!$B$4:$B$154)</f>
        <v>0</v>
      </c>
      <c r="R81" s="9"/>
      <c r="S81" s="16">
        <f>LOOKUP((IF(R81&gt;0,(RANK(R81,R$6:R$125,0)),"NA")),'Points System'!$A$4:$A$154,'Points System'!$B$4:$B$154)</f>
        <v>0</v>
      </c>
      <c r="T81" s="9"/>
      <c r="U81" s="16">
        <f>LOOKUP((IF(T81&gt;0,(RANK(T81,T$6:T$125,0)),"NA")),'Points System'!$A$4:$A$154,'Points System'!$B$4:$B$154)</f>
        <v>0</v>
      </c>
      <c r="V81" s="9"/>
      <c r="W81" s="16">
        <f>LOOKUP((IF(V81&gt;0,(RANK(V81,V$6:V$125,0)),"NA")),'Points System'!$A$4:$A$154,'Points System'!$B$4:$B$154)</f>
        <v>0</v>
      </c>
      <c r="X81" s="9"/>
      <c r="Y81" s="16">
        <f>LOOKUP((IF(X81&gt;0,(RANK(X81,X$6:X$125,0)),"NA")),'Points System'!$A$4:$A$154,'Points System'!$B$4:$B$154)</f>
        <v>0</v>
      </c>
      <c r="Z81" s="9"/>
      <c r="AA81" s="16">
        <f>LOOKUP((IF(Z81&gt;0,(RANK(Z81,Z$6:Z$125,0)),"NA")),'Points System'!$A$4:$A$154,'Points System'!$B$4:$B$154)</f>
        <v>0</v>
      </c>
      <c r="AB81" s="78">
        <f>CC81</f>
        <v>0</v>
      </c>
      <c r="AC81" s="10">
        <f>SUM((LARGE((BA81:BK81),1))+(LARGE((BA81:BK81),2))+(LARGE((BA81:BK81),3)+(LARGE((BA81:BK81),4))))</f>
        <v>0</v>
      </c>
      <c r="AD81" s="12">
        <f>RANK(AC81,$AC$6:$AC$125,0)</f>
        <v>67</v>
      </c>
      <c r="AE81" s="88">
        <f>(AB81-(ROUNDDOWN(AB81,0)))*100</f>
        <v>0</v>
      </c>
      <c r="AF81" s="76" t="str">
        <f>IF((COUNTIF(AT81:AY81,"&gt;0"))&gt;2,"Y","N")</f>
        <v>N</v>
      </c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23">
        <f t="shared" si="82"/>
        <v>0</v>
      </c>
      <c r="AU81" s="23">
        <f t="shared" si="83"/>
        <v>0</v>
      </c>
      <c r="AV81" s="23">
        <f t="shared" si="84"/>
        <v>0</v>
      </c>
      <c r="AW81" s="23">
        <f t="shared" si="85"/>
        <v>0</v>
      </c>
      <c r="AX81" s="23">
        <f t="shared" si="86"/>
        <v>0</v>
      </c>
      <c r="AY81" s="23">
        <f t="shared" si="87"/>
        <v>0</v>
      </c>
      <c r="AZ81" s="7"/>
      <c r="BA81" s="82">
        <f t="shared" si="114"/>
        <v>0</v>
      </c>
      <c r="BB81" s="83">
        <f t="shared" si="88"/>
        <v>0</v>
      </c>
      <c r="BC81" s="82">
        <f t="shared" si="115"/>
        <v>0</v>
      </c>
      <c r="BD81" s="83">
        <f t="shared" si="89"/>
        <v>0</v>
      </c>
      <c r="BE81" s="82">
        <f t="shared" si="116"/>
        <v>0</v>
      </c>
      <c r="BF81" s="83">
        <f t="shared" si="90"/>
        <v>0</v>
      </c>
      <c r="BG81" s="82">
        <f t="shared" si="117"/>
        <v>0</v>
      </c>
      <c r="BH81" s="82">
        <f t="shared" si="91"/>
        <v>0</v>
      </c>
      <c r="BI81" s="83">
        <f t="shared" si="92"/>
        <v>0</v>
      </c>
      <c r="BJ81" s="82">
        <f t="shared" si="93"/>
        <v>0</v>
      </c>
      <c r="BK81" s="83">
        <f t="shared" si="94"/>
        <v>0</v>
      </c>
      <c r="BL81" s="7"/>
      <c r="BM81" s="82">
        <f t="shared" si="95"/>
        <v>0</v>
      </c>
      <c r="BN81" s="83">
        <f t="shared" si="96"/>
        <v>0</v>
      </c>
      <c r="BO81" s="82">
        <f t="shared" si="97"/>
        <v>0</v>
      </c>
      <c r="BP81" s="83">
        <f t="shared" si="98"/>
        <v>0</v>
      </c>
      <c r="BQ81" s="82">
        <f t="shared" si="99"/>
        <v>0</v>
      </c>
      <c r="BR81" s="83">
        <f t="shared" si="100"/>
        <v>0</v>
      </c>
      <c r="BS81" s="82">
        <f t="shared" si="101"/>
        <v>0</v>
      </c>
      <c r="BT81" s="82">
        <f t="shared" si="102"/>
        <v>0</v>
      </c>
      <c r="BU81" s="83">
        <f t="shared" si="103"/>
        <v>0</v>
      </c>
      <c r="BV81" s="82">
        <f t="shared" si="104"/>
        <v>0</v>
      </c>
      <c r="BW81" s="83">
        <f t="shared" si="105"/>
        <v>0</v>
      </c>
      <c r="BY81" s="7">
        <f t="shared" si="106"/>
        <v>0</v>
      </c>
      <c r="BZ81" s="7"/>
      <c r="CA81" s="7">
        <f t="shared" si="118"/>
        <v>0</v>
      </c>
      <c r="CB81" s="7"/>
      <c r="CC81" s="7">
        <f t="shared" si="107"/>
        <v>0</v>
      </c>
      <c r="CF81" s="7">
        <f t="shared" si="108"/>
        <v>1</v>
      </c>
      <c r="CG81" s="7">
        <f t="shared" si="109"/>
        <v>1</v>
      </c>
      <c r="CH81" s="7">
        <f t="shared" si="110"/>
        <v>1</v>
      </c>
      <c r="CI81" s="7">
        <f t="shared" si="111"/>
        <v>1</v>
      </c>
      <c r="CJ81" s="7">
        <f t="shared" si="112"/>
        <v>1</v>
      </c>
      <c r="CK81" s="7">
        <f t="shared" si="113"/>
        <v>1</v>
      </c>
      <c r="CL81" s="7">
        <f t="shared" si="119"/>
        <v>1</v>
      </c>
      <c r="CM81" s="7">
        <f t="shared" si="120"/>
        <v>1</v>
      </c>
      <c r="CN81" s="7">
        <f t="shared" si="121"/>
        <v>1</v>
      </c>
      <c r="CO81" s="7">
        <f t="shared" si="122"/>
        <v>1</v>
      </c>
      <c r="CP81" s="7">
        <f t="shared" si="123"/>
        <v>1</v>
      </c>
      <c r="CQ81" s="7"/>
      <c r="CS81" s="7">
        <f t="shared" si="124"/>
        <v>0</v>
      </c>
      <c r="CT81" s="7">
        <f t="shared" si="125"/>
        <v>0</v>
      </c>
      <c r="CU81" s="7">
        <f t="shared" si="126"/>
        <v>0</v>
      </c>
      <c r="CV81" s="7">
        <f t="shared" si="127"/>
        <v>0</v>
      </c>
      <c r="CW81" s="7">
        <f t="shared" si="128"/>
        <v>0</v>
      </c>
      <c r="CX81" s="7">
        <f t="shared" si="129"/>
        <v>0</v>
      </c>
      <c r="CY81" s="7">
        <f t="shared" si="130"/>
        <v>0</v>
      </c>
      <c r="CZ81" s="7">
        <f t="shared" si="131"/>
        <v>0</v>
      </c>
      <c r="DA81" s="7">
        <f t="shared" si="132"/>
        <v>0</v>
      </c>
      <c r="DB81" s="7">
        <f t="shared" si="133"/>
        <v>0</v>
      </c>
      <c r="DC81" s="7">
        <f t="shared" si="134"/>
        <v>0</v>
      </c>
    </row>
    <row r="82" spans="1:107">
      <c r="A82" s="59">
        <v>70</v>
      </c>
      <c r="B82" s="253" t="s">
        <v>45</v>
      </c>
      <c r="C82" s="254" t="s">
        <v>73</v>
      </c>
      <c r="D82" s="9"/>
      <c r="E82" s="10">
        <f>LOOKUP((IF(D82&gt;0,(RANK(D82,D$6:D$125,0)),"NA")),'Points System'!$A$4:$A$154,'Points System'!$B$4:$B$154)</f>
        <v>0</v>
      </c>
      <c r="F82" s="9"/>
      <c r="G82" s="16">
        <f>LOOKUP((IF(F82&gt;0,(RANK(F82,F$6:F$125,0)),"NA")),'Points System'!$A$4:$A$154,'Points System'!$B$4:$B$154)</f>
        <v>0</v>
      </c>
      <c r="H82" s="9"/>
      <c r="I82" s="16">
        <f>LOOKUP((IF(H82&gt;0,(RANK(H82,H$6:H$125,0)),"NA")),'Points System'!$A$4:$A$154,'Points System'!$B$4:$B$154)</f>
        <v>0</v>
      </c>
      <c r="J82" s="9"/>
      <c r="K82" s="16">
        <f>LOOKUP((IF(J82&gt;0,(RANK(J82,J$6:J$125,0)),"NA")),'Points System'!$A$4:$A$154,'Points System'!$B$4:$B$154)</f>
        <v>0</v>
      </c>
      <c r="L82" s="9"/>
      <c r="M82" s="16">
        <f>LOOKUP((IF(L82&gt;0,(RANK(L82,L$6:L$125,0)),"NA")),'Points System'!$A$4:$A$154,'Points System'!$B$4:$B$154)</f>
        <v>0</v>
      </c>
      <c r="N82" s="9"/>
      <c r="O82" s="16">
        <f>LOOKUP((IF(N82&gt;0,(RANK(N82,N$6:N$125,0)),"NA")),'Points System'!$A$4:$A$154,'Points System'!$B$4:$B$154)</f>
        <v>0</v>
      </c>
      <c r="P82" s="9"/>
      <c r="Q82" s="16">
        <f>LOOKUP((IF(P82&gt;0,(RANK(P82,P$6:P$125,0)),"NA")),'Points System'!$A$4:$A$154,'Points System'!$B$4:$B$154)</f>
        <v>0</v>
      </c>
      <c r="R82" s="9"/>
      <c r="S82" s="16">
        <f>LOOKUP((IF(R82&gt;0,(RANK(R82,R$6:R$125,0)),"NA")),'Points System'!$A$4:$A$154,'Points System'!$B$4:$B$154)</f>
        <v>0</v>
      </c>
      <c r="T82" s="9"/>
      <c r="U82" s="16">
        <f>LOOKUP((IF(T82&gt;0,(RANK(T82,T$6:T$125,0)),"NA")),'Points System'!$A$4:$A$154,'Points System'!$B$4:$B$154)</f>
        <v>0</v>
      </c>
      <c r="V82" s="9"/>
      <c r="W82" s="16">
        <f>LOOKUP((IF(V82&gt;0,(RANK(V82,V$6:V$125,0)),"NA")),'Points System'!$A$4:$A$154,'Points System'!$B$4:$B$154)</f>
        <v>0</v>
      </c>
      <c r="X82" s="9"/>
      <c r="Y82" s="16">
        <f>LOOKUP((IF(X82&gt;0,(RANK(X82,X$6:X$125,0)),"NA")),'Points System'!$A$4:$A$154,'Points System'!$B$4:$B$154)</f>
        <v>0</v>
      </c>
      <c r="Z82" s="9"/>
      <c r="AA82" s="16">
        <f>LOOKUP((IF(Z82&gt;0,(RANK(Z82,Z$6:Z$125,0)),"NA")),'Points System'!$A$4:$A$154,'Points System'!$B$4:$B$154)</f>
        <v>0</v>
      </c>
      <c r="AB82" s="78">
        <f>CC82</f>
        <v>0</v>
      </c>
      <c r="AC82" s="10">
        <f>SUM((LARGE((BA82:BK82),1))+(LARGE((BA82:BK82),2))+(LARGE((BA82:BK82),3)+(LARGE((BA82:BK82),4))))</f>
        <v>0</v>
      </c>
      <c r="AD82" s="12">
        <f>RANK(AC82,$AC$6:$AC$125,0)</f>
        <v>67</v>
      </c>
      <c r="AE82" s="88">
        <f>(AB82-(ROUNDDOWN(AB82,0)))*100</f>
        <v>0</v>
      </c>
      <c r="AF82" s="76" t="str">
        <f>IF((COUNTIF(AT82:AY82,"&gt;0"))&gt;2,"Y","N")</f>
        <v>N</v>
      </c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23">
        <f t="shared" si="82"/>
        <v>0</v>
      </c>
      <c r="AU82" s="23">
        <f t="shared" si="83"/>
        <v>0</v>
      </c>
      <c r="AV82" s="23">
        <f t="shared" si="84"/>
        <v>0</v>
      </c>
      <c r="AW82" s="23">
        <f t="shared" si="85"/>
        <v>0</v>
      </c>
      <c r="AX82" s="23">
        <f t="shared" si="86"/>
        <v>0</v>
      </c>
      <c r="AY82" s="23">
        <f t="shared" si="87"/>
        <v>0</v>
      </c>
      <c r="AZ82" s="7"/>
      <c r="BA82" s="82">
        <f t="shared" si="114"/>
        <v>0</v>
      </c>
      <c r="BB82" s="83">
        <f t="shared" si="88"/>
        <v>0</v>
      </c>
      <c r="BC82" s="82">
        <f t="shared" si="115"/>
        <v>0</v>
      </c>
      <c r="BD82" s="83">
        <f t="shared" si="89"/>
        <v>0</v>
      </c>
      <c r="BE82" s="82">
        <f t="shared" si="116"/>
        <v>0</v>
      </c>
      <c r="BF82" s="83">
        <f t="shared" si="90"/>
        <v>0</v>
      </c>
      <c r="BG82" s="82">
        <f t="shared" si="117"/>
        <v>0</v>
      </c>
      <c r="BH82" s="82">
        <f t="shared" si="91"/>
        <v>0</v>
      </c>
      <c r="BI82" s="83">
        <f t="shared" si="92"/>
        <v>0</v>
      </c>
      <c r="BJ82" s="82">
        <f t="shared" si="93"/>
        <v>0</v>
      </c>
      <c r="BK82" s="83">
        <f t="shared" si="94"/>
        <v>0</v>
      </c>
      <c r="BL82" s="7"/>
      <c r="BM82" s="82">
        <f t="shared" si="95"/>
        <v>0</v>
      </c>
      <c r="BN82" s="83">
        <f t="shared" si="96"/>
        <v>0</v>
      </c>
      <c r="BO82" s="82">
        <f t="shared" si="97"/>
        <v>0</v>
      </c>
      <c r="BP82" s="83">
        <f t="shared" si="98"/>
        <v>0</v>
      </c>
      <c r="BQ82" s="82">
        <f t="shared" si="99"/>
        <v>0</v>
      </c>
      <c r="BR82" s="83">
        <f t="shared" si="100"/>
        <v>0</v>
      </c>
      <c r="BS82" s="82">
        <f t="shared" si="101"/>
        <v>0</v>
      </c>
      <c r="BT82" s="82">
        <f t="shared" si="102"/>
        <v>0</v>
      </c>
      <c r="BU82" s="83">
        <f t="shared" si="103"/>
        <v>0</v>
      </c>
      <c r="BV82" s="82">
        <f t="shared" si="104"/>
        <v>0</v>
      </c>
      <c r="BW82" s="83">
        <f t="shared" si="105"/>
        <v>0</v>
      </c>
      <c r="BY82" s="7">
        <f t="shared" si="106"/>
        <v>0</v>
      </c>
      <c r="BZ82" s="7"/>
      <c r="CA82" s="7">
        <f t="shared" si="118"/>
        <v>0</v>
      </c>
      <c r="CB82" s="7"/>
      <c r="CC82" s="7">
        <f t="shared" si="107"/>
        <v>0</v>
      </c>
      <c r="CF82" s="7">
        <f t="shared" si="108"/>
        <v>1</v>
      </c>
      <c r="CG82" s="7">
        <f t="shared" si="109"/>
        <v>1</v>
      </c>
      <c r="CH82" s="7">
        <f t="shared" si="110"/>
        <v>1</v>
      </c>
      <c r="CI82" s="7">
        <f t="shared" si="111"/>
        <v>1</v>
      </c>
      <c r="CJ82" s="7">
        <f t="shared" si="112"/>
        <v>1</v>
      </c>
      <c r="CK82" s="7">
        <f t="shared" si="113"/>
        <v>1</v>
      </c>
      <c r="CL82" s="7">
        <f t="shared" si="119"/>
        <v>1</v>
      </c>
      <c r="CM82" s="7">
        <f t="shared" si="120"/>
        <v>1</v>
      </c>
      <c r="CN82" s="7">
        <f t="shared" si="121"/>
        <v>1</v>
      </c>
      <c r="CO82" s="7">
        <f t="shared" si="122"/>
        <v>1</v>
      </c>
      <c r="CP82" s="7">
        <f t="shared" si="123"/>
        <v>1</v>
      </c>
      <c r="CQ82" s="7"/>
      <c r="CS82" s="7">
        <f t="shared" si="124"/>
        <v>0</v>
      </c>
      <c r="CT82" s="7">
        <f t="shared" si="125"/>
        <v>0</v>
      </c>
      <c r="CU82" s="7">
        <f t="shared" si="126"/>
        <v>0</v>
      </c>
      <c r="CV82" s="7">
        <f t="shared" si="127"/>
        <v>0</v>
      </c>
      <c r="CW82" s="7">
        <f t="shared" si="128"/>
        <v>0</v>
      </c>
      <c r="CX82" s="7">
        <f t="shared" si="129"/>
        <v>0</v>
      </c>
      <c r="CY82" s="7">
        <f t="shared" si="130"/>
        <v>0</v>
      </c>
      <c r="CZ82" s="7">
        <f t="shared" si="131"/>
        <v>0</v>
      </c>
      <c r="DA82" s="7">
        <f t="shared" si="132"/>
        <v>0</v>
      </c>
      <c r="DB82" s="7">
        <f t="shared" si="133"/>
        <v>0</v>
      </c>
      <c r="DC82" s="7">
        <f t="shared" si="134"/>
        <v>0</v>
      </c>
    </row>
    <row r="83" spans="1:107">
      <c r="A83" s="59">
        <v>72</v>
      </c>
      <c r="B83" s="253" t="s">
        <v>178</v>
      </c>
      <c r="C83" s="254" t="s">
        <v>179</v>
      </c>
      <c r="D83" s="9"/>
      <c r="E83" s="10">
        <f>LOOKUP((IF(D83&gt;0,(RANK(D83,D$6:D$125,0)),"NA")),'Points System'!$A$4:$A$154,'Points System'!$B$4:$B$154)</f>
        <v>0</v>
      </c>
      <c r="F83" s="9"/>
      <c r="G83" s="16">
        <f>LOOKUP((IF(F83&gt;0,(RANK(F83,F$6:F$125,0)),"NA")),'Points System'!$A$4:$A$154,'Points System'!$B$4:$B$154)</f>
        <v>0</v>
      </c>
      <c r="H83" s="9"/>
      <c r="I83" s="16">
        <f>LOOKUP((IF(H83&gt;0,(RANK(H83,H$6:H$125,0)),"NA")),'Points System'!$A$4:$A$154,'Points System'!$B$4:$B$154)</f>
        <v>0</v>
      </c>
      <c r="J83" s="9"/>
      <c r="K83" s="16">
        <f>LOOKUP((IF(J83&gt;0,(RANK(J83,J$6:J$125,0)),"NA")),'Points System'!$A$4:$A$154,'Points System'!$B$4:$B$154)</f>
        <v>0</v>
      </c>
      <c r="L83" s="9"/>
      <c r="M83" s="16">
        <f>LOOKUP((IF(L83&gt;0,(RANK(L83,L$6:L$125,0)),"NA")),'Points System'!$A$4:$A$154,'Points System'!$B$4:$B$154)</f>
        <v>0</v>
      </c>
      <c r="N83" s="9"/>
      <c r="O83" s="16">
        <f>LOOKUP((IF(N83&gt;0,(RANK(N83,N$6:N$125,0)),"NA")),'Points System'!$A$4:$A$154,'Points System'!$B$4:$B$154)</f>
        <v>0</v>
      </c>
      <c r="P83" s="9"/>
      <c r="Q83" s="16">
        <f>LOOKUP((IF(P83&gt;0,(RANK(P83,P$6:P$125,0)),"NA")),'Points System'!$A$4:$A$154,'Points System'!$B$4:$B$154)</f>
        <v>0</v>
      </c>
      <c r="R83" s="9"/>
      <c r="S83" s="16">
        <f>LOOKUP((IF(R83&gt;0,(RANK(R83,R$6:R$125,0)),"NA")),'Points System'!$A$4:$A$154,'Points System'!$B$4:$B$154)</f>
        <v>0</v>
      </c>
      <c r="T83" s="9"/>
      <c r="U83" s="16">
        <f>LOOKUP((IF(T83&gt;0,(RANK(T83,T$6:T$125,0)),"NA")),'Points System'!$A$4:$A$154,'Points System'!$B$4:$B$154)</f>
        <v>0</v>
      </c>
      <c r="V83" s="9"/>
      <c r="W83" s="16">
        <f>LOOKUP((IF(V83&gt;0,(RANK(V83,V$6:V$125,0)),"NA")),'Points System'!$A$4:$A$154,'Points System'!$B$4:$B$154)</f>
        <v>0</v>
      </c>
      <c r="X83" s="9"/>
      <c r="Y83" s="16">
        <f>LOOKUP((IF(X83&gt;0,(RANK(X83,X$6:X$125,0)),"NA")),'Points System'!$A$4:$A$154,'Points System'!$B$4:$B$154)</f>
        <v>0</v>
      </c>
      <c r="Z83" s="9"/>
      <c r="AA83" s="16">
        <f>LOOKUP((IF(Z83&gt;0,(RANK(Z83,Z$6:Z$125,0)),"NA")),'Points System'!$A$4:$A$154,'Points System'!$B$4:$B$154)</f>
        <v>0</v>
      </c>
      <c r="AB83" s="78">
        <f>CC83</f>
        <v>0</v>
      </c>
      <c r="AC83" s="10">
        <f>SUM((LARGE((BA83:BK83),1))+(LARGE((BA83:BK83),2))+(LARGE((BA83:BK83),3)+(LARGE((BA83:BK83),4))))</f>
        <v>0</v>
      </c>
      <c r="AD83" s="12">
        <f>RANK(AC83,$AC$6:$AC$125,0)</f>
        <v>67</v>
      </c>
      <c r="AE83" s="88">
        <f>(AB83-(ROUNDDOWN(AB83,0)))*100</f>
        <v>0</v>
      </c>
      <c r="AF83" s="76" t="str">
        <f>IF((COUNTIF(AT83:AY83,"&gt;0"))&gt;2,"Y","N")</f>
        <v>N</v>
      </c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23">
        <f t="shared" si="82"/>
        <v>0</v>
      </c>
      <c r="AU83" s="23">
        <f t="shared" si="83"/>
        <v>0</v>
      </c>
      <c r="AV83" s="23">
        <f t="shared" si="84"/>
        <v>0</v>
      </c>
      <c r="AW83" s="23">
        <f t="shared" si="85"/>
        <v>0</v>
      </c>
      <c r="AX83" s="23">
        <f t="shared" si="86"/>
        <v>0</v>
      </c>
      <c r="AY83" s="23">
        <f t="shared" si="87"/>
        <v>0</v>
      </c>
      <c r="AZ83" s="7"/>
      <c r="BA83" s="82">
        <f t="shared" si="114"/>
        <v>0</v>
      </c>
      <c r="BB83" s="83">
        <f t="shared" si="88"/>
        <v>0</v>
      </c>
      <c r="BC83" s="82">
        <f t="shared" si="115"/>
        <v>0</v>
      </c>
      <c r="BD83" s="83">
        <f t="shared" si="89"/>
        <v>0</v>
      </c>
      <c r="BE83" s="82">
        <f t="shared" si="116"/>
        <v>0</v>
      </c>
      <c r="BF83" s="83">
        <f t="shared" si="90"/>
        <v>0</v>
      </c>
      <c r="BG83" s="82">
        <f t="shared" si="117"/>
        <v>0</v>
      </c>
      <c r="BH83" s="82">
        <f t="shared" si="91"/>
        <v>0</v>
      </c>
      <c r="BI83" s="83">
        <f t="shared" si="92"/>
        <v>0</v>
      </c>
      <c r="BJ83" s="82">
        <f t="shared" si="93"/>
        <v>0</v>
      </c>
      <c r="BK83" s="83">
        <f t="shared" si="94"/>
        <v>0</v>
      </c>
      <c r="BL83" s="7"/>
      <c r="BM83" s="82">
        <f t="shared" si="95"/>
        <v>0</v>
      </c>
      <c r="BN83" s="83">
        <f t="shared" si="96"/>
        <v>0</v>
      </c>
      <c r="BO83" s="82">
        <f t="shared" si="97"/>
        <v>0</v>
      </c>
      <c r="BP83" s="83">
        <f t="shared" si="98"/>
        <v>0</v>
      </c>
      <c r="BQ83" s="82">
        <f t="shared" si="99"/>
        <v>0</v>
      </c>
      <c r="BR83" s="83">
        <f t="shared" si="100"/>
        <v>0</v>
      </c>
      <c r="BS83" s="82">
        <f t="shared" si="101"/>
        <v>0</v>
      </c>
      <c r="BT83" s="82">
        <f t="shared" si="102"/>
        <v>0</v>
      </c>
      <c r="BU83" s="83">
        <f t="shared" si="103"/>
        <v>0</v>
      </c>
      <c r="BV83" s="82">
        <f t="shared" si="104"/>
        <v>0</v>
      </c>
      <c r="BW83" s="83">
        <f t="shared" si="105"/>
        <v>0</v>
      </c>
      <c r="BY83" s="7">
        <f t="shared" si="106"/>
        <v>0</v>
      </c>
      <c r="BZ83" s="7"/>
      <c r="CA83" s="7">
        <f t="shared" si="118"/>
        <v>0</v>
      </c>
      <c r="CB83" s="7"/>
      <c r="CC83" s="7">
        <f t="shared" si="107"/>
        <v>0</v>
      </c>
      <c r="CF83" s="7">
        <f t="shared" si="108"/>
        <v>1</v>
      </c>
      <c r="CG83" s="7">
        <f t="shared" si="109"/>
        <v>1</v>
      </c>
      <c r="CH83" s="7">
        <f t="shared" si="110"/>
        <v>1</v>
      </c>
      <c r="CI83" s="7">
        <f t="shared" si="111"/>
        <v>1</v>
      </c>
      <c r="CJ83" s="7">
        <f t="shared" si="112"/>
        <v>1</v>
      </c>
      <c r="CK83" s="7">
        <f t="shared" si="113"/>
        <v>1</v>
      </c>
      <c r="CL83" s="7">
        <f t="shared" si="119"/>
        <v>1</v>
      </c>
      <c r="CM83" s="7">
        <f t="shared" si="120"/>
        <v>1</v>
      </c>
      <c r="CN83" s="7">
        <f t="shared" si="121"/>
        <v>1</v>
      </c>
      <c r="CO83" s="7">
        <f t="shared" si="122"/>
        <v>1</v>
      </c>
      <c r="CP83" s="7">
        <f t="shared" si="123"/>
        <v>1</v>
      </c>
      <c r="CQ83" s="7"/>
      <c r="CS83" s="7">
        <f t="shared" si="124"/>
        <v>0</v>
      </c>
      <c r="CT83" s="7">
        <f t="shared" si="125"/>
        <v>0</v>
      </c>
      <c r="CU83" s="7">
        <f t="shared" si="126"/>
        <v>0</v>
      </c>
      <c r="CV83" s="7">
        <f t="shared" si="127"/>
        <v>0</v>
      </c>
      <c r="CW83" s="7">
        <f t="shared" si="128"/>
        <v>0</v>
      </c>
      <c r="CX83" s="7">
        <f t="shared" si="129"/>
        <v>0</v>
      </c>
      <c r="CY83" s="7">
        <f t="shared" si="130"/>
        <v>0</v>
      </c>
      <c r="CZ83" s="7">
        <f t="shared" si="131"/>
        <v>0</v>
      </c>
      <c r="DA83" s="7">
        <f t="shared" si="132"/>
        <v>0</v>
      </c>
      <c r="DB83" s="7">
        <f t="shared" si="133"/>
        <v>0</v>
      </c>
      <c r="DC83" s="7">
        <f t="shared" si="134"/>
        <v>0</v>
      </c>
    </row>
    <row r="84" spans="1:107">
      <c r="A84" s="59">
        <v>73</v>
      </c>
      <c r="B84" s="253" t="s">
        <v>247</v>
      </c>
      <c r="C84" s="254" t="s">
        <v>285</v>
      </c>
      <c r="D84" s="9"/>
      <c r="E84" s="10">
        <f>LOOKUP((IF(D84&gt;0,(RANK(D84,D$6:D$125,0)),"NA")),'Points System'!$A$4:$A$154,'Points System'!$B$4:$B$154)</f>
        <v>0</v>
      </c>
      <c r="F84" s="9"/>
      <c r="G84" s="16">
        <f>LOOKUP((IF(F84&gt;0,(RANK(F84,F$6:F$125,0)),"NA")),'Points System'!$A$4:$A$154,'Points System'!$B$4:$B$154)</f>
        <v>0</v>
      </c>
      <c r="H84" s="9"/>
      <c r="I84" s="16">
        <f>LOOKUP((IF(H84&gt;0,(RANK(H84,H$6:H$125,0)),"NA")),'Points System'!$A$4:$A$154,'Points System'!$B$4:$B$154)</f>
        <v>0</v>
      </c>
      <c r="J84" s="9"/>
      <c r="K84" s="16">
        <f>LOOKUP((IF(J84&gt;0,(RANK(J84,J$6:J$125,0)),"NA")),'Points System'!$A$4:$A$154,'Points System'!$B$4:$B$154)</f>
        <v>0</v>
      </c>
      <c r="L84" s="9"/>
      <c r="M84" s="16">
        <f>LOOKUP((IF(L84&gt;0,(RANK(L84,L$6:L$125,0)),"NA")),'Points System'!$A$4:$A$154,'Points System'!$B$4:$B$154)</f>
        <v>0</v>
      </c>
      <c r="N84" s="9"/>
      <c r="O84" s="16">
        <f>LOOKUP((IF(N84&gt;0,(RANK(N84,N$6:N$125,0)),"NA")),'Points System'!$A$4:$A$154,'Points System'!$B$4:$B$154)</f>
        <v>0</v>
      </c>
      <c r="P84" s="9"/>
      <c r="Q84" s="16">
        <f>LOOKUP((IF(P84&gt;0,(RANK(P84,P$6:P$125,0)),"NA")),'Points System'!$A$4:$A$154,'Points System'!$B$4:$B$154)</f>
        <v>0</v>
      </c>
      <c r="R84" s="9"/>
      <c r="S84" s="16">
        <f>LOOKUP((IF(R84&gt;0,(RANK(R84,R$6:R$125,0)),"NA")),'Points System'!$A$4:$A$154,'Points System'!$B$4:$B$154)</f>
        <v>0</v>
      </c>
      <c r="T84" s="9"/>
      <c r="U84" s="16">
        <f>LOOKUP((IF(T84&gt;0,(RANK(T84,T$6:T$125,0)),"NA")),'Points System'!$A$4:$A$154,'Points System'!$B$4:$B$154)</f>
        <v>0</v>
      </c>
      <c r="V84" s="9"/>
      <c r="W84" s="16">
        <f>LOOKUP((IF(V84&gt;0,(RANK(V84,V$6:V$125,0)),"NA")),'Points System'!$A$4:$A$154,'Points System'!$B$4:$B$154)</f>
        <v>0</v>
      </c>
      <c r="X84" s="9"/>
      <c r="Y84" s="16">
        <f>LOOKUP((IF(X84&gt;0,(RANK(X84,X$6:X$125,0)),"NA")),'Points System'!$A$4:$A$154,'Points System'!$B$4:$B$154)</f>
        <v>0</v>
      </c>
      <c r="Z84" s="9"/>
      <c r="AA84" s="16">
        <f>LOOKUP((IF(Z84&gt;0,(RANK(Z84,Z$6:Z$125,0)),"NA")),'Points System'!$A$4:$A$154,'Points System'!$B$4:$B$154)</f>
        <v>0</v>
      </c>
      <c r="AB84" s="78">
        <f>CC84</f>
        <v>0</v>
      </c>
      <c r="AC84" s="10">
        <f>SUM((LARGE((BA84:BK84),1))+(LARGE((BA84:BK84),2))+(LARGE((BA84:BK84),3)+(LARGE((BA84:BK84),4))))</f>
        <v>0</v>
      </c>
      <c r="AD84" s="12">
        <f>RANK(AC84,$AC$6:$AC$125,0)</f>
        <v>67</v>
      </c>
      <c r="AE84" s="88">
        <f>(AB84-(ROUNDDOWN(AB84,0)))*100</f>
        <v>0</v>
      </c>
      <c r="AF84" s="76" t="str">
        <f>IF((COUNTIF(AT84:AY84,"&gt;0"))&gt;2,"Y","N")</f>
        <v>N</v>
      </c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23">
        <f t="shared" si="82"/>
        <v>0</v>
      </c>
      <c r="AU84" s="23">
        <f t="shared" si="83"/>
        <v>0</v>
      </c>
      <c r="AV84" s="23">
        <f t="shared" si="84"/>
        <v>0</v>
      </c>
      <c r="AW84" s="23">
        <f t="shared" si="85"/>
        <v>0</v>
      </c>
      <c r="AX84" s="23">
        <f t="shared" si="86"/>
        <v>0</v>
      </c>
      <c r="AY84" s="23">
        <f t="shared" si="87"/>
        <v>0</v>
      </c>
      <c r="AZ84" s="7"/>
      <c r="BA84" s="82">
        <f t="shared" si="114"/>
        <v>0</v>
      </c>
      <c r="BB84" s="83">
        <f t="shared" si="88"/>
        <v>0</v>
      </c>
      <c r="BC84" s="82">
        <f t="shared" si="115"/>
        <v>0</v>
      </c>
      <c r="BD84" s="83">
        <f t="shared" si="89"/>
        <v>0</v>
      </c>
      <c r="BE84" s="82">
        <f t="shared" si="116"/>
        <v>0</v>
      </c>
      <c r="BF84" s="83">
        <f t="shared" si="90"/>
        <v>0</v>
      </c>
      <c r="BG84" s="82">
        <f t="shared" si="117"/>
        <v>0</v>
      </c>
      <c r="BH84" s="82">
        <f t="shared" si="91"/>
        <v>0</v>
      </c>
      <c r="BI84" s="83">
        <f t="shared" si="92"/>
        <v>0</v>
      </c>
      <c r="BJ84" s="82">
        <f t="shared" si="93"/>
        <v>0</v>
      </c>
      <c r="BK84" s="83">
        <f t="shared" si="94"/>
        <v>0</v>
      </c>
      <c r="BL84" s="7"/>
      <c r="BM84" s="82">
        <f t="shared" si="95"/>
        <v>0</v>
      </c>
      <c r="BN84" s="83">
        <f t="shared" si="96"/>
        <v>0</v>
      </c>
      <c r="BO84" s="82">
        <f t="shared" si="97"/>
        <v>0</v>
      </c>
      <c r="BP84" s="83">
        <f t="shared" si="98"/>
        <v>0</v>
      </c>
      <c r="BQ84" s="82">
        <f t="shared" si="99"/>
        <v>0</v>
      </c>
      <c r="BR84" s="83">
        <f t="shared" si="100"/>
        <v>0</v>
      </c>
      <c r="BS84" s="82">
        <f t="shared" si="101"/>
        <v>0</v>
      </c>
      <c r="BT84" s="82">
        <f t="shared" si="102"/>
        <v>0</v>
      </c>
      <c r="BU84" s="83">
        <f t="shared" si="103"/>
        <v>0</v>
      </c>
      <c r="BV84" s="82">
        <f t="shared" si="104"/>
        <v>0</v>
      </c>
      <c r="BW84" s="83">
        <f t="shared" si="105"/>
        <v>0</v>
      </c>
      <c r="BY84" s="7">
        <f t="shared" si="106"/>
        <v>0</v>
      </c>
      <c r="BZ84" s="7"/>
      <c r="CA84" s="7">
        <f t="shared" si="118"/>
        <v>0</v>
      </c>
      <c r="CB84" s="7"/>
      <c r="CC84" s="7">
        <f t="shared" si="107"/>
        <v>0</v>
      </c>
      <c r="CF84" s="7">
        <f t="shared" si="108"/>
        <v>1</v>
      </c>
      <c r="CG84" s="7">
        <f t="shared" si="109"/>
        <v>1</v>
      </c>
      <c r="CH84" s="7">
        <f t="shared" si="110"/>
        <v>1</v>
      </c>
      <c r="CI84" s="7">
        <f t="shared" si="111"/>
        <v>1</v>
      </c>
      <c r="CJ84" s="7">
        <f t="shared" si="112"/>
        <v>1</v>
      </c>
      <c r="CK84" s="7">
        <f t="shared" si="113"/>
        <v>1</v>
      </c>
      <c r="CL84" s="7">
        <f t="shared" si="119"/>
        <v>1</v>
      </c>
      <c r="CM84" s="7">
        <f t="shared" si="120"/>
        <v>1</v>
      </c>
      <c r="CN84" s="7">
        <f t="shared" si="121"/>
        <v>1</v>
      </c>
      <c r="CO84" s="7">
        <f t="shared" si="122"/>
        <v>1</v>
      </c>
      <c r="CP84" s="7">
        <f t="shared" si="123"/>
        <v>1</v>
      </c>
      <c r="CQ84" s="7"/>
      <c r="CS84" s="7">
        <f t="shared" si="124"/>
        <v>0</v>
      </c>
      <c r="CT84" s="7">
        <f t="shared" si="125"/>
        <v>0</v>
      </c>
      <c r="CU84" s="7">
        <f t="shared" si="126"/>
        <v>0</v>
      </c>
      <c r="CV84" s="7">
        <f t="shared" si="127"/>
        <v>0</v>
      </c>
      <c r="CW84" s="7">
        <f t="shared" si="128"/>
        <v>0</v>
      </c>
      <c r="CX84" s="7">
        <f t="shared" si="129"/>
        <v>0</v>
      </c>
      <c r="CY84" s="7">
        <f t="shared" si="130"/>
        <v>0</v>
      </c>
      <c r="CZ84" s="7">
        <f t="shared" si="131"/>
        <v>0</v>
      </c>
      <c r="DA84" s="7">
        <f t="shared" si="132"/>
        <v>0</v>
      </c>
      <c r="DB84" s="7">
        <f t="shared" si="133"/>
        <v>0</v>
      </c>
      <c r="DC84" s="7">
        <f t="shared" si="134"/>
        <v>0</v>
      </c>
    </row>
    <row r="85" spans="1:107">
      <c r="A85" s="59">
        <v>75</v>
      </c>
      <c r="B85" s="253" t="s">
        <v>175</v>
      </c>
      <c r="C85" s="254" t="s">
        <v>176</v>
      </c>
      <c r="D85" s="9"/>
      <c r="E85" s="10">
        <f>LOOKUP((IF(D85&gt;0,(RANK(D85,D$6:D$125,0)),"NA")),'Points System'!$A$4:$A$154,'Points System'!$B$4:$B$154)</f>
        <v>0</v>
      </c>
      <c r="F85" s="78"/>
      <c r="G85" s="16">
        <f>LOOKUP((IF(F85&gt;0,(RANK(F85,F$6:F$125,0)),"NA")),'Points System'!$A$4:$A$154,'Points System'!$B$4:$B$154)</f>
        <v>0</v>
      </c>
      <c r="H85" s="78"/>
      <c r="I85" s="16">
        <f>LOOKUP((IF(H85&gt;0,(RANK(H85,H$6:H$125,0)),"NA")),'Points System'!$A$4:$A$154,'Points System'!$B$4:$B$154)</f>
        <v>0</v>
      </c>
      <c r="J85" s="9"/>
      <c r="K85" s="16">
        <f>LOOKUP((IF(J85&gt;0,(RANK(J85,J$6:J$125,0)),"NA")),'Points System'!$A$4:$A$154,'Points System'!$B$4:$B$154)</f>
        <v>0</v>
      </c>
      <c r="L85" s="78"/>
      <c r="M85" s="16">
        <f>LOOKUP((IF(L85&gt;0,(RANK(L85,L$6:L$125,0)),"NA")),'Points System'!$A$4:$A$154,'Points System'!$B$4:$B$154)</f>
        <v>0</v>
      </c>
      <c r="N85" s="78"/>
      <c r="O85" s="16">
        <f>LOOKUP((IF(N85&gt;0,(RANK(N85,N$6:N$125,0)),"NA")),'Points System'!$A$4:$A$154,'Points System'!$B$4:$B$154)</f>
        <v>0</v>
      </c>
      <c r="P85" s="78"/>
      <c r="Q85" s="16">
        <f>LOOKUP((IF(P85&gt;0,(RANK(P85,P$6:P$125,0)),"NA")),'Points System'!$A$4:$A$154,'Points System'!$B$4:$B$154)</f>
        <v>0</v>
      </c>
      <c r="R85" s="78"/>
      <c r="S85" s="16">
        <f>LOOKUP((IF(R85&gt;0,(RANK(R85,R$6:R$125,0)),"NA")),'Points System'!$A$4:$A$154,'Points System'!$B$4:$B$154)</f>
        <v>0</v>
      </c>
      <c r="T85" s="78"/>
      <c r="U85" s="16">
        <f>LOOKUP((IF(T85&gt;0,(RANK(T85,T$6:T$125,0)),"NA")),'Points System'!$A$4:$A$154,'Points System'!$B$4:$B$154)</f>
        <v>0</v>
      </c>
      <c r="V85" s="78"/>
      <c r="W85" s="16">
        <f>LOOKUP((IF(V85&gt;0,(RANK(V85,V$6:V$125,0)),"NA")),'Points System'!$A$4:$A$154,'Points System'!$B$4:$B$154)</f>
        <v>0</v>
      </c>
      <c r="X85" s="9"/>
      <c r="Y85" s="16">
        <f>LOOKUP((IF(X85&gt;0,(RANK(X85,X$6:X$125,0)),"NA")),'Points System'!$A$4:$A$154,'Points System'!$B$4:$B$154)</f>
        <v>0</v>
      </c>
      <c r="Z85" s="78"/>
      <c r="AA85" s="16">
        <f>LOOKUP((IF(Z85&gt;0,(RANK(Z85,Z$6:Z$125,0)),"NA")),'Points System'!$A$4:$A$154,'Points System'!$B$4:$B$154)</f>
        <v>0</v>
      </c>
      <c r="AB85" s="78">
        <f>CC85</f>
        <v>0</v>
      </c>
      <c r="AC85" s="10">
        <f>SUM((LARGE((BA85:BK85),1))+(LARGE((BA85:BK85),2))+(LARGE((BA85:BK85),3)+(LARGE((BA85:BK85),4))))</f>
        <v>0</v>
      </c>
      <c r="AD85" s="12">
        <f>RANK(AC85,$AC$6:$AC$125,0)</f>
        <v>67</v>
      </c>
      <c r="AE85" s="88">
        <f>(AB85-(ROUNDDOWN(AB85,0)))*100</f>
        <v>0</v>
      </c>
      <c r="AF85" s="76" t="str">
        <f>IF((COUNTIF(AT85:AY85,"&gt;0"))&gt;2,"Y","N")</f>
        <v>N</v>
      </c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23">
        <f t="shared" si="82"/>
        <v>0</v>
      </c>
      <c r="AU85" s="23">
        <f t="shared" si="83"/>
        <v>0</v>
      </c>
      <c r="AV85" s="23">
        <f t="shared" si="84"/>
        <v>0</v>
      </c>
      <c r="AW85" s="23">
        <f t="shared" si="85"/>
        <v>0</v>
      </c>
      <c r="AX85" s="23">
        <f t="shared" si="86"/>
        <v>0</v>
      </c>
      <c r="AY85" s="23">
        <f t="shared" si="87"/>
        <v>0</v>
      </c>
      <c r="AZ85" s="7"/>
      <c r="BA85" s="82">
        <f t="shared" si="114"/>
        <v>0</v>
      </c>
      <c r="BB85" s="83">
        <f t="shared" si="88"/>
        <v>0</v>
      </c>
      <c r="BC85" s="82">
        <f t="shared" si="115"/>
        <v>0</v>
      </c>
      <c r="BD85" s="83">
        <f t="shared" si="89"/>
        <v>0</v>
      </c>
      <c r="BE85" s="82">
        <f t="shared" si="116"/>
        <v>0</v>
      </c>
      <c r="BF85" s="83">
        <f t="shared" si="90"/>
        <v>0</v>
      </c>
      <c r="BG85" s="82">
        <f t="shared" si="117"/>
        <v>0</v>
      </c>
      <c r="BH85" s="82">
        <f t="shared" si="91"/>
        <v>0</v>
      </c>
      <c r="BI85" s="83">
        <f t="shared" si="92"/>
        <v>0</v>
      </c>
      <c r="BJ85" s="82">
        <f t="shared" si="93"/>
        <v>0</v>
      </c>
      <c r="BK85" s="83">
        <f t="shared" si="94"/>
        <v>0</v>
      </c>
      <c r="BL85" s="7"/>
      <c r="BM85" s="82">
        <f t="shared" si="95"/>
        <v>0</v>
      </c>
      <c r="BN85" s="83">
        <f t="shared" si="96"/>
        <v>0</v>
      </c>
      <c r="BO85" s="82">
        <f t="shared" si="97"/>
        <v>0</v>
      </c>
      <c r="BP85" s="83">
        <f t="shared" si="98"/>
        <v>0</v>
      </c>
      <c r="BQ85" s="82">
        <f t="shared" si="99"/>
        <v>0</v>
      </c>
      <c r="BR85" s="83">
        <f t="shared" si="100"/>
        <v>0</v>
      </c>
      <c r="BS85" s="82">
        <f t="shared" si="101"/>
        <v>0</v>
      </c>
      <c r="BT85" s="82">
        <f t="shared" si="102"/>
        <v>0</v>
      </c>
      <c r="BU85" s="83">
        <f t="shared" si="103"/>
        <v>0</v>
      </c>
      <c r="BV85" s="82">
        <f t="shared" si="104"/>
        <v>0</v>
      </c>
      <c r="BW85" s="83">
        <f t="shared" si="105"/>
        <v>0</v>
      </c>
      <c r="BY85" s="7">
        <f t="shared" si="106"/>
        <v>0</v>
      </c>
      <c r="BZ85" s="7"/>
      <c r="CA85" s="7">
        <f t="shared" si="118"/>
        <v>0</v>
      </c>
      <c r="CB85" s="7"/>
      <c r="CC85" s="7">
        <f t="shared" si="107"/>
        <v>0</v>
      </c>
      <c r="CF85" s="7">
        <f t="shared" si="108"/>
        <v>1</v>
      </c>
      <c r="CG85" s="7">
        <f t="shared" si="109"/>
        <v>1</v>
      </c>
      <c r="CH85" s="7">
        <f t="shared" si="110"/>
        <v>1</v>
      </c>
      <c r="CI85" s="7">
        <f t="shared" si="111"/>
        <v>1</v>
      </c>
      <c r="CJ85" s="7">
        <f t="shared" si="112"/>
        <v>1</v>
      </c>
      <c r="CK85" s="7">
        <f t="shared" si="113"/>
        <v>1</v>
      </c>
      <c r="CL85" s="7">
        <f t="shared" si="119"/>
        <v>1</v>
      </c>
      <c r="CM85" s="7">
        <f t="shared" si="120"/>
        <v>1</v>
      </c>
      <c r="CN85" s="7">
        <f t="shared" si="121"/>
        <v>1</v>
      </c>
      <c r="CO85" s="7">
        <f t="shared" si="122"/>
        <v>1</v>
      </c>
      <c r="CP85" s="7">
        <f t="shared" si="123"/>
        <v>1</v>
      </c>
      <c r="CQ85" s="7"/>
      <c r="CS85" s="7">
        <f t="shared" si="124"/>
        <v>0</v>
      </c>
      <c r="CT85" s="7">
        <f t="shared" si="125"/>
        <v>0</v>
      </c>
      <c r="CU85" s="7">
        <f t="shared" si="126"/>
        <v>0</v>
      </c>
      <c r="CV85" s="7">
        <f t="shared" si="127"/>
        <v>0</v>
      </c>
      <c r="CW85" s="7">
        <f t="shared" si="128"/>
        <v>0</v>
      </c>
      <c r="CX85" s="7">
        <f t="shared" si="129"/>
        <v>0</v>
      </c>
      <c r="CY85" s="7">
        <f t="shared" si="130"/>
        <v>0</v>
      </c>
      <c r="CZ85" s="7">
        <f t="shared" si="131"/>
        <v>0</v>
      </c>
      <c r="DA85" s="7">
        <f t="shared" si="132"/>
        <v>0</v>
      </c>
      <c r="DB85" s="7">
        <f t="shared" si="133"/>
        <v>0</v>
      </c>
      <c r="DC85" s="7">
        <f t="shared" si="134"/>
        <v>0</v>
      </c>
    </row>
    <row r="86" spans="1:107">
      <c r="A86" s="59">
        <v>81</v>
      </c>
      <c r="B86" s="253" t="s">
        <v>286</v>
      </c>
      <c r="C86" s="254" t="s">
        <v>287</v>
      </c>
      <c r="D86" s="9"/>
      <c r="E86" s="10">
        <f>LOOKUP((IF(D86&gt;0,(RANK(D86,D$6:D$125,0)),"NA")),'Points System'!$A$4:$A$154,'Points System'!$B$4:$B$154)</f>
        <v>0</v>
      </c>
      <c r="F86" s="9"/>
      <c r="G86" s="16">
        <f>LOOKUP((IF(F86&gt;0,(RANK(F86,F$6:F$125,0)),"NA")),'Points System'!$A$4:$A$154,'Points System'!$B$4:$B$154)</f>
        <v>0</v>
      </c>
      <c r="H86" s="9"/>
      <c r="I86" s="16">
        <f>LOOKUP((IF(H86&gt;0,(RANK(H86,H$6:H$125,0)),"NA")),'Points System'!$A$4:$A$154,'Points System'!$B$4:$B$154)</f>
        <v>0</v>
      </c>
      <c r="J86" s="9"/>
      <c r="K86" s="16">
        <f>LOOKUP((IF(J86&gt;0,(RANK(J86,J$6:J$125,0)),"NA")),'Points System'!$A$4:$A$154,'Points System'!$B$4:$B$154)</f>
        <v>0</v>
      </c>
      <c r="L86" s="9"/>
      <c r="M86" s="16">
        <f>LOOKUP((IF(L86&gt;0,(RANK(L86,L$6:L$125,0)),"NA")),'Points System'!$A$4:$A$154,'Points System'!$B$4:$B$154)</f>
        <v>0</v>
      </c>
      <c r="N86" s="9"/>
      <c r="O86" s="16">
        <f>LOOKUP((IF(N86&gt;0,(RANK(N86,N$6:N$125,0)),"NA")),'Points System'!$A$4:$A$154,'Points System'!$B$4:$B$154)</f>
        <v>0</v>
      </c>
      <c r="P86" s="9"/>
      <c r="Q86" s="16">
        <f>LOOKUP((IF(P86&gt;0,(RANK(P86,P$6:P$125,0)),"NA")),'Points System'!$A$4:$A$154,'Points System'!$B$4:$B$154)</f>
        <v>0</v>
      </c>
      <c r="R86" s="9"/>
      <c r="S86" s="16">
        <f>LOOKUP((IF(R86&gt;0,(RANK(R86,R$6:R$125,0)),"NA")),'Points System'!$A$4:$A$154,'Points System'!$B$4:$B$154)</f>
        <v>0</v>
      </c>
      <c r="T86" s="9"/>
      <c r="U86" s="16">
        <f>LOOKUP((IF(T86&gt;0,(RANK(T86,T$6:T$125,0)),"NA")),'Points System'!$A$4:$A$154,'Points System'!$B$4:$B$154)</f>
        <v>0</v>
      </c>
      <c r="V86" s="9"/>
      <c r="W86" s="16">
        <f>LOOKUP((IF(V86&gt;0,(RANK(V86,V$6:V$125,0)),"NA")),'Points System'!$A$4:$A$154,'Points System'!$B$4:$B$154)</f>
        <v>0</v>
      </c>
      <c r="X86" s="9"/>
      <c r="Y86" s="16">
        <f>LOOKUP((IF(X86&gt;0,(RANK(X86,X$6:X$125,0)),"NA")),'Points System'!$A$4:$A$154,'Points System'!$B$4:$B$154)</f>
        <v>0</v>
      </c>
      <c r="Z86" s="9"/>
      <c r="AA86" s="16">
        <f>LOOKUP((IF(Z86&gt;0,(RANK(Z86,Z$6:Z$125,0)),"NA")),'Points System'!$A$4:$A$154,'Points System'!$B$4:$B$154)</f>
        <v>0</v>
      </c>
      <c r="AB86" s="78">
        <f>CC86</f>
        <v>0</v>
      </c>
      <c r="AC86" s="10">
        <f>SUM((LARGE((BA86:BK86),1))+(LARGE((BA86:BK86),2))+(LARGE((BA86:BK86),3)+(LARGE((BA86:BK86),4))))</f>
        <v>0</v>
      </c>
      <c r="AD86" s="12">
        <f>RANK(AC86,$AC$6:$AC$125,0)</f>
        <v>67</v>
      </c>
      <c r="AE86" s="88">
        <f>(AB86-(ROUNDDOWN(AB86,0)))*100</f>
        <v>0</v>
      </c>
      <c r="AF86" s="76" t="str">
        <f>IF((COUNTIF(AT86:AY86,"&gt;0"))&gt;2,"Y","N")</f>
        <v>N</v>
      </c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23">
        <f t="shared" si="82"/>
        <v>0</v>
      </c>
      <c r="AU86" s="23">
        <f t="shared" si="83"/>
        <v>0</v>
      </c>
      <c r="AV86" s="23">
        <f t="shared" si="84"/>
        <v>0</v>
      </c>
      <c r="AW86" s="23">
        <f t="shared" si="85"/>
        <v>0</v>
      </c>
      <c r="AX86" s="23">
        <f t="shared" si="86"/>
        <v>0</v>
      </c>
      <c r="AY86" s="23">
        <f t="shared" si="87"/>
        <v>0</v>
      </c>
      <c r="AZ86" s="7"/>
      <c r="BA86" s="82">
        <f t="shared" si="114"/>
        <v>0</v>
      </c>
      <c r="BB86" s="83">
        <f t="shared" si="88"/>
        <v>0</v>
      </c>
      <c r="BC86" s="82">
        <f t="shared" si="115"/>
        <v>0</v>
      </c>
      <c r="BD86" s="83">
        <f t="shared" si="89"/>
        <v>0</v>
      </c>
      <c r="BE86" s="82">
        <f t="shared" si="116"/>
        <v>0</v>
      </c>
      <c r="BF86" s="83">
        <f t="shared" si="90"/>
        <v>0</v>
      </c>
      <c r="BG86" s="82">
        <f t="shared" si="117"/>
        <v>0</v>
      </c>
      <c r="BH86" s="82">
        <f t="shared" si="91"/>
        <v>0</v>
      </c>
      <c r="BI86" s="83">
        <f t="shared" si="92"/>
        <v>0</v>
      </c>
      <c r="BJ86" s="82">
        <f t="shared" si="93"/>
        <v>0</v>
      </c>
      <c r="BK86" s="83">
        <f t="shared" si="94"/>
        <v>0</v>
      </c>
      <c r="BL86" s="7"/>
      <c r="BM86" s="82">
        <f t="shared" si="95"/>
        <v>0</v>
      </c>
      <c r="BN86" s="83">
        <f t="shared" si="96"/>
        <v>0</v>
      </c>
      <c r="BO86" s="82">
        <f t="shared" si="97"/>
        <v>0</v>
      </c>
      <c r="BP86" s="83">
        <f t="shared" si="98"/>
        <v>0</v>
      </c>
      <c r="BQ86" s="82">
        <f t="shared" si="99"/>
        <v>0</v>
      </c>
      <c r="BR86" s="83">
        <f t="shared" si="100"/>
        <v>0</v>
      </c>
      <c r="BS86" s="82">
        <f t="shared" si="101"/>
        <v>0</v>
      </c>
      <c r="BT86" s="82">
        <f t="shared" si="102"/>
        <v>0</v>
      </c>
      <c r="BU86" s="83">
        <f t="shared" si="103"/>
        <v>0</v>
      </c>
      <c r="BV86" s="82">
        <f t="shared" si="104"/>
        <v>0</v>
      </c>
      <c r="BW86" s="83">
        <f t="shared" si="105"/>
        <v>0</v>
      </c>
      <c r="BY86" s="7">
        <f t="shared" si="106"/>
        <v>0</v>
      </c>
      <c r="BZ86" s="7"/>
      <c r="CA86" s="7">
        <f t="shared" si="118"/>
        <v>0</v>
      </c>
      <c r="CB86" s="7"/>
      <c r="CC86" s="7">
        <f t="shared" si="107"/>
        <v>0</v>
      </c>
      <c r="CF86" s="7">
        <f t="shared" si="108"/>
        <v>1</v>
      </c>
      <c r="CG86" s="7">
        <f t="shared" si="109"/>
        <v>1</v>
      </c>
      <c r="CH86" s="7">
        <f t="shared" si="110"/>
        <v>1</v>
      </c>
      <c r="CI86" s="7">
        <f t="shared" si="111"/>
        <v>1</v>
      </c>
      <c r="CJ86" s="7">
        <f t="shared" si="112"/>
        <v>1</v>
      </c>
      <c r="CK86" s="7">
        <f t="shared" si="113"/>
        <v>1</v>
      </c>
      <c r="CL86" s="7">
        <f t="shared" si="119"/>
        <v>1</v>
      </c>
      <c r="CM86" s="7">
        <f t="shared" si="120"/>
        <v>1</v>
      </c>
      <c r="CN86" s="7">
        <f t="shared" si="121"/>
        <v>1</v>
      </c>
      <c r="CO86" s="7">
        <f t="shared" si="122"/>
        <v>1</v>
      </c>
      <c r="CP86" s="7">
        <f t="shared" si="123"/>
        <v>1</v>
      </c>
      <c r="CQ86" s="7"/>
      <c r="CS86" s="7">
        <f t="shared" si="124"/>
        <v>0</v>
      </c>
      <c r="CT86" s="7">
        <f t="shared" si="125"/>
        <v>0</v>
      </c>
      <c r="CU86" s="7">
        <f t="shared" si="126"/>
        <v>0</v>
      </c>
      <c r="CV86" s="7">
        <f t="shared" si="127"/>
        <v>0</v>
      </c>
      <c r="CW86" s="7">
        <f t="shared" si="128"/>
        <v>0</v>
      </c>
      <c r="CX86" s="7">
        <f t="shared" si="129"/>
        <v>0</v>
      </c>
      <c r="CY86" s="7">
        <f t="shared" si="130"/>
        <v>0</v>
      </c>
      <c r="CZ86" s="7">
        <f t="shared" si="131"/>
        <v>0</v>
      </c>
      <c r="DA86" s="7">
        <f t="shared" si="132"/>
        <v>0</v>
      </c>
      <c r="DB86" s="7">
        <f t="shared" si="133"/>
        <v>0</v>
      </c>
      <c r="DC86" s="7">
        <f t="shared" si="134"/>
        <v>0</v>
      </c>
    </row>
    <row r="87" spans="1:107">
      <c r="A87" s="59">
        <v>82</v>
      </c>
      <c r="B87" s="253" t="s">
        <v>286</v>
      </c>
      <c r="C87" s="254" t="s">
        <v>287</v>
      </c>
      <c r="D87" s="9"/>
      <c r="E87" s="29">
        <f>LOOKUP((IF(D87&gt;0,(RANK(D87,D$6:D$125,0)),"NA")),'Points System'!$A$4:$A$154,'Points System'!$B$4:$B$154)</f>
        <v>0</v>
      </c>
      <c r="F87" s="9"/>
      <c r="G87" s="30">
        <f>LOOKUP((IF(F87&gt;0,(RANK(F87,F$6:F$125,0)),"NA")),'Points System'!$A$4:$A$154,'Points System'!$B$4:$B$154)</f>
        <v>0</v>
      </c>
      <c r="H87" s="9"/>
      <c r="I87" s="30">
        <f>LOOKUP((IF(H87&gt;0,(RANK(H87,H$6:H$125,0)),"NA")),'Points System'!$A$4:$A$154,'Points System'!$B$4:$B$154)</f>
        <v>0</v>
      </c>
      <c r="J87" s="9"/>
      <c r="K87" s="30">
        <f>LOOKUP((IF(J87&gt;0,(RANK(J87,J$6:J$125,0)),"NA")),'Points System'!$A$4:$A$154,'Points System'!$B$4:$B$154)</f>
        <v>0</v>
      </c>
      <c r="L87" s="9"/>
      <c r="M87" s="30">
        <f>LOOKUP((IF(L87&gt;0,(RANK(L87,L$6:L$125,0)),"NA")),'Points System'!$A$4:$A$154,'Points System'!$B$4:$B$154)</f>
        <v>0</v>
      </c>
      <c r="N87" s="9"/>
      <c r="O87" s="30">
        <f>LOOKUP((IF(N87&gt;0,(RANK(N87,N$6:N$125,0)),"NA")),'Points System'!$A$4:$A$154,'Points System'!$B$4:$B$154)</f>
        <v>0</v>
      </c>
      <c r="P87" s="9"/>
      <c r="Q87" s="30">
        <f>LOOKUP((IF(P87&gt;0,(RANK(P87,P$6:P$125,0)),"NA")),'Points System'!$A$4:$A$154,'Points System'!$B$4:$B$154)</f>
        <v>0</v>
      </c>
      <c r="R87" s="9"/>
      <c r="S87" s="30">
        <f>LOOKUP((IF(R87&gt;0,(RANK(R87,R$6:R$125,0)),"NA")),'Points System'!$A$4:$A$154,'Points System'!$B$4:$B$154)</f>
        <v>0</v>
      </c>
      <c r="T87" s="9"/>
      <c r="U87" s="30">
        <f>LOOKUP((IF(T87&gt;0,(RANK(T87,T$6:T$125,0)),"NA")),'Points System'!$A$4:$A$154,'Points System'!$B$4:$B$154)</f>
        <v>0</v>
      </c>
      <c r="V87" s="9"/>
      <c r="W87" s="30">
        <f>LOOKUP((IF(V87&gt;0,(RANK(V87,V$6:V$125,0)),"NA")),'Points System'!$A$4:$A$154,'Points System'!$B$4:$B$154)</f>
        <v>0</v>
      </c>
      <c r="X87" s="9"/>
      <c r="Y87" s="16">
        <f>LOOKUP((IF(X87&gt;0,(RANK(X87,X$6:X$125,0)),"NA")),'Points System'!$A$4:$A$154,'Points System'!$B$4:$B$154)</f>
        <v>0</v>
      </c>
      <c r="Z87" s="9"/>
      <c r="AA87" s="16">
        <f>LOOKUP((IF(Z87&gt;0,(RANK(Z87,Z$6:Z$125,0)),"NA")),'Points System'!$A$4:$A$154,'Points System'!$B$4:$B$154)</f>
        <v>0</v>
      </c>
      <c r="AB87" s="78">
        <f>CC87</f>
        <v>0</v>
      </c>
      <c r="AC87" s="10">
        <f>SUM((LARGE((BA87:BK87),1))+(LARGE((BA87:BK87),2))+(LARGE((BA87:BK87),3)+(LARGE((BA87:BK87),4))))</f>
        <v>0</v>
      </c>
      <c r="AD87" s="12">
        <f>RANK(AC87,$AC$6:$AC$125,0)</f>
        <v>67</v>
      </c>
      <c r="AE87" s="88">
        <f>(AB87-(ROUNDDOWN(AB87,0)))*100</f>
        <v>0</v>
      </c>
      <c r="AF87" s="76" t="str">
        <f>IF((COUNTIF(AT87:AY87,"&gt;0"))&gt;2,"Y","N")</f>
        <v>N</v>
      </c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23">
        <f t="shared" si="82"/>
        <v>0</v>
      </c>
      <c r="AU87" s="23">
        <f t="shared" si="83"/>
        <v>0</v>
      </c>
      <c r="AV87" s="23">
        <f t="shared" si="84"/>
        <v>0</v>
      </c>
      <c r="AW87" s="23">
        <f t="shared" si="85"/>
        <v>0</v>
      </c>
      <c r="AX87" s="23">
        <f t="shared" si="86"/>
        <v>0</v>
      </c>
      <c r="AY87" s="23">
        <f t="shared" si="87"/>
        <v>0</v>
      </c>
      <c r="AZ87" s="7"/>
      <c r="BA87" s="82">
        <f t="shared" si="114"/>
        <v>0</v>
      </c>
      <c r="BB87" s="83">
        <f t="shared" si="88"/>
        <v>0</v>
      </c>
      <c r="BC87" s="82">
        <f t="shared" si="115"/>
        <v>0</v>
      </c>
      <c r="BD87" s="83">
        <f t="shared" si="89"/>
        <v>0</v>
      </c>
      <c r="BE87" s="82">
        <f t="shared" si="116"/>
        <v>0</v>
      </c>
      <c r="BF87" s="83">
        <f t="shared" si="90"/>
        <v>0</v>
      </c>
      <c r="BG87" s="82">
        <f t="shared" si="117"/>
        <v>0</v>
      </c>
      <c r="BH87" s="82">
        <f t="shared" si="91"/>
        <v>0</v>
      </c>
      <c r="BI87" s="83">
        <f t="shared" si="92"/>
        <v>0</v>
      </c>
      <c r="BJ87" s="82">
        <f t="shared" si="93"/>
        <v>0</v>
      </c>
      <c r="BK87" s="83">
        <f t="shared" si="94"/>
        <v>0</v>
      </c>
      <c r="BL87" s="7"/>
      <c r="BM87" s="82">
        <f t="shared" si="95"/>
        <v>0</v>
      </c>
      <c r="BN87" s="83">
        <f t="shared" si="96"/>
        <v>0</v>
      </c>
      <c r="BO87" s="82">
        <f t="shared" si="97"/>
        <v>0</v>
      </c>
      <c r="BP87" s="83">
        <f t="shared" si="98"/>
        <v>0</v>
      </c>
      <c r="BQ87" s="82">
        <f t="shared" si="99"/>
        <v>0</v>
      </c>
      <c r="BR87" s="83">
        <f t="shared" si="100"/>
        <v>0</v>
      </c>
      <c r="BS87" s="82">
        <f t="shared" si="101"/>
        <v>0</v>
      </c>
      <c r="BT87" s="82">
        <f t="shared" si="102"/>
        <v>0</v>
      </c>
      <c r="BU87" s="83">
        <f t="shared" si="103"/>
        <v>0</v>
      </c>
      <c r="BV87" s="82">
        <f t="shared" si="104"/>
        <v>0</v>
      </c>
      <c r="BW87" s="83">
        <f t="shared" si="105"/>
        <v>0</v>
      </c>
      <c r="BY87" s="7">
        <f t="shared" si="106"/>
        <v>0</v>
      </c>
      <c r="BZ87" s="7"/>
      <c r="CA87" s="7">
        <f t="shared" si="118"/>
        <v>0</v>
      </c>
      <c r="CB87" s="7"/>
      <c r="CC87" s="7">
        <f t="shared" si="107"/>
        <v>0</v>
      </c>
      <c r="CF87" s="7">
        <f t="shared" si="108"/>
        <v>1</v>
      </c>
      <c r="CG87" s="7">
        <f t="shared" si="109"/>
        <v>1</v>
      </c>
      <c r="CH87" s="7">
        <f t="shared" si="110"/>
        <v>1</v>
      </c>
      <c r="CI87" s="7">
        <f t="shared" si="111"/>
        <v>1</v>
      </c>
      <c r="CJ87" s="7">
        <f t="shared" si="112"/>
        <v>1</v>
      </c>
      <c r="CK87" s="7">
        <f t="shared" si="113"/>
        <v>1</v>
      </c>
      <c r="CL87" s="7">
        <f t="shared" si="119"/>
        <v>1</v>
      </c>
      <c r="CM87" s="7">
        <f t="shared" si="120"/>
        <v>1</v>
      </c>
      <c r="CN87" s="7">
        <f t="shared" si="121"/>
        <v>1</v>
      </c>
      <c r="CO87" s="7">
        <f t="shared" si="122"/>
        <v>1</v>
      </c>
      <c r="CP87" s="7">
        <f t="shared" si="123"/>
        <v>1</v>
      </c>
      <c r="CQ87" s="7"/>
      <c r="CS87" s="7">
        <f t="shared" si="124"/>
        <v>0</v>
      </c>
      <c r="CT87" s="7">
        <f t="shared" si="125"/>
        <v>0</v>
      </c>
      <c r="CU87" s="7">
        <f t="shared" si="126"/>
        <v>0</v>
      </c>
      <c r="CV87" s="7">
        <f t="shared" si="127"/>
        <v>0</v>
      </c>
      <c r="CW87" s="7">
        <f t="shared" si="128"/>
        <v>0</v>
      </c>
      <c r="CX87" s="7">
        <f t="shared" si="129"/>
        <v>0</v>
      </c>
      <c r="CY87" s="7">
        <f t="shared" si="130"/>
        <v>0</v>
      </c>
      <c r="CZ87" s="7">
        <f t="shared" si="131"/>
        <v>0</v>
      </c>
      <c r="DA87" s="7">
        <f t="shared" si="132"/>
        <v>0</v>
      </c>
      <c r="DB87" s="7">
        <f t="shared" si="133"/>
        <v>0</v>
      </c>
      <c r="DC87" s="7">
        <f t="shared" si="134"/>
        <v>0</v>
      </c>
    </row>
    <row r="88" spans="1:107">
      <c r="A88" s="59">
        <v>83</v>
      </c>
      <c r="B88" s="253" t="s">
        <v>286</v>
      </c>
      <c r="C88" s="254" t="s">
        <v>287</v>
      </c>
      <c r="D88" s="9"/>
      <c r="E88" s="10">
        <f>LOOKUP((IF(D88&gt;0,(RANK(D88,D$6:D$125,0)),"NA")),'Points System'!$A$4:$A$154,'Points System'!$B$4:$B$154)</f>
        <v>0</v>
      </c>
      <c r="F88" s="9"/>
      <c r="G88" s="16">
        <f>LOOKUP((IF(F88&gt;0,(RANK(F88,F$6:F$125,0)),"NA")),'Points System'!$A$4:$A$154,'Points System'!$B$4:$B$154)</f>
        <v>0</v>
      </c>
      <c r="H88" s="9"/>
      <c r="I88" s="16">
        <f>LOOKUP((IF(H88&gt;0,(RANK(H88,H$6:H$125,0)),"NA")),'Points System'!$A$4:$A$154,'Points System'!$B$4:$B$154)</f>
        <v>0</v>
      </c>
      <c r="J88" s="9"/>
      <c r="K88" s="16">
        <f>LOOKUP((IF(J88&gt;0,(RANK(J88,J$6:J$125,0)),"NA")),'Points System'!$A$4:$A$154,'Points System'!$B$4:$B$154)</f>
        <v>0</v>
      </c>
      <c r="L88" s="9"/>
      <c r="M88" s="16">
        <f>LOOKUP((IF(L88&gt;0,(RANK(L88,L$6:L$125,0)),"NA")),'Points System'!$A$4:$A$154,'Points System'!$B$4:$B$154)</f>
        <v>0</v>
      </c>
      <c r="N88" s="9"/>
      <c r="O88" s="16">
        <f>LOOKUP((IF(N88&gt;0,(RANK(N88,N$6:N$125,0)),"NA")),'Points System'!$A$4:$A$154,'Points System'!$B$4:$B$154)</f>
        <v>0</v>
      </c>
      <c r="P88" s="9"/>
      <c r="Q88" s="16">
        <f>LOOKUP((IF(P88&gt;0,(RANK(P88,P$6:P$125,0)),"NA")),'Points System'!$A$4:$A$154,'Points System'!$B$4:$B$154)</f>
        <v>0</v>
      </c>
      <c r="R88" s="9"/>
      <c r="S88" s="16">
        <f>LOOKUP((IF(R88&gt;0,(RANK(R88,R$6:R$125,0)),"NA")),'Points System'!$A$4:$A$154,'Points System'!$B$4:$B$154)</f>
        <v>0</v>
      </c>
      <c r="T88" s="9"/>
      <c r="U88" s="16">
        <f>LOOKUP((IF(T88&gt;0,(RANK(T88,T$6:T$125,0)),"NA")),'Points System'!$A$4:$A$154,'Points System'!$B$4:$B$154)</f>
        <v>0</v>
      </c>
      <c r="V88" s="9"/>
      <c r="W88" s="16">
        <f>LOOKUP((IF(V88&gt;0,(RANK(V88,V$6:V$125,0)),"NA")),'Points System'!$A$4:$A$154,'Points System'!$B$4:$B$154)</f>
        <v>0</v>
      </c>
      <c r="X88" s="9"/>
      <c r="Y88" s="16">
        <f>LOOKUP((IF(X88&gt;0,(RANK(X88,X$6:X$125,0)),"NA")),'Points System'!$A$4:$A$154,'Points System'!$B$4:$B$154)</f>
        <v>0</v>
      </c>
      <c r="Z88" s="9"/>
      <c r="AA88" s="16">
        <f>LOOKUP((IF(Z88&gt;0,(RANK(Z88,Z$6:Z$125,0)),"NA")),'Points System'!$A$4:$A$154,'Points System'!$B$4:$B$154)</f>
        <v>0</v>
      </c>
      <c r="AB88" s="78">
        <f>CC88</f>
        <v>0</v>
      </c>
      <c r="AC88" s="10">
        <f>SUM((LARGE((BA88:BK88),1))+(LARGE((BA88:BK88),2))+(LARGE((BA88:BK88),3)+(LARGE((BA88:BK88),4))))</f>
        <v>0</v>
      </c>
      <c r="AD88" s="12">
        <f>RANK(AC88,$AC$6:$AC$125,0)</f>
        <v>67</v>
      </c>
      <c r="AE88" s="88">
        <f>(AB88-(ROUNDDOWN(AB88,0)))*100</f>
        <v>0</v>
      </c>
      <c r="AF88" s="76" t="str">
        <f>IF((COUNTIF(AT88:AY88,"&gt;0"))&gt;2,"Y","N")</f>
        <v>N</v>
      </c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23">
        <f t="shared" si="82"/>
        <v>0</v>
      </c>
      <c r="AU88" s="23">
        <f t="shared" si="83"/>
        <v>0</v>
      </c>
      <c r="AV88" s="23">
        <f t="shared" si="84"/>
        <v>0</v>
      </c>
      <c r="AW88" s="23">
        <f t="shared" si="85"/>
        <v>0</v>
      </c>
      <c r="AX88" s="23">
        <f t="shared" si="86"/>
        <v>0</v>
      </c>
      <c r="AY88" s="23">
        <f t="shared" si="87"/>
        <v>0</v>
      </c>
      <c r="AZ88" s="7"/>
      <c r="BA88" s="82">
        <f t="shared" si="114"/>
        <v>0</v>
      </c>
      <c r="BB88" s="83">
        <f t="shared" si="88"/>
        <v>0</v>
      </c>
      <c r="BC88" s="82">
        <f t="shared" si="115"/>
        <v>0</v>
      </c>
      <c r="BD88" s="83">
        <f t="shared" si="89"/>
        <v>0</v>
      </c>
      <c r="BE88" s="82">
        <f t="shared" si="116"/>
        <v>0</v>
      </c>
      <c r="BF88" s="83">
        <f t="shared" si="90"/>
        <v>0</v>
      </c>
      <c r="BG88" s="82">
        <f t="shared" si="117"/>
        <v>0</v>
      </c>
      <c r="BH88" s="82">
        <f t="shared" si="91"/>
        <v>0</v>
      </c>
      <c r="BI88" s="83">
        <f t="shared" si="92"/>
        <v>0</v>
      </c>
      <c r="BJ88" s="82">
        <f t="shared" si="93"/>
        <v>0</v>
      </c>
      <c r="BK88" s="83">
        <f t="shared" si="94"/>
        <v>0</v>
      </c>
      <c r="BL88" s="7"/>
      <c r="BM88" s="82">
        <f t="shared" si="95"/>
        <v>0</v>
      </c>
      <c r="BN88" s="83">
        <f t="shared" si="96"/>
        <v>0</v>
      </c>
      <c r="BO88" s="82">
        <f t="shared" si="97"/>
        <v>0</v>
      </c>
      <c r="BP88" s="83">
        <f t="shared" si="98"/>
        <v>0</v>
      </c>
      <c r="BQ88" s="82">
        <f t="shared" si="99"/>
        <v>0</v>
      </c>
      <c r="BR88" s="83">
        <f t="shared" si="100"/>
        <v>0</v>
      </c>
      <c r="BS88" s="82">
        <f t="shared" si="101"/>
        <v>0</v>
      </c>
      <c r="BT88" s="82">
        <f t="shared" si="102"/>
        <v>0</v>
      </c>
      <c r="BU88" s="83">
        <f t="shared" si="103"/>
        <v>0</v>
      </c>
      <c r="BV88" s="82">
        <f t="shared" si="104"/>
        <v>0</v>
      </c>
      <c r="BW88" s="83">
        <f t="shared" si="105"/>
        <v>0</v>
      </c>
      <c r="BY88" s="7">
        <f t="shared" si="106"/>
        <v>0</v>
      </c>
      <c r="BZ88" s="7"/>
      <c r="CA88" s="7">
        <f t="shared" si="118"/>
        <v>0</v>
      </c>
      <c r="CB88" s="7"/>
      <c r="CC88" s="7">
        <f t="shared" si="107"/>
        <v>0</v>
      </c>
      <c r="CF88" s="7">
        <f t="shared" si="108"/>
        <v>1</v>
      </c>
      <c r="CG88" s="7">
        <f t="shared" si="109"/>
        <v>1</v>
      </c>
      <c r="CH88" s="7">
        <f t="shared" si="110"/>
        <v>1</v>
      </c>
      <c r="CI88" s="7">
        <f t="shared" si="111"/>
        <v>1</v>
      </c>
      <c r="CJ88" s="7">
        <f t="shared" si="112"/>
        <v>1</v>
      </c>
      <c r="CK88" s="7">
        <f t="shared" si="113"/>
        <v>1</v>
      </c>
      <c r="CL88" s="7">
        <f t="shared" si="119"/>
        <v>1</v>
      </c>
      <c r="CM88" s="7">
        <f t="shared" si="120"/>
        <v>1</v>
      </c>
      <c r="CN88" s="7">
        <f t="shared" si="121"/>
        <v>1</v>
      </c>
      <c r="CO88" s="7">
        <f t="shared" si="122"/>
        <v>1</v>
      </c>
      <c r="CP88" s="7">
        <f t="shared" si="123"/>
        <v>1</v>
      </c>
      <c r="CQ88" s="7"/>
      <c r="CS88" s="7">
        <f t="shared" si="124"/>
        <v>0</v>
      </c>
      <c r="CT88" s="7">
        <f t="shared" si="125"/>
        <v>0</v>
      </c>
      <c r="CU88" s="7">
        <f t="shared" si="126"/>
        <v>0</v>
      </c>
      <c r="CV88" s="7">
        <f t="shared" si="127"/>
        <v>0</v>
      </c>
      <c r="CW88" s="7">
        <f t="shared" si="128"/>
        <v>0</v>
      </c>
      <c r="CX88" s="7">
        <f t="shared" si="129"/>
        <v>0</v>
      </c>
      <c r="CY88" s="7">
        <f t="shared" si="130"/>
        <v>0</v>
      </c>
      <c r="CZ88" s="7">
        <f t="shared" si="131"/>
        <v>0</v>
      </c>
      <c r="DA88" s="7">
        <f t="shared" si="132"/>
        <v>0</v>
      </c>
      <c r="DB88" s="7">
        <f t="shared" si="133"/>
        <v>0</v>
      </c>
      <c r="DC88" s="7">
        <f t="shared" si="134"/>
        <v>0</v>
      </c>
    </row>
    <row r="89" spans="1:107">
      <c r="A89" s="59">
        <v>84</v>
      </c>
      <c r="B89" s="253" t="s">
        <v>286</v>
      </c>
      <c r="C89" s="254" t="s">
        <v>287</v>
      </c>
      <c r="D89" s="9"/>
      <c r="E89" s="10">
        <f>LOOKUP((IF(D89&gt;0,(RANK(D89,D$6:D$125,0)),"NA")),'Points System'!$A$4:$A$154,'Points System'!$B$4:$B$154)</f>
        <v>0</v>
      </c>
      <c r="F89" s="9"/>
      <c r="G89" s="16">
        <f>LOOKUP((IF(F89&gt;0,(RANK(F89,F$6:F$125,0)),"NA")),'Points System'!$A$4:$A$154,'Points System'!$B$4:$B$154)</f>
        <v>0</v>
      </c>
      <c r="H89" s="9"/>
      <c r="I89" s="16">
        <f>LOOKUP((IF(H89&gt;0,(RANK(H89,H$6:H$125,0)),"NA")),'Points System'!$A$4:$A$154,'Points System'!$B$4:$B$154)</f>
        <v>0</v>
      </c>
      <c r="J89" s="9"/>
      <c r="K89" s="16">
        <f>LOOKUP((IF(J89&gt;0,(RANK(J89,J$6:J$125,0)),"NA")),'Points System'!$A$4:$A$154,'Points System'!$B$4:$B$154)</f>
        <v>0</v>
      </c>
      <c r="L89" s="9"/>
      <c r="M89" s="16">
        <f>LOOKUP((IF(L89&gt;0,(RANK(L89,L$6:L$125,0)),"NA")),'Points System'!$A$4:$A$154,'Points System'!$B$4:$B$154)</f>
        <v>0</v>
      </c>
      <c r="N89" s="9"/>
      <c r="O89" s="16">
        <f>LOOKUP((IF(N89&gt;0,(RANK(N89,N$6:N$125,0)),"NA")),'Points System'!$A$4:$A$154,'Points System'!$B$4:$B$154)</f>
        <v>0</v>
      </c>
      <c r="P89" s="9"/>
      <c r="Q89" s="16">
        <f>LOOKUP((IF(P89&gt;0,(RANK(P89,P$6:P$125,0)),"NA")),'Points System'!$A$4:$A$154,'Points System'!$B$4:$B$154)</f>
        <v>0</v>
      </c>
      <c r="R89" s="9"/>
      <c r="S89" s="16">
        <f>LOOKUP((IF(R89&gt;0,(RANK(R89,R$6:R$125,0)),"NA")),'Points System'!$A$4:$A$154,'Points System'!$B$4:$B$154)</f>
        <v>0</v>
      </c>
      <c r="T89" s="9"/>
      <c r="U89" s="16">
        <f>LOOKUP((IF(T89&gt;0,(RANK(T89,T$6:T$125,0)),"NA")),'Points System'!$A$4:$A$154,'Points System'!$B$4:$B$154)</f>
        <v>0</v>
      </c>
      <c r="V89" s="9"/>
      <c r="W89" s="16">
        <f>LOOKUP((IF(V89&gt;0,(RANK(V89,V$6:V$125,0)),"NA")),'Points System'!$A$4:$A$154,'Points System'!$B$4:$B$154)</f>
        <v>0</v>
      </c>
      <c r="X89" s="9"/>
      <c r="Y89" s="16">
        <f>LOOKUP((IF(X89&gt;0,(RANK(X89,X$6:X$125,0)),"NA")),'Points System'!$A$4:$A$154,'Points System'!$B$4:$B$154)</f>
        <v>0</v>
      </c>
      <c r="Z89" s="9"/>
      <c r="AA89" s="16">
        <f>LOOKUP((IF(Z89&gt;0,(RANK(Z89,Z$6:Z$125,0)),"NA")),'Points System'!$A$4:$A$154,'Points System'!$B$4:$B$154)</f>
        <v>0</v>
      </c>
      <c r="AB89" s="78">
        <f>CC89</f>
        <v>0</v>
      </c>
      <c r="AC89" s="10">
        <f>SUM((LARGE((BA89:BK89),1))+(LARGE((BA89:BK89),2))+(LARGE((BA89:BK89),3)+(LARGE((BA89:BK89),4))))</f>
        <v>0</v>
      </c>
      <c r="AD89" s="12">
        <f>RANK(AC89,$AC$6:$AC$125,0)</f>
        <v>67</v>
      </c>
      <c r="AE89" s="88">
        <f>(AB89-(ROUNDDOWN(AB89,0)))*100</f>
        <v>0</v>
      </c>
      <c r="AF89" s="76" t="str">
        <f>IF((COUNTIF(AT89:AY89,"&gt;0"))&gt;2,"Y","N")</f>
        <v>N</v>
      </c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23">
        <f t="shared" si="82"/>
        <v>0</v>
      </c>
      <c r="AU89" s="23">
        <f t="shared" si="83"/>
        <v>0</v>
      </c>
      <c r="AV89" s="23">
        <f t="shared" si="84"/>
        <v>0</v>
      </c>
      <c r="AW89" s="23">
        <f t="shared" si="85"/>
        <v>0</v>
      </c>
      <c r="AX89" s="23">
        <f t="shared" si="86"/>
        <v>0</v>
      </c>
      <c r="AY89" s="23">
        <f t="shared" si="87"/>
        <v>0</v>
      </c>
      <c r="AZ89" s="7"/>
      <c r="BA89" s="82">
        <f t="shared" si="114"/>
        <v>0</v>
      </c>
      <c r="BB89" s="83">
        <f t="shared" si="88"/>
        <v>0</v>
      </c>
      <c r="BC89" s="82">
        <f t="shared" si="115"/>
        <v>0</v>
      </c>
      <c r="BD89" s="83">
        <f t="shared" si="89"/>
        <v>0</v>
      </c>
      <c r="BE89" s="82">
        <f t="shared" si="116"/>
        <v>0</v>
      </c>
      <c r="BF89" s="83">
        <f t="shared" si="90"/>
        <v>0</v>
      </c>
      <c r="BG89" s="82">
        <f t="shared" si="117"/>
        <v>0</v>
      </c>
      <c r="BH89" s="82">
        <f t="shared" si="91"/>
        <v>0</v>
      </c>
      <c r="BI89" s="83">
        <f t="shared" si="92"/>
        <v>0</v>
      </c>
      <c r="BJ89" s="82">
        <f t="shared" si="93"/>
        <v>0</v>
      </c>
      <c r="BK89" s="83">
        <f t="shared" si="94"/>
        <v>0</v>
      </c>
      <c r="BL89" s="7"/>
      <c r="BM89" s="82">
        <f t="shared" si="95"/>
        <v>0</v>
      </c>
      <c r="BN89" s="83">
        <f t="shared" si="96"/>
        <v>0</v>
      </c>
      <c r="BO89" s="82">
        <f t="shared" si="97"/>
        <v>0</v>
      </c>
      <c r="BP89" s="83">
        <f t="shared" si="98"/>
        <v>0</v>
      </c>
      <c r="BQ89" s="82">
        <f t="shared" si="99"/>
        <v>0</v>
      </c>
      <c r="BR89" s="83">
        <f t="shared" si="100"/>
        <v>0</v>
      </c>
      <c r="BS89" s="82">
        <f t="shared" si="101"/>
        <v>0</v>
      </c>
      <c r="BT89" s="82">
        <f t="shared" si="102"/>
        <v>0</v>
      </c>
      <c r="BU89" s="83">
        <f t="shared" si="103"/>
        <v>0</v>
      </c>
      <c r="BV89" s="82">
        <f t="shared" si="104"/>
        <v>0</v>
      </c>
      <c r="BW89" s="83">
        <f t="shared" si="105"/>
        <v>0</v>
      </c>
      <c r="BY89" s="7">
        <f t="shared" si="106"/>
        <v>0</v>
      </c>
      <c r="BZ89" s="7"/>
      <c r="CA89" s="7">
        <f t="shared" si="118"/>
        <v>0</v>
      </c>
      <c r="CB89" s="7"/>
      <c r="CC89" s="7">
        <f t="shared" si="107"/>
        <v>0</v>
      </c>
      <c r="CF89" s="7">
        <f t="shared" si="108"/>
        <v>1</v>
      </c>
      <c r="CG89" s="7">
        <f t="shared" si="109"/>
        <v>1</v>
      </c>
      <c r="CH89" s="7">
        <f t="shared" si="110"/>
        <v>1</v>
      </c>
      <c r="CI89" s="7">
        <f t="shared" si="111"/>
        <v>1</v>
      </c>
      <c r="CJ89" s="7">
        <f t="shared" si="112"/>
        <v>1</v>
      </c>
      <c r="CK89" s="7">
        <f t="shared" si="113"/>
        <v>1</v>
      </c>
      <c r="CL89" s="7">
        <f t="shared" si="119"/>
        <v>1</v>
      </c>
      <c r="CM89" s="7">
        <f t="shared" si="120"/>
        <v>1</v>
      </c>
      <c r="CN89" s="7">
        <f t="shared" si="121"/>
        <v>1</v>
      </c>
      <c r="CO89" s="7">
        <f t="shared" si="122"/>
        <v>1</v>
      </c>
      <c r="CP89" s="7">
        <f t="shared" si="123"/>
        <v>1</v>
      </c>
      <c r="CQ89" s="7"/>
      <c r="CS89" s="7">
        <f t="shared" si="124"/>
        <v>0</v>
      </c>
      <c r="CT89" s="7">
        <f t="shared" si="125"/>
        <v>0</v>
      </c>
      <c r="CU89" s="7">
        <f t="shared" si="126"/>
        <v>0</v>
      </c>
      <c r="CV89" s="7">
        <f t="shared" si="127"/>
        <v>0</v>
      </c>
      <c r="CW89" s="7">
        <f t="shared" si="128"/>
        <v>0</v>
      </c>
      <c r="CX89" s="7">
        <f t="shared" si="129"/>
        <v>0</v>
      </c>
      <c r="CY89" s="7">
        <f t="shared" si="130"/>
        <v>0</v>
      </c>
      <c r="CZ89" s="7">
        <f t="shared" si="131"/>
        <v>0</v>
      </c>
      <c r="DA89" s="7">
        <f t="shared" si="132"/>
        <v>0</v>
      </c>
      <c r="DB89" s="7">
        <f t="shared" si="133"/>
        <v>0</v>
      </c>
      <c r="DC89" s="7">
        <f t="shared" si="134"/>
        <v>0</v>
      </c>
    </row>
    <row r="90" spans="1:107">
      <c r="A90" s="59">
        <v>85</v>
      </c>
      <c r="B90" s="253" t="s">
        <v>286</v>
      </c>
      <c r="C90" s="254" t="s">
        <v>287</v>
      </c>
      <c r="D90" s="9"/>
      <c r="E90" s="10">
        <f>LOOKUP((IF(D90&gt;0,(RANK(D90,D$6:D$125,0)),"NA")),'Points System'!$A$4:$A$154,'Points System'!$B$4:$B$154)</f>
        <v>0</v>
      </c>
      <c r="F90" s="9"/>
      <c r="G90" s="16">
        <f>LOOKUP((IF(F90&gt;0,(RANK(F90,F$6:F$125,0)),"NA")),'Points System'!$A$4:$A$154,'Points System'!$B$4:$B$154)</f>
        <v>0</v>
      </c>
      <c r="H90" s="9"/>
      <c r="I90" s="16">
        <f>LOOKUP((IF(H90&gt;0,(RANK(H90,H$6:H$125,0)),"NA")),'Points System'!$A$4:$A$154,'Points System'!$B$4:$B$154)</f>
        <v>0</v>
      </c>
      <c r="J90" s="9"/>
      <c r="K90" s="16">
        <f>LOOKUP((IF(J90&gt;0,(RANK(J90,J$6:J$125,0)),"NA")),'Points System'!$A$4:$A$154,'Points System'!$B$4:$B$154)</f>
        <v>0</v>
      </c>
      <c r="L90" s="9"/>
      <c r="M90" s="16">
        <f>LOOKUP((IF(L90&gt;0,(RANK(L90,L$6:L$125,0)),"NA")),'Points System'!$A$4:$A$154,'Points System'!$B$4:$B$154)</f>
        <v>0</v>
      </c>
      <c r="N90" s="9"/>
      <c r="O90" s="16">
        <f>LOOKUP((IF(N90&gt;0,(RANK(N90,N$6:N$125,0)),"NA")),'Points System'!$A$4:$A$154,'Points System'!$B$4:$B$154)</f>
        <v>0</v>
      </c>
      <c r="P90" s="9"/>
      <c r="Q90" s="16">
        <f>LOOKUP((IF(P90&gt;0,(RANK(P90,P$6:P$125,0)),"NA")),'Points System'!$A$4:$A$154,'Points System'!$B$4:$B$154)</f>
        <v>0</v>
      </c>
      <c r="R90" s="9"/>
      <c r="S90" s="16">
        <f>LOOKUP((IF(R90&gt;0,(RANK(R90,R$6:R$125,0)),"NA")),'Points System'!$A$4:$A$154,'Points System'!$B$4:$B$154)</f>
        <v>0</v>
      </c>
      <c r="T90" s="9"/>
      <c r="U90" s="16">
        <f>LOOKUP((IF(T90&gt;0,(RANK(T90,T$6:T$125,0)),"NA")),'Points System'!$A$4:$A$154,'Points System'!$B$4:$B$154)</f>
        <v>0</v>
      </c>
      <c r="V90" s="9"/>
      <c r="W90" s="16">
        <f>LOOKUP((IF(V90&gt;0,(RANK(V90,V$6:V$125,0)),"NA")),'Points System'!$A$4:$A$154,'Points System'!$B$4:$B$154)</f>
        <v>0</v>
      </c>
      <c r="X90" s="9"/>
      <c r="Y90" s="16">
        <f>LOOKUP((IF(X90&gt;0,(RANK(X90,X$6:X$125,0)),"NA")),'Points System'!$A$4:$A$154,'Points System'!$B$4:$B$154)</f>
        <v>0</v>
      </c>
      <c r="Z90" s="9"/>
      <c r="AA90" s="16">
        <f>LOOKUP((IF(Z90&gt;0,(RANK(Z90,Z$6:Z$125,0)),"NA")),'Points System'!$A$4:$A$154,'Points System'!$B$4:$B$154)</f>
        <v>0</v>
      </c>
      <c r="AB90" s="78">
        <f>CC90</f>
        <v>0</v>
      </c>
      <c r="AC90" s="10">
        <f>SUM((LARGE((BA90:BK90),1))+(LARGE((BA90:BK90),2))+(LARGE((BA90:BK90),3)+(LARGE((BA90:BK90),4))))</f>
        <v>0</v>
      </c>
      <c r="AD90" s="12">
        <f>RANK(AC90,$AC$6:$AC$125,0)</f>
        <v>67</v>
      </c>
      <c r="AE90" s="88">
        <f>(AB90-(ROUNDDOWN(AB90,0)))*100</f>
        <v>0</v>
      </c>
      <c r="AF90" s="76" t="str">
        <f>IF((COUNTIF(AT90:AY90,"&gt;0"))&gt;2,"Y","N")</f>
        <v>N</v>
      </c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23">
        <f t="shared" si="82"/>
        <v>0</v>
      </c>
      <c r="AU90" s="23">
        <f t="shared" si="83"/>
        <v>0</v>
      </c>
      <c r="AV90" s="23">
        <f t="shared" si="84"/>
        <v>0</v>
      </c>
      <c r="AW90" s="23">
        <f t="shared" si="85"/>
        <v>0</v>
      </c>
      <c r="AX90" s="23">
        <f t="shared" si="86"/>
        <v>0</v>
      </c>
      <c r="AY90" s="23">
        <f t="shared" si="87"/>
        <v>0</v>
      </c>
      <c r="AZ90" s="7"/>
      <c r="BA90" s="82">
        <f t="shared" si="114"/>
        <v>0</v>
      </c>
      <c r="BB90" s="83">
        <f t="shared" si="88"/>
        <v>0</v>
      </c>
      <c r="BC90" s="82">
        <f t="shared" si="115"/>
        <v>0</v>
      </c>
      <c r="BD90" s="83">
        <f t="shared" si="89"/>
        <v>0</v>
      </c>
      <c r="BE90" s="82">
        <f t="shared" si="116"/>
        <v>0</v>
      </c>
      <c r="BF90" s="83">
        <f t="shared" si="90"/>
        <v>0</v>
      </c>
      <c r="BG90" s="82">
        <f t="shared" si="117"/>
        <v>0</v>
      </c>
      <c r="BH90" s="82">
        <f t="shared" si="91"/>
        <v>0</v>
      </c>
      <c r="BI90" s="83">
        <f t="shared" si="92"/>
        <v>0</v>
      </c>
      <c r="BJ90" s="82">
        <f t="shared" si="93"/>
        <v>0</v>
      </c>
      <c r="BK90" s="83">
        <f t="shared" si="94"/>
        <v>0</v>
      </c>
      <c r="BL90" s="7"/>
      <c r="BM90" s="82">
        <f t="shared" si="95"/>
        <v>0</v>
      </c>
      <c r="BN90" s="83">
        <f t="shared" si="96"/>
        <v>0</v>
      </c>
      <c r="BO90" s="82">
        <f t="shared" si="97"/>
        <v>0</v>
      </c>
      <c r="BP90" s="83">
        <f t="shared" si="98"/>
        <v>0</v>
      </c>
      <c r="BQ90" s="82">
        <f t="shared" si="99"/>
        <v>0</v>
      </c>
      <c r="BR90" s="83">
        <f t="shared" si="100"/>
        <v>0</v>
      </c>
      <c r="BS90" s="82">
        <f t="shared" si="101"/>
        <v>0</v>
      </c>
      <c r="BT90" s="82">
        <f t="shared" si="102"/>
        <v>0</v>
      </c>
      <c r="BU90" s="83">
        <f t="shared" si="103"/>
        <v>0</v>
      </c>
      <c r="BV90" s="82">
        <f t="shared" si="104"/>
        <v>0</v>
      </c>
      <c r="BW90" s="83">
        <f t="shared" si="105"/>
        <v>0</v>
      </c>
      <c r="BY90" s="7">
        <f t="shared" si="106"/>
        <v>0</v>
      </c>
      <c r="BZ90" s="7"/>
      <c r="CA90" s="7">
        <f t="shared" si="118"/>
        <v>0</v>
      </c>
      <c r="CB90" s="7"/>
      <c r="CC90" s="7">
        <f t="shared" si="107"/>
        <v>0</v>
      </c>
      <c r="CF90" s="7">
        <f t="shared" si="108"/>
        <v>1</v>
      </c>
      <c r="CG90" s="7">
        <f t="shared" si="109"/>
        <v>1</v>
      </c>
      <c r="CH90" s="7">
        <f t="shared" si="110"/>
        <v>1</v>
      </c>
      <c r="CI90" s="7">
        <f t="shared" si="111"/>
        <v>1</v>
      </c>
      <c r="CJ90" s="7">
        <f t="shared" si="112"/>
        <v>1</v>
      </c>
      <c r="CK90" s="7">
        <f t="shared" si="113"/>
        <v>1</v>
      </c>
      <c r="CL90" s="7">
        <f t="shared" si="119"/>
        <v>1</v>
      </c>
      <c r="CM90" s="7">
        <f t="shared" si="120"/>
        <v>1</v>
      </c>
      <c r="CN90" s="7">
        <f t="shared" si="121"/>
        <v>1</v>
      </c>
      <c r="CO90" s="7">
        <f t="shared" si="122"/>
        <v>1</v>
      </c>
      <c r="CP90" s="7">
        <f t="shared" si="123"/>
        <v>1</v>
      </c>
      <c r="CQ90" s="7"/>
      <c r="CS90" s="7">
        <f t="shared" si="124"/>
        <v>0</v>
      </c>
      <c r="CT90" s="7">
        <f t="shared" si="125"/>
        <v>0</v>
      </c>
      <c r="CU90" s="7">
        <f t="shared" si="126"/>
        <v>0</v>
      </c>
      <c r="CV90" s="7">
        <f t="shared" si="127"/>
        <v>0</v>
      </c>
      <c r="CW90" s="7">
        <f t="shared" si="128"/>
        <v>0</v>
      </c>
      <c r="CX90" s="7">
        <f t="shared" si="129"/>
        <v>0</v>
      </c>
      <c r="CY90" s="7">
        <f t="shared" si="130"/>
        <v>0</v>
      </c>
      <c r="CZ90" s="7">
        <f t="shared" si="131"/>
        <v>0</v>
      </c>
      <c r="DA90" s="7">
        <f t="shared" si="132"/>
        <v>0</v>
      </c>
      <c r="DB90" s="7">
        <f t="shared" si="133"/>
        <v>0</v>
      </c>
      <c r="DC90" s="7">
        <f t="shared" si="134"/>
        <v>0</v>
      </c>
    </row>
    <row r="91" spans="1:107">
      <c r="A91" s="59">
        <v>86</v>
      </c>
      <c r="B91" s="253" t="s">
        <v>286</v>
      </c>
      <c r="C91" s="254" t="s">
        <v>287</v>
      </c>
      <c r="D91" s="9"/>
      <c r="E91" s="10">
        <f>LOOKUP((IF(D91&gt;0,(RANK(D91,D$6:D$125,0)),"NA")),'Points System'!$A$4:$A$154,'Points System'!$B$4:$B$154)</f>
        <v>0</v>
      </c>
      <c r="F91" s="78"/>
      <c r="G91" s="16">
        <f>LOOKUP((IF(F91&gt;0,(RANK(F91,F$6:F$125,0)),"NA")),'Points System'!$A$4:$A$154,'Points System'!$B$4:$B$154)</f>
        <v>0</v>
      </c>
      <c r="H91" s="9"/>
      <c r="I91" s="16">
        <f>LOOKUP((IF(H91&gt;0,(RANK(H91,H$6:H$125,0)),"NA")),'Points System'!$A$4:$A$154,'Points System'!$B$4:$B$154)</f>
        <v>0</v>
      </c>
      <c r="J91" s="9"/>
      <c r="K91" s="16">
        <f>LOOKUP((IF(J91&gt;0,(RANK(J91,J$6:J$125,0)),"NA")),'Points System'!$A$4:$A$154,'Points System'!$B$4:$B$154)</f>
        <v>0</v>
      </c>
      <c r="L91" s="78"/>
      <c r="M91" s="16">
        <f>LOOKUP((IF(L91&gt;0,(RANK(L91,L$6:L$125,0)),"NA")),'Points System'!$A$4:$A$154,'Points System'!$B$4:$B$154)</f>
        <v>0</v>
      </c>
      <c r="N91" s="78"/>
      <c r="O91" s="16">
        <f>LOOKUP((IF(N91&gt;0,(RANK(N91,N$6:N$125,0)),"NA")),'Points System'!$A$4:$A$154,'Points System'!$B$4:$B$154)</f>
        <v>0</v>
      </c>
      <c r="P91" s="78"/>
      <c r="Q91" s="16">
        <f>LOOKUP((IF(P91&gt;0,(RANK(P91,P$6:P$125,0)),"NA")),'Points System'!$A$4:$A$154,'Points System'!$B$4:$B$154)</f>
        <v>0</v>
      </c>
      <c r="R91" s="9"/>
      <c r="S91" s="16">
        <f>LOOKUP((IF(R91&gt;0,(RANK(R91,R$6:R$125,0)),"NA")),'Points System'!$A$4:$A$154,'Points System'!$B$4:$B$154)</f>
        <v>0</v>
      </c>
      <c r="T91" s="78"/>
      <c r="U91" s="16">
        <f>LOOKUP((IF(T91&gt;0,(RANK(T91,T$6:T$125,0)),"NA")),'Points System'!$A$4:$A$154,'Points System'!$B$4:$B$154)</f>
        <v>0</v>
      </c>
      <c r="V91" s="78"/>
      <c r="W91" s="16">
        <f>LOOKUP((IF(V91&gt;0,(RANK(V91,V$6:V$125,0)),"NA")),'Points System'!$A$4:$A$154,'Points System'!$B$4:$B$154)</f>
        <v>0</v>
      </c>
      <c r="X91" s="9"/>
      <c r="Y91" s="16">
        <f>LOOKUP((IF(X91&gt;0,(RANK(X91,X$6:X$125,0)),"NA")),'Points System'!$A$4:$A$154,'Points System'!$B$4:$B$154)</f>
        <v>0</v>
      </c>
      <c r="Z91" s="78"/>
      <c r="AA91" s="16">
        <f>LOOKUP((IF(Z91&gt;0,(RANK(Z91,Z$6:Z$125,0)),"NA")),'Points System'!$A$4:$A$154,'Points System'!$B$4:$B$154)</f>
        <v>0</v>
      </c>
      <c r="AB91" s="78">
        <f>CC91</f>
        <v>0</v>
      </c>
      <c r="AC91" s="10">
        <f>SUM((LARGE((BA91:BK91),1))+(LARGE((BA91:BK91),2))+(LARGE((BA91:BK91),3)+(LARGE((BA91:BK91),4))))</f>
        <v>0</v>
      </c>
      <c r="AD91" s="12">
        <f>RANK(AC91,$AC$6:$AC$125,0)</f>
        <v>67</v>
      </c>
      <c r="AE91" s="88">
        <f>(AB91-(ROUNDDOWN(AB91,0)))*100</f>
        <v>0</v>
      </c>
      <c r="AF91" s="76" t="str">
        <f>IF((COUNTIF(AT91:AY91,"&gt;0"))&gt;2,"Y","N")</f>
        <v>N</v>
      </c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23">
        <f t="shared" si="82"/>
        <v>0</v>
      </c>
      <c r="AU91" s="23">
        <f t="shared" si="83"/>
        <v>0</v>
      </c>
      <c r="AV91" s="23">
        <f t="shared" si="84"/>
        <v>0</v>
      </c>
      <c r="AW91" s="23">
        <f t="shared" si="85"/>
        <v>0</v>
      </c>
      <c r="AX91" s="23">
        <f t="shared" si="86"/>
        <v>0</v>
      </c>
      <c r="AY91" s="23">
        <f t="shared" si="87"/>
        <v>0</v>
      </c>
      <c r="AZ91" s="7"/>
      <c r="BA91" s="82">
        <f t="shared" si="114"/>
        <v>0</v>
      </c>
      <c r="BB91" s="83">
        <f t="shared" si="88"/>
        <v>0</v>
      </c>
      <c r="BC91" s="82">
        <f t="shared" si="115"/>
        <v>0</v>
      </c>
      <c r="BD91" s="83">
        <f t="shared" si="89"/>
        <v>0</v>
      </c>
      <c r="BE91" s="82">
        <f t="shared" si="116"/>
        <v>0</v>
      </c>
      <c r="BF91" s="83">
        <f t="shared" si="90"/>
        <v>0</v>
      </c>
      <c r="BG91" s="82">
        <f t="shared" si="117"/>
        <v>0</v>
      </c>
      <c r="BH91" s="82">
        <f t="shared" si="91"/>
        <v>0</v>
      </c>
      <c r="BI91" s="83">
        <f t="shared" si="92"/>
        <v>0</v>
      </c>
      <c r="BJ91" s="82">
        <f t="shared" si="93"/>
        <v>0</v>
      </c>
      <c r="BK91" s="83">
        <f t="shared" si="94"/>
        <v>0</v>
      </c>
      <c r="BL91" s="7"/>
      <c r="BM91" s="82">
        <f t="shared" si="95"/>
        <v>0</v>
      </c>
      <c r="BN91" s="83">
        <f t="shared" si="96"/>
        <v>0</v>
      </c>
      <c r="BO91" s="82">
        <f t="shared" si="97"/>
        <v>0</v>
      </c>
      <c r="BP91" s="83">
        <f t="shared" si="98"/>
        <v>0</v>
      </c>
      <c r="BQ91" s="82">
        <f t="shared" si="99"/>
        <v>0</v>
      </c>
      <c r="BR91" s="83">
        <f t="shared" si="100"/>
        <v>0</v>
      </c>
      <c r="BS91" s="82">
        <f t="shared" si="101"/>
        <v>0</v>
      </c>
      <c r="BT91" s="82">
        <f t="shared" si="102"/>
        <v>0</v>
      </c>
      <c r="BU91" s="83">
        <f t="shared" si="103"/>
        <v>0</v>
      </c>
      <c r="BV91" s="82">
        <f t="shared" si="104"/>
        <v>0</v>
      </c>
      <c r="BW91" s="83">
        <f t="shared" si="105"/>
        <v>0</v>
      </c>
      <c r="BY91" s="7">
        <f t="shared" si="106"/>
        <v>0</v>
      </c>
      <c r="BZ91" s="7"/>
      <c r="CA91" s="7">
        <f t="shared" si="118"/>
        <v>0</v>
      </c>
      <c r="CB91" s="7"/>
      <c r="CC91" s="7">
        <f t="shared" si="107"/>
        <v>0</v>
      </c>
      <c r="CF91" s="7">
        <f t="shared" si="108"/>
        <v>1</v>
      </c>
      <c r="CG91" s="7">
        <f t="shared" si="109"/>
        <v>1</v>
      </c>
      <c r="CH91" s="7">
        <f t="shared" si="110"/>
        <v>1</v>
      </c>
      <c r="CI91" s="7">
        <f t="shared" si="111"/>
        <v>1</v>
      </c>
      <c r="CJ91" s="7">
        <f t="shared" si="112"/>
        <v>1</v>
      </c>
      <c r="CK91" s="7">
        <f t="shared" si="113"/>
        <v>1</v>
      </c>
      <c r="CL91" s="7">
        <f t="shared" si="119"/>
        <v>1</v>
      </c>
      <c r="CM91" s="7">
        <f t="shared" si="120"/>
        <v>1</v>
      </c>
      <c r="CN91" s="7">
        <f t="shared" si="121"/>
        <v>1</v>
      </c>
      <c r="CO91" s="7">
        <f t="shared" si="122"/>
        <v>1</v>
      </c>
      <c r="CP91" s="7">
        <f t="shared" si="123"/>
        <v>1</v>
      </c>
      <c r="CQ91" s="7"/>
      <c r="CS91" s="7">
        <f t="shared" si="124"/>
        <v>0</v>
      </c>
      <c r="CT91" s="7">
        <f t="shared" si="125"/>
        <v>0</v>
      </c>
      <c r="CU91" s="7">
        <f t="shared" si="126"/>
        <v>0</v>
      </c>
      <c r="CV91" s="7">
        <f t="shared" si="127"/>
        <v>0</v>
      </c>
      <c r="CW91" s="7">
        <f t="shared" si="128"/>
        <v>0</v>
      </c>
      <c r="CX91" s="7">
        <f t="shared" si="129"/>
        <v>0</v>
      </c>
      <c r="CY91" s="7">
        <f t="shared" si="130"/>
        <v>0</v>
      </c>
      <c r="CZ91" s="7">
        <f t="shared" si="131"/>
        <v>0</v>
      </c>
      <c r="DA91" s="7">
        <f t="shared" si="132"/>
        <v>0</v>
      </c>
      <c r="DB91" s="7">
        <f t="shared" si="133"/>
        <v>0</v>
      </c>
      <c r="DC91" s="7">
        <f t="shared" si="134"/>
        <v>0</v>
      </c>
    </row>
    <row r="92" spans="1:107">
      <c r="A92" s="59">
        <v>87</v>
      </c>
      <c r="B92" s="253" t="s">
        <v>286</v>
      </c>
      <c r="C92" s="254" t="s">
        <v>287</v>
      </c>
      <c r="D92" s="9"/>
      <c r="E92" s="10">
        <f>LOOKUP((IF(D92&gt;0,(RANK(D92,D$6:D$125,0)),"NA")),'Points System'!$A$4:$A$154,'Points System'!$B$4:$B$154)</f>
        <v>0</v>
      </c>
      <c r="F92" s="78"/>
      <c r="G92" s="16">
        <f>LOOKUP((IF(F92&gt;0,(RANK(F92,F$6:F$125,0)),"NA")),'Points System'!$A$4:$A$154,'Points System'!$B$4:$B$154)</f>
        <v>0</v>
      </c>
      <c r="H92" s="78"/>
      <c r="I92" s="16">
        <f>LOOKUP((IF(H92&gt;0,(RANK(H92,H$6:H$125,0)),"NA")),'Points System'!$A$4:$A$154,'Points System'!$B$4:$B$154)</f>
        <v>0</v>
      </c>
      <c r="J92" s="9"/>
      <c r="K92" s="16">
        <f>LOOKUP((IF(J92&gt;0,(RANK(J92,J$6:J$125,0)),"NA")),'Points System'!$A$4:$A$154,'Points System'!$B$4:$B$154)</f>
        <v>0</v>
      </c>
      <c r="L92" s="78"/>
      <c r="M92" s="16">
        <f>LOOKUP((IF(L92&gt;0,(RANK(L92,L$6:L$125,0)),"NA")),'Points System'!$A$4:$A$154,'Points System'!$B$4:$B$154)</f>
        <v>0</v>
      </c>
      <c r="N92" s="78"/>
      <c r="O92" s="16">
        <f>LOOKUP((IF(N92&gt;0,(RANK(N92,N$6:N$125,0)),"NA")),'Points System'!$A$4:$A$154,'Points System'!$B$4:$B$154)</f>
        <v>0</v>
      </c>
      <c r="P92" s="78"/>
      <c r="Q92" s="16">
        <f>LOOKUP((IF(P92&gt;0,(RANK(P92,P$6:P$125,0)),"NA")),'Points System'!$A$4:$A$154,'Points System'!$B$4:$B$154)</f>
        <v>0</v>
      </c>
      <c r="R92" s="9"/>
      <c r="S92" s="16">
        <f>LOOKUP((IF(R92&gt;0,(RANK(R92,R$6:R$125,0)),"NA")),'Points System'!$A$4:$A$154,'Points System'!$B$4:$B$154)</f>
        <v>0</v>
      </c>
      <c r="T92" s="78"/>
      <c r="U92" s="16">
        <f>LOOKUP((IF(T92&gt;0,(RANK(T92,T$6:T$125,0)),"NA")),'Points System'!$A$4:$A$154,'Points System'!$B$4:$B$154)</f>
        <v>0</v>
      </c>
      <c r="V92" s="78"/>
      <c r="W92" s="16">
        <f>LOOKUP((IF(V92&gt;0,(RANK(V92,V$6:V$125,0)),"NA")),'Points System'!$A$4:$A$154,'Points System'!$B$4:$B$154)</f>
        <v>0</v>
      </c>
      <c r="X92" s="9"/>
      <c r="Y92" s="16">
        <f>LOOKUP((IF(X92&gt;0,(RANK(X92,X$6:X$125,0)),"NA")),'Points System'!$A$4:$A$154,'Points System'!$B$4:$B$154)</f>
        <v>0</v>
      </c>
      <c r="Z92" s="78"/>
      <c r="AA92" s="16">
        <f>LOOKUP((IF(Z92&gt;0,(RANK(Z92,Z$6:Z$125,0)),"NA")),'Points System'!$A$4:$A$154,'Points System'!$B$4:$B$154)</f>
        <v>0</v>
      </c>
      <c r="AB92" s="78">
        <f>CC92</f>
        <v>0</v>
      </c>
      <c r="AC92" s="10">
        <f>SUM((LARGE((BA92:BK92),1))+(LARGE((BA92:BK92),2))+(LARGE((BA92:BK92),3)+(LARGE((BA92:BK92),4))))</f>
        <v>0</v>
      </c>
      <c r="AD92" s="12">
        <f>RANK(AC92,$AC$6:$AC$125,0)</f>
        <v>67</v>
      </c>
      <c r="AE92" s="88">
        <f>(AB92-(ROUNDDOWN(AB92,0)))*100</f>
        <v>0</v>
      </c>
      <c r="AF92" s="76" t="str">
        <f>IF((COUNTIF(AT92:AY92,"&gt;0"))&gt;2,"Y","N")</f>
        <v>N</v>
      </c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23">
        <f t="shared" si="82"/>
        <v>0</v>
      </c>
      <c r="AU92" s="23">
        <f t="shared" si="83"/>
        <v>0</v>
      </c>
      <c r="AV92" s="23">
        <f t="shared" si="84"/>
        <v>0</v>
      </c>
      <c r="AW92" s="23">
        <f t="shared" si="85"/>
        <v>0</v>
      </c>
      <c r="AX92" s="23">
        <f t="shared" si="86"/>
        <v>0</v>
      </c>
      <c r="AY92" s="23">
        <f t="shared" si="87"/>
        <v>0</v>
      </c>
      <c r="AZ92" s="7"/>
      <c r="BA92" s="82">
        <f t="shared" si="114"/>
        <v>0</v>
      </c>
      <c r="BB92" s="83">
        <f t="shared" si="88"/>
        <v>0</v>
      </c>
      <c r="BC92" s="82">
        <f t="shared" si="115"/>
        <v>0</v>
      </c>
      <c r="BD92" s="83">
        <f t="shared" si="89"/>
        <v>0</v>
      </c>
      <c r="BE92" s="82">
        <f t="shared" si="116"/>
        <v>0</v>
      </c>
      <c r="BF92" s="83">
        <f t="shared" si="90"/>
        <v>0</v>
      </c>
      <c r="BG92" s="82">
        <f t="shared" si="117"/>
        <v>0</v>
      </c>
      <c r="BH92" s="82">
        <f t="shared" si="91"/>
        <v>0</v>
      </c>
      <c r="BI92" s="83">
        <f t="shared" si="92"/>
        <v>0</v>
      </c>
      <c r="BJ92" s="82">
        <f t="shared" si="93"/>
        <v>0</v>
      </c>
      <c r="BK92" s="83">
        <f t="shared" si="94"/>
        <v>0</v>
      </c>
      <c r="BL92" s="7"/>
      <c r="BM92" s="82">
        <f t="shared" si="95"/>
        <v>0</v>
      </c>
      <c r="BN92" s="83">
        <f t="shared" si="96"/>
        <v>0</v>
      </c>
      <c r="BO92" s="82">
        <f t="shared" si="97"/>
        <v>0</v>
      </c>
      <c r="BP92" s="83">
        <f t="shared" si="98"/>
        <v>0</v>
      </c>
      <c r="BQ92" s="82">
        <f t="shared" si="99"/>
        <v>0</v>
      </c>
      <c r="BR92" s="83">
        <f t="shared" si="100"/>
        <v>0</v>
      </c>
      <c r="BS92" s="82">
        <f t="shared" si="101"/>
        <v>0</v>
      </c>
      <c r="BT92" s="82">
        <f t="shared" si="102"/>
        <v>0</v>
      </c>
      <c r="BU92" s="83">
        <f t="shared" si="103"/>
        <v>0</v>
      </c>
      <c r="BV92" s="82">
        <f t="shared" si="104"/>
        <v>0</v>
      </c>
      <c r="BW92" s="83">
        <f t="shared" si="105"/>
        <v>0</v>
      </c>
      <c r="BY92" s="7">
        <f t="shared" si="106"/>
        <v>0</v>
      </c>
      <c r="BZ92" s="7"/>
      <c r="CA92" s="7">
        <f t="shared" si="118"/>
        <v>0</v>
      </c>
      <c r="CB92" s="7"/>
      <c r="CC92" s="7">
        <f t="shared" si="107"/>
        <v>0</v>
      </c>
      <c r="CF92" s="7">
        <f t="shared" si="108"/>
        <v>1</v>
      </c>
      <c r="CG92" s="7">
        <f t="shared" si="109"/>
        <v>1</v>
      </c>
      <c r="CH92" s="7">
        <f t="shared" si="110"/>
        <v>1</v>
      </c>
      <c r="CI92" s="7">
        <f t="shared" si="111"/>
        <v>1</v>
      </c>
      <c r="CJ92" s="7">
        <f t="shared" si="112"/>
        <v>1</v>
      </c>
      <c r="CK92" s="7">
        <f t="shared" si="113"/>
        <v>1</v>
      </c>
      <c r="CL92" s="7">
        <f t="shared" si="119"/>
        <v>1</v>
      </c>
      <c r="CM92" s="7">
        <f t="shared" si="120"/>
        <v>1</v>
      </c>
      <c r="CN92" s="7">
        <f t="shared" si="121"/>
        <v>1</v>
      </c>
      <c r="CO92" s="7">
        <f t="shared" si="122"/>
        <v>1</v>
      </c>
      <c r="CP92" s="7">
        <f t="shared" si="123"/>
        <v>1</v>
      </c>
      <c r="CQ92" s="7"/>
      <c r="CS92" s="7">
        <f t="shared" si="124"/>
        <v>0</v>
      </c>
      <c r="CT92" s="7">
        <f t="shared" si="125"/>
        <v>0</v>
      </c>
      <c r="CU92" s="7">
        <f t="shared" si="126"/>
        <v>0</v>
      </c>
      <c r="CV92" s="7">
        <f t="shared" si="127"/>
        <v>0</v>
      </c>
      <c r="CW92" s="7">
        <f t="shared" si="128"/>
        <v>0</v>
      </c>
      <c r="CX92" s="7">
        <f t="shared" si="129"/>
        <v>0</v>
      </c>
      <c r="CY92" s="7">
        <f t="shared" si="130"/>
        <v>0</v>
      </c>
      <c r="CZ92" s="7">
        <f t="shared" si="131"/>
        <v>0</v>
      </c>
      <c r="DA92" s="7">
        <f t="shared" si="132"/>
        <v>0</v>
      </c>
      <c r="DB92" s="7">
        <f t="shared" si="133"/>
        <v>0</v>
      </c>
      <c r="DC92" s="7">
        <f t="shared" si="134"/>
        <v>0</v>
      </c>
    </row>
    <row r="93" spans="1:107">
      <c r="A93" s="59">
        <v>88</v>
      </c>
      <c r="B93" s="253" t="s">
        <v>286</v>
      </c>
      <c r="C93" s="254" t="s">
        <v>287</v>
      </c>
      <c r="D93" s="9"/>
      <c r="E93" s="10">
        <f>LOOKUP((IF(D93&gt;0,(RANK(D93,D$6:D$125,0)),"NA")),'Points System'!$A$4:$A$154,'Points System'!$B$4:$B$154)</f>
        <v>0</v>
      </c>
      <c r="F93" s="9"/>
      <c r="G93" s="16">
        <f>LOOKUP((IF(F93&gt;0,(RANK(F93,F$6:F$125,0)),"NA")),'Points System'!$A$4:$A$154,'Points System'!$B$4:$B$154)</f>
        <v>0</v>
      </c>
      <c r="H93" s="9"/>
      <c r="I93" s="16">
        <f>LOOKUP((IF(H93&gt;0,(RANK(H93,H$6:H$125,0)),"NA")),'Points System'!$A$4:$A$154,'Points System'!$B$4:$B$154)</f>
        <v>0</v>
      </c>
      <c r="J93" s="9"/>
      <c r="K93" s="16">
        <f>LOOKUP((IF(J93&gt;0,(RANK(J93,J$6:J$125,0)),"NA")),'Points System'!$A$4:$A$154,'Points System'!$B$4:$B$154)</f>
        <v>0</v>
      </c>
      <c r="L93" s="9"/>
      <c r="M93" s="16">
        <f>LOOKUP((IF(L93&gt;0,(RANK(L93,L$6:L$125,0)),"NA")),'Points System'!$A$4:$A$154,'Points System'!$B$4:$B$154)</f>
        <v>0</v>
      </c>
      <c r="N93" s="9"/>
      <c r="O93" s="16">
        <f>LOOKUP((IF(N93&gt;0,(RANK(N93,N$6:N$125,0)),"NA")),'Points System'!$A$4:$A$154,'Points System'!$B$4:$B$154)</f>
        <v>0</v>
      </c>
      <c r="P93" s="9"/>
      <c r="Q93" s="16">
        <f>LOOKUP((IF(P93&gt;0,(RANK(P93,P$6:P$125,0)),"NA")),'Points System'!$A$4:$A$154,'Points System'!$B$4:$B$154)</f>
        <v>0</v>
      </c>
      <c r="R93" s="9"/>
      <c r="S93" s="16">
        <f>LOOKUP((IF(R93&gt;0,(RANK(R93,R$6:R$125,0)),"NA")),'Points System'!$A$4:$A$154,'Points System'!$B$4:$B$154)</f>
        <v>0</v>
      </c>
      <c r="T93" s="9"/>
      <c r="U93" s="16">
        <f>LOOKUP((IF(T93&gt;0,(RANK(T93,T$6:T$125,0)),"NA")),'Points System'!$A$4:$A$154,'Points System'!$B$4:$B$154)</f>
        <v>0</v>
      </c>
      <c r="V93" s="9"/>
      <c r="W93" s="16">
        <f>LOOKUP((IF(V93&gt;0,(RANK(V93,V$6:V$125,0)),"NA")),'Points System'!$A$4:$A$154,'Points System'!$B$4:$B$154)</f>
        <v>0</v>
      </c>
      <c r="X93" s="9"/>
      <c r="Y93" s="16">
        <f>LOOKUP((IF(X93&gt;0,(RANK(X93,X$6:X$125,0)),"NA")),'Points System'!$A$4:$A$154,'Points System'!$B$4:$B$154)</f>
        <v>0</v>
      </c>
      <c r="Z93" s="9"/>
      <c r="AA93" s="16">
        <f>LOOKUP((IF(Z93&gt;0,(RANK(Z93,Z$6:Z$125,0)),"NA")),'Points System'!$A$4:$A$154,'Points System'!$B$4:$B$154)</f>
        <v>0</v>
      </c>
      <c r="AB93" s="78">
        <f>CC93</f>
        <v>0</v>
      </c>
      <c r="AC93" s="10">
        <f>SUM((LARGE((BA93:BK93),1))+(LARGE((BA93:BK93),2))+(LARGE((BA93:BK93),3)+(LARGE((BA93:BK93),4))))</f>
        <v>0</v>
      </c>
      <c r="AD93" s="12">
        <f>RANK(AC93,$AC$6:$AC$125,0)</f>
        <v>67</v>
      </c>
      <c r="AE93" s="88">
        <f>(AB93-(ROUNDDOWN(AB93,0)))*100</f>
        <v>0</v>
      </c>
      <c r="AF93" s="76" t="str">
        <f>IF((COUNTIF(AT93:AY93,"&gt;0"))&gt;2,"Y","N")</f>
        <v>N</v>
      </c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23">
        <f t="shared" si="82"/>
        <v>0</v>
      </c>
      <c r="AU93" s="23">
        <f t="shared" si="83"/>
        <v>0</v>
      </c>
      <c r="AV93" s="23">
        <f t="shared" si="84"/>
        <v>0</v>
      </c>
      <c r="AW93" s="23">
        <f t="shared" si="85"/>
        <v>0</v>
      </c>
      <c r="AX93" s="23">
        <f t="shared" si="86"/>
        <v>0</v>
      </c>
      <c r="AY93" s="23">
        <f t="shared" si="87"/>
        <v>0</v>
      </c>
      <c r="AZ93" s="7"/>
      <c r="BA93" s="82">
        <f t="shared" si="114"/>
        <v>0</v>
      </c>
      <c r="BB93" s="83">
        <f t="shared" si="88"/>
        <v>0</v>
      </c>
      <c r="BC93" s="82">
        <f t="shared" si="115"/>
        <v>0</v>
      </c>
      <c r="BD93" s="83">
        <f t="shared" si="89"/>
        <v>0</v>
      </c>
      <c r="BE93" s="82">
        <f t="shared" si="116"/>
        <v>0</v>
      </c>
      <c r="BF93" s="83">
        <f t="shared" si="90"/>
        <v>0</v>
      </c>
      <c r="BG93" s="82">
        <f t="shared" si="117"/>
        <v>0</v>
      </c>
      <c r="BH93" s="82">
        <f t="shared" si="91"/>
        <v>0</v>
      </c>
      <c r="BI93" s="83">
        <f t="shared" si="92"/>
        <v>0</v>
      </c>
      <c r="BJ93" s="82">
        <f t="shared" si="93"/>
        <v>0</v>
      </c>
      <c r="BK93" s="83">
        <f t="shared" si="94"/>
        <v>0</v>
      </c>
      <c r="BL93" s="7"/>
      <c r="BM93" s="82">
        <f t="shared" si="95"/>
        <v>0</v>
      </c>
      <c r="BN93" s="83">
        <f t="shared" si="96"/>
        <v>0</v>
      </c>
      <c r="BO93" s="82">
        <f t="shared" si="97"/>
        <v>0</v>
      </c>
      <c r="BP93" s="83">
        <f t="shared" si="98"/>
        <v>0</v>
      </c>
      <c r="BQ93" s="82">
        <f t="shared" si="99"/>
        <v>0</v>
      </c>
      <c r="BR93" s="83">
        <f t="shared" si="100"/>
        <v>0</v>
      </c>
      <c r="BS93" s="82">
        <f t="shared" si="101"/>
        <v>0</v>
      </c>
      <c r="BT93" s="82">
        <f t="shared" si="102"/>
        <v>0</v>
      </c>
      <c r="BU93" s="83">
        <f t="shared" si="103"/>
        <v>0</v>
      </c>
      <c r="BV93" s="82">
        <f t="shared" si="104"/>
        <v>0</v>
      </c>
      <c r="BW93" s="83">
        <f t="shared" si="105"/>
        <v>0</v>
      </c>
      <c r="BY93" s="7">
        <f t="shared" si="106"/>
        <v>0</v>
      </c>
      <c r="BZ93" s="7"/>
      <c r="CA93" s="7">
        <f t="shared" si="118"/>
        <v>0</v>
      </c>
      <c r="CB93" s="7"/>
      <c r="CC93" s="7">
        <f t="shared" si="107"/>
        <v>0</v>
      </c>
      <c r="CF93" s="7">
        <f t="shared" si="108"/>
        <v>1</v>
      </c>
      <c r="CG93" s="7">
        <f t="shared" si="109"/>
        <v>1</v>
      </c>
      <c r="CH93" s="7">
        <f t="shared" si="110"/>
        <v>1</v>
      </c>
      <c r="CI93" s="7">
        <f t="shared" si="111"/>
        <v>1</v>
      </c>
      <c r="CJ93" s="7">
        <f t="shared" si="112"/>
        <v>1</v>
      </c>
      <c r="CK93" s="7">
        <f t="shared" si="113"/>
        <v>1</v>
      </c>
      <c r="CL93" s="7">
        <f t="shared" si="119"/>
        <v>1</v>
      </c>
      <c r="CM93" s="7">
        <f t="shared" si="120"/>
        <v>1</v>
      </c>
      <c r="CN93" s="7">
        <f t="shared" si="121"/>
        <v>1</v>
      </c>
      <c r="CO93" s="7">
        <f t="shared" si="122"/>
        <v>1</v>
      </c>
      <c r="CP93" s="7">
        <f t="shared" si="123"/>
        <v>1</v>
      </c>
      <c r="CQ93" s="7"/>
      <c r="CS93" s="7">
        <f t="shared" si="124"/>
        <v>0</v>
      </c>
      <c r="CT93" s="7">
        <f t="shared" si="125"/>
        <v>0</v>
      </c>
      <c r="CU93" s="7">
        <f t="shared" si="126"/>
        <v>0</v>
      </c>
      <c r="CV93" s="7">
        <f t="shared" si="127"/>
        <v>0</v>
      </c>
      <c r="CW93" s="7">
        <f t="shared" si="128"/>
        <v>0</v>
      </c>
      <c r="CX93" s="7">
        <f t="shared" si="129"/>
        <v>0</v>
      </c>
      <c r="CY93" s="7">
        <f t="shared" si="130"/>
        <v>0</v>
      </c>
      <c r="CZ93" s="7">
        <f t="shared" si="131"/>
        <v>0</v>
      </c>
      <c r="DA93" s="7">
        <f t="shared" si="132"/>
        <v>0</v>
      </c>
      <c r="DB93" s="7">
        <f t="shared" si="133"/>
        <v>0</v>
      </c>
      <c r="DC93" s="7">
        <f t="shared" si="134"/>
        <v>0</v>
      </c>
    </row>
    <row r="94" spans="1:107">
      <c r="A94" s="59">
        <v>89</v>
      </c>
      <c r="B94" s="253" t="s">
        <v>286</v>
      </c>
      <c r="C94" s="254" t="s">
        <v>287</v>
      </c>
      <c r="D94" s="9"/>
      <c r="E94" s="10">
        <f>LOOKUP((IF(D94&gt;0,(RANK(D94,D$6:D$125,0)),"NA")),'Points System'!$A$4:$A$154,'Points System'!$B$4:$B$154)</f>
        <v>0</v>
      </c>
      <c r="F94" s="9"/>
      <c r="G94" s="16">
        <f>LOOKUP((IF(F94&gt;0,(RANK(F94,F$6:F$125,0)),"NA")),'Points System'!$A$4:$A$154,'Points System'!$B$4:$B$154)</f>
        <v>0</v>
      </c>
      <c r="H94" s="9"/>
      <c r="I94" s="16">
        <f>LOOKUP((IF(H94&gt;0,(RANK(H94,H$6:H$125,0)),"NA")),'Points System'!$A$4:$A$154,'Points System'!$B$4:$B$154)</f>
        <v>0</v>
      </c>
      <c r="J94" s="9"/>
      <c r="K94" s="16">
        <f>LOOKUP((IF(J94&gt;0,(RANK(J94,J$6:J$125,0)),"NA")),'Points System'!$A$4:$A$154,'Points System'!$B$4:$B$154)</f>
        <v>0</v>
      </c>
      <c r="L94" s="9"/>
      <c r="M94" s="16">
        <f>LOOKUP((IF(L94&gt;0,(RANK(L94,L$6:L$125,0)),"NA")),'Points System'!$A$4:$A$154,'Points System'!$B$4:$B$154)</f>
        <v>0</v>
      </c>
      <c r="N94" s="9"/>
      <c r="O94" s="16">
        <f>LOOKUP((IF(N94&gt;0,(RANK(N94,N$6:N$125,0)),"NA")),'Points System'!$A$4:$A$154,'Points System'!$B$4:$B$154)</f>
        <v>0</v>
      </c>
      <c r="P94" s="9"/>
      <c r="Q94" s="16">
        <f>LOOKUP((IF(P94&gt;0,(RANK(P94,P$6:P$125,0)),"NA")),'Points System'!$A$4:$A$154,'Points System'!$B$4:$B$154)</f>
        <v>0</v>
      </c>
      <c r="R94" s="9"/>
      <c r="S94" s="16">
        <f>LOOKUP((IF(R94&gt;0,(RANK(R94,R$6:R$125,0)),"NA")),'Points System'!$A$4:$A$154,'Points System'!$B$4:$B$154)</f>
        <v>0</v>
      </c>
      <c r="T94" s="9"/>
      <c r="U94" s="16">
        <f>LOOKUP((IF(T94&gt;0,(RANK(T94,T$6:T$125,0)),"NA")),'Points System'!$A$4:$A$154,'Points System'!$B$4:$B$154)</f>
        <v>0</v>
      </c>
      <c r="V94" s="9"/>
      <c r="W94" s="16">
        <f>LOOKUP((IF(V94&gt;0,(RANK(V94,V$6:V$125,0)),"NA")),'Points System'!$A$4:$A$154,'Points System'!$B$4:$B$154)</f>
        <v>0</v>
      </c>
      <c r="X94" s="9"/>
      <c r="Y94" s="16">
        <f>LOOKUP((IF(X94&gt;0,(RANK(X94,X$6:X$125,0)),"NA")),'Points System'!$A$4:$A$154,'Points System'!$B$4:$B$154)</f>
        <v>0</v>
      </c>
      <c r="Z94" s="9"/>
      <c r="AA94" s="16">
        <f>LOOKUP((IF(Z94&gt;0,(RANK(Z94,Z$6:Z$125,0)),"NA")),'Points System'!$A$4:$A$154,'Points System'!$B$4:$B$154)</f>
        <v>0</v>
      </c>
      <c r="AB94" s="78">
        <f>CC94</f>
        <v>0</v>
      </c>
      <c r="AC94" s="10">
        <f>SUM((LARGE((BA94:BK94),1))+(LARGE((BA94:BK94),2))+(LARGE((BA94:BK94),3)+(LARGE((BA94:BK94),4))))</f>
        <v>0</v>
      </c>
      <c r="AD94" s="12">
        <f>RANK(AC94,$AC$6:$AC$125,0)</f>
        <v>67</v>
      </c>
      <c r="AE94" s="88">
        <f>(AB94-(ROUNDDOWN(AB94,0)))*100</f>
        <v>0</v>
      </c>
      <c r="AF94" s="76" t="str">
        <f>IF((COUNTIF(AT94:AY94,"&gt;0"))&gt;2,"Y","N")</f>
        <v>N</v>
      </c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23">
        <f t="shared" si="82"/>
        <v>0</v>
      </c>
      <c r="AU94" s="23">
        <f t="shared" si="83"/>
        <v>0</v>
      </c>
      <c r="AV94" s="23">
        <f t="shared" si="84"/>
        <v>0</v>
      </c>
      <c r="AW94" s="23">
        <f t="shared" si="85"/>
        <v>0</v>
      </c>
      <c r="AX94" s="23">
        <f t="shared" si="86"/>
        <v>0</v>
      </c>
      <c r="AY94" s="23">
        <f t="shared" si="87"/>
        <v>0</v>
      </c>
      <c r="AZ94" s="7"/>
      <c r="BA94" s="82">
        <f t="shared" si="114"/>
        <v>0</v>
      </c>
      <c r="BB94" s="83">
        <f t="shared" si="88"/>
        <v>0</v>
      </c>
      <c r="BC94" s="82">
        <f t="shared" si="115"/>
        <v>0</v>
      </c>
      <c r="BD94" s="83">
        <f t="shared" si="89"/>
        <v>0</v>
      </c>
      <c r="BE94" s="82">
        <f t="shared" si="116"/>
        <v>0</v>
      </c>
      <c r="BF94" s="83">
        <f t="shared" si="90"/>
        <v>0</v>
      </c>
      <c r="BG94" s="82">
        <f t="shared" si="117"/>
        <v>0</v>
      </c>
      <c r="BH94" s="82">
        <f t="shared" si="91"/>
        <v>0</v>
      </c>
      <c r="BI94" s="83">
        <f t="shared" si="92"/>
        <v>0</v>
      </c>
      <c r="BJ94" s="82">
        <f t="shared" si="93"/>
        <v>0</v>
      </c>
      <c r="BK94" s="83">
        <f t="shared" si="94"/>
        <v>0</v>
      </c>
      <c r="BL94" s="7"/>
      <c r="BM94" s="82">
        <f t="shared" si="95"/>
        <v>0</v>
      </c>
      <c r="BN94" s="83">
        <f t="shared" si="96"/>
        <v>0</v>
      </c>
      <c r="BO94" s="82">
        <f t="shared" si="97"/>
        <v>0</v>
      </c>
      <c r="BP94" s="83">
        <f t="shared" si="98"/>
        <v>0</v>
      </c>
      <c r="BQ94" s="82">
        <f t="shared" si="99"/>
        <v>0</v>
      </c>
      <c r="BR94" s="83">
        <f t="shared" si="100"/>
        <v>0</v>
      </c>
      <c r="BS94" s="82">
        <f t="shared" si="101"/>
        <v>0</v>
      </c>
      <c r="BT94" s="82">
        <f t="shared" si="102"/>
        <v>0</v>
      </c>
      <c r="BU94" s="83">
        <f t="shared" si="103"/>
        <v>0</v>
      </c>
      <c r="BV94" s="82">
        <f t="shared" si="104"/>
        <v>0</v>
      </c>
      <c r="BW94" s="83">
        <f t="shared" si="105"/>
        <v>0</v>
      </c>
      <c r="BY94" s="7">
        <f t="shared" si="106"/>
        <v>0</v>
      </c>
      <c r="BZ94" s="7"/>
      <c r="CA94" s="7">
        <f t="shared" si="118"/>
        <v>0</v>
      </c>
      <c r="CB94" s="7"/>
      <c r="CC94" s="7">
        <f t="shared" si="107"/>
        <v>0</v>
      </c>
      <c r="CF94" s="7">
        <f t="shared" si="108"/>
        <v>1</v>
      </c>
      <c r="CG94" s="7">
        <f t="shared" si="109"/>
        <v>1</v>
      </c>
      <c r="CH94" s="7">
        <f t="shared" si="110"/>
        <v>1</v>
      </c>
      <c r="CI94" s="7">
        <f t="shared" si="111"/>
        <v>1</v>
      </c>
      <c r="CJ94" s="7">
        <f t="shared" si="112"/>
        <v>1</v>
      </c>
      <c r="CK94" s="7">
        <f t="shared" si="113"/>
        <v>1</v>
      </c>
      <c r="CL94" s="7">
        <f t="shared" si="119"/>
        <v>1</v>
      </c>
      <c r="CM94" s="7">
        <f t="shared" si="120"/>
        <v>1</v>
      </c>
      <c r="CN94" s="7">
        <f t="shared" si="121"/>
        <v>1</v>
      </c>
      <c r="CO94" s="7">
        <f t="shared" si="122"/>
        <v>1</v>
      </c>
      <c r="CP94" s="7">
        <f t="shared" si="123"/>
        <v>1</v>
      </c>
      <c r="CQ94" s="7"/>
      <c r="CS94" s="7">
        <f t="shared" si="124"/>
        <v>0</v>
      </c>
      <c r="CT94" s="7">
        <f t="shared" si="125"/>
        <v>0</v>
      </c>
      <c r="CU94" s="7">
        <f t="shared" si="126"/>
        <v>0</v>
      </c>
      <c r="CV94" s="7">
        <f t="shared" si="127"/>
        <v>0</v>
      </c>
      <c r="CW94" s="7">
        <f t="shared" si="128"/>
        <v>0</v>
      </c>
      <c r="CX94" s="7">
        <f t="shared" si="129"/>
        <v>0</v>
      </c>
      <c r="CY94" s="7">
        <f t="shared" si="130"/>
        <v>0</v>
      </c>
      <c r="CZ94" s="7">
        <f t="shared" si="131"/>
        <v>0</v>
      </c>
      <c r="DA94" s="7">
        <f t="shared" si="132"/>
        <v>0</v>
      </c>
      <c r="DB94" s="7">
        <f t="shared" si="133"/>
        <v>0</v>
      </c>
      <c r="DC94" s="7">
        <f t="shared" si="134"/>
        <v>0</v>
      </c>
    </row>
    <row r="95" spans="1:107">
      <c r="A95" s="59">
        <v>90</v>
      </c>
      <c r="B95" s="253" t="s">
        <v>286</v>
      </c>
      <c r="C95" s="254" t="s">
        <v>287</v>
      </c>
      <c r="D95" s="9"/>
      <c r="E95" s="10">
        <f>LOOKUP((IF(D95&gt;0,(RANK(D95,D$6:D$125,0)),"NA")),'Points System'!$A$4:$A$154,'Points System'!$B$4:$B$154)</f>
        <v>0</v>
      </c>
      <c r="F95" s="9"/>
      <c r="G95" s="16">
        <f>LOOKUP((IF(F95&gt;0,(RANK(F95,F$6:F$125,0)),"NA")),'Points System'!$A$4:$A$154,'Points System'!$B$4:$B$154)</f>
        <v>0</v>
      </c>
      <c r="H95" s="9"/>
      <c r="I95" s="16">
        <f>LOOKUP((IF(H95&gt;0,(RANK(H95,H$6:H$125,0)),"NA")),'Points System'!$A$4:$A$154,'Points System'!$B$4:$B$154)</f>
        <v>0</v>
      </c>
      <c r="J95" s="9"/>
      <c r="K95" s="16">
        <f>LOOKUP((IF(J95&gt;0,(RANK(J95,J$6:J$125,0)),"NA")),'Points System'!$A$4:$A$154,'Points System'!$B$4:$B$154)</f>
        <v>0</v>
      </c>
      <c r="L95" s="9"/>
      <c r="M95" s="16">
        <f>LOOKUP((IF(L95&gt;0,(RANK(L95,L$6:L$125,0)),"NA")),'Points System'!$A$4:$A$154,'Points System'!$B$4:$B$154)</f>
        <v>0</v>
      </c>
      <c r="N95" s="9"/>
      <c r="O95" s="16">
        <f>LOOKUP((IF(N95&gt;0,(RANK(N95,N$6:N$125,0)),"NA")),'Points System'!$A$4:$A$154,'Points System'!$B$4:$B$154)</f>
        <v>0</v>
      </c>
      <c r="P95" s="9"/>
      <c r="Q95" s="16">
        <f>LOOKUP((IF(P95&gt;0,(RANK(P95,P$6:P$125,0)),"NA")),'Points System'!$A$4:$A$154,'Points System'!$B$4:$B$154)</f>
        <v>0</v>
      </c>
      <c r="R95" s="9"/>
      <c r="S95" s="16">
        <f>LOOKUP((IF(R95&gt;0,(RANK(R95,R$6:R$125,0)),"NA")),'Points System'!$A$4:$A$154,'Points System'!$B$4:$B$154)</f>
        <v>0</v>
      </c>
      <c r="T95" s="9"/>
      <c r="U95" s="16">
        <f>LOOKUP((IF(T95&gt;0,(RANK(T95,T$6:T$125,0)),"NA")),'Points System'!$A$4:$A$154,'Points System'!$B$4:$B$154)</f>
        <v>0</v>
      </c>
      <c r="V95" s="9"/>
      <c r="W95" s="16">
        <f>LOOKUP((IF(V95&gt;0,(RANK(V95,V$6:V$125,0)),"NA")),'Points System'!$A$4:$A$154,'Points System'!$B$4:$B$154)</f>
        <v>0</v>
      </c>
      <c r="X95" s="9"/>
      <c r="Y95" s="16">
        <f>LOOKUP((IF(X95&gt;0,(RANK(X95,X$6:X$125,0)),"NA")),'Points System'!$A$4:$A$154,'Points System'!$B$4:$B$154)</f>
        <v>0</v>
      </c>
      <c r="Z95" s="9"/>
      <c r="AA95" s="16">
        <f>LOOKUP((IF(Z95&gt;0,(RANK(Z95,Z$6:Z$125,0)),"NA")),'Points System'!$A$4:$A$154,'Points System'!$B$4:$B$154)</f>
        <v>0</v>
      </c>
      <c r="AB95" s="78">
        <f>CC95</f>
        <v>0</v>
      </c>
      <c r="AC95" s="10">
        <f>SUM((LARGE((BA95:BK95),1))+(LARGE((BA95:BK95),2))+(LARGE((BA95:BK95),3)+(LARGE((BA95:BK95),4))))</f>
        <v>0</v>
      </c>
      <c r="AD95" s="12">
        <f>RANK(AC95,$AC$6:$AC$125,0)</f>
        <v>67</v>
      </c>
      <c r="AE95" s="88">
        <f>(AB95-(ROUNDDOWN(AB95,0)))*100</f>
        <v>0</v>
      </c>
      <c r="AF95" s="76" t="str">
        <f>IF((COUNTIF(AT95:AY95,"&gt;0"))&gt;2,"Y","N")</f>
        <v>N</v>
      </c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23">
        <f t="shared" si="82"/>
        <v>0</v>
      </c>
      <c r="AU95" s="23">
        <f t="shared" si="83"/>
        <v>0</v>
      </c>
      <c r="AV95" s="23">
        <f t="shared" si="84"/>
        <v>0</v>
      </c>
      <c r="AW95" s="23">
        <f t="shared" si="85"/>
        <v>0</v>
      </c>
      <c r="AX95" s="23">
        <f t="shared" si="86"/>
        <v>0</v>
      </c>
      <c r="AY95" s="23">
        <f t="shared" si="87"/>
        <v>0</v>
      </c>
      <c r="AZ95" s="7"/>
      <c r="BA95" s="82">
        <f t="shared" si="114"/>
        <v>0</v>
      </c>
      <c r="BB95" s="83">
        <f t="shared" si="88"/>
        <v>0</v>
      </c>
      <c r="BC95" s="82">
        <f t="shared" si="115"/>
        <v>0</v>
      </c>
      <c r="BD95" s="83">
        <f t="shared" si="89"/>
        <v>0</v>
      </c>
      <c r="BE95" s="82">
        <f t="shared" si="116"/>
        <v>0</v>
      </c>
      <c r="BF95" s="83">
        <f t="shared" si="90"/>
        <v>0</v>
      </c>
      <c r="BG95" s="82">
        <f t="shared" si="117"/>
        <v>0</v>
      </c>
      <c r="BH95" s="82">
        <f t="shared" si="91"/>
        <v>0</v>
      </c>
      <c r="BI95" s="83">
        <f t="shared" si="92"/>
        <v>0</v>
      </c>
      <c r="BJ95" s="82">
        <f t="shared" si="93"/>
        <v>0</v>
      </c>
      <c r="BK95" s="83">
        <f t="shared" si="94"/>
        <v>0</v>
      </c>
      <c r="BL95" s="7"/>
      <c r="BM95" s="82">
        <f t="shared" si="95"/>
        <v>0</v>
      </c>
      <c r="BN95" s="83">
        <f t="shared" si="96"/>
        <v>0</v>
      </c>
      <c r="BO95" s="82">
        <f t="shared" si="97"/>
        <v>0</v>
      </c>
      <c r="BP95" s="83">
        <f t="shared" si="98"/>
        <v>0</v>
      </c>
      <c r="BQ95" s="82">
        <f t="shared" si="99"/>
        <v>0</v>
      </c>
      <c r="BR95" s="83">
        <f t="shared" si="100"/>
        <v>0</v>
      </c>
      <c r="BS95" s="82">
        <f t="shared" si="101"/>
        <v>0</v>
      </c>
      <c r="BT95" s="82">
        <f t="shared" si="102"/>
        <v>0</v>
      </c>
      <c r="BU95" s="83">
        <f t="shared" si="103"/>
        <v>0</v>
      </c>
      <c r="BV95" s="82">
        <f t="shared" si="104"/>
        <v>0</v>
      </c>
      <c r="BW95" s="83">
        <f t="shared" si="105"/>
        <v>0</v>
      </c>
      <c r="BY95" s="7">
        <f t="shared" si="106"/>
        <v>0</v>
      </c>
      <c r="BZ95" s="7"/>
      <c r="CA95" s="7">
        <f t="shared" si="118"/>
        <v>0</v>
      </c>
      <c r="CB95" s="7"/>
      <c r="CC95" s="7">
        <f t="shared" si="107"/>
        <v>0</v>
      </c>
      <c r="CF95" s="7">
        <f t="shared" si="108"/>
        <v>1</v>
      </c>
      <c r="CG95" s="7">
        <f t="shared" si="109"/>
        <v>1</v>
      </c>
      <c r="CH95" s="7">
        <f t="shared" si="110"/>
        <v>1</v>
      </c>
      <c r="CI95" s="7">
        <f t="shared" si="111"/>
        <v>1</v>
      </c>
      <c r="CJ95" s="7">
        <f t="shared" si="112"/>
        <v>1</v>
      </c>
      <c r="CK95" s="7">
        <f t="shared" si="113"/>
        <v>1</v>
      </c>
      <c r="CL95" s="7">
        <f t="shared" si="119"/>
        <v>1</v>
      </c>
      <c r="CM95" s="7">
        <f t="shared" si="120"/>
        <v>1</v>
      </c>
      <c r="CN95" s="7">
        <f t="shared" si="121"/>
        <v>1</v>
      </c>
      <c r="CO95" s="7">
        <f t="shared" si="122"/>
        <v>1</v>
      </c>
      <c r="CP95" s="7">
        <f t="shared" si="123"/>
        <v>1</v>
      </c>
      <c r="CQ95" s="7"/>
      <c r="CS95" s="7">
        <f t="shared" si="124"/>
        <v>0</v>
      </c>
      <c r="CT95" s="7">
        <f t="shared" si="125"/>
        <v>0</v>
      </c>
      <c r="CU95" s="7">
        <f t="shared" si="126"/>
        <v>0</v>
      </c>
      <c r="CV95" s="7">
        <f t="shared" si="127"/>
        <v>0</v>
      </c>
      <c r="CW95" s="7">
        <f t="shared" si="128"/>
        <v>0</v>
      </c>
      <c r="CX95" s="7">
        <f t="shared" si="129"/>
        <v>0</v>
      </c>
      <c r="CY95" s="7">
        <f t="shared" si="130"/>
        <v>0</v>
      </c>
      <c r="CZ95" s="7">
        <f t="shared" si="131"/>
        <v>0</v>
      </c>
      <c r="DA95" s="7">
        <f t="shared" si="132"/>
        <v>0</v>
      </c>
      <c r="DB95" s="7">
        <f t="shared" si="133"/>
        <v>0</v>
      </c>
      <c r="DC95" s="7">
        <f t="shared" si="134"/>
        <v>0</v>
      </c>
    </row>
    <row r="96" spans="1:107">
      <c r="A96" s="59">
        <v>91</v>
      </c>
      <c r="B96" s="253" t="s">
        <v>286</v>
      </c>
      <c r="C96" s="254" t="s">
        <v>287</v>
      </c>
      <c r="D96" s="9"/>
      <c r="E96" s="10">
        <f>LOOKUP((IF(D96&gt;0,(RANK(D96,D$6:D$125,0)),"NA")),'Points System'!$A$4:$A$154,'Points System'!$B$4:$B$154)</f>
        <v>0</v>
      </c>
      <c r="F96" s="78"/>
      <c r="G96" s="16">
        <f>LOOKUP((IF(F96&gt;0,(RANK(F96,F$6:F$125,0)),"NA")),'Points System'!$A$4:$A$154,'Points System'!$B$4:$B$154)</f>
        <v>0</v>
      </c>
      <c r="H96" s="9"/>
      <c r="I96" s="16">
        <f>LOOKUP((IF(H96&gt;0,(RANK(H96,H$6:H$125,0)),"NA")),'Points System'!$A$4:$A$154,'Points System'!$B$4:$B$154)</f>
        <v>0</v>
      </c>
      <c r="J96" s="9"/>
      <c r="K96" s="16">
        <f>LOOKUP((IF(J96&gt;0,(RANK(J96,J$6:J$125,0)),"NA")),'Points System'!$A$4:$A$154,'Points System'!$B$4:$B$154)</f>
        <v>0</v>
      </c>
      <c r="L96" s="78"/>
      <c r="M96" s="16">
        <f>LOOKUP((IF(L96&gt;0,(RANK(L96,L$6:L$125,0)),"NA")),'Points System'!$A$4:$A$154,'Points System'!$B$4:$B$154)</f>
        <v>0</v>
      </c>
      <c r="N96" s="9"/>
      <c r="O96" s="16">
        <f>LOOKUP((IF(N96&gt;0,(RANK(N96,N$6:N$125,0)),"NA")),'Points System'!$A$4:$A$154,'Points System'!$B$4:$B$154)</f>
        <v>0</v>
      </c>
      <c r="P96" s="9"/>
      <c r="Q96" s="16">
        <f>LOOKUP((IF(P96&gt;0,(RANK(P96,P$6:P$125,0)),"NA")),'Points System'!$A$4:$A$154,'Points System'!$B$4:$B$154)</f>
        <v>0</v>
      </c>
      <c r="R96" s="9"/>
      <c r="S96" s="16">
        <f>LOOKUP((IF(R96&gt;0,(RANK(R96,R$6:R$125,0)),"NA")),'Points System'!$A$4:$A$154,'Points System'!$B$4:$B$154)</f>
        <v>0</v>
      </c>
      <c r="T96" s="9"/>
      <c r="U96" s="16">
        <f>LOOKUP((IF(T96&gt;0,(RANK(T96,T$6:T$125,0)),"NA")),'Points System'!$A$4:$A$154,'Points System'!$B$4:$B$154)</f>
        <v>0</v>
      </c>
      <c r="V96" s="9"/>
      <c r="W96" s="16">
        <f>LOOKUP((IF(V96&gt;0,(RANK(V96,V$6:V$125,0)),"NA")),'Points System'!$A$4:$A$154,'Points System'!$B$4:$B$154)</f>
        <v>0</v>
      </c>
      <c r="X96" s="9"/>
      <c r="Y96" s="16">
        <f>LOOKUP((IF(X96&gt;0,(RANK(X96,X$6:X$125,0)),"NA")),'Points System'!$A$4:$A$154,'Points System'!$B$4:$B$154)</f>
        <v>0</v>
      </c>
      <c r="Z96" s="78"/>
      <c r="AA96" s="16">
        <f>LOOKUP((IF(Z96&gt;0,(RANK(Z96,Z$6:Z$125,0)),"NA")),'Points System'!$A$4:$A$154,'Points System'!$B$4:$B$154)</f>
        <v>0</v>
      </c>
      <c r="AB96" s="78">
        <f>CC96</f>
        <v>0</v>
      </c>
      <c r="AC96" s="10">
        <f>SUM((LARGE((BA96:BK96),1))+(LARGE((BA96:BK96),2))+(LARGE((BA96:BK96),3)+(LARGE((BA96:BK96),4))))</f>
        <v>0</v>
      </c>
      <c r="AD96" s="12">
        <f>RANK(AC96,$AC$6:$AC$125,0)</f>
        <v>67</v>
      </c>
      <c r="AE96" s="88">
        <f>(AB96-(ROUNDDOWN(AB96,0)))*100</f>
        <v>0</v>
      </c>
      <c r="AF96" s="76" t="str">
        <f>IF((COUNTIF(AT96:AY96,"&gt;0"))&gt;2,"Y","N")</f>
        <v>N</v>
      </c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23">
        <f t="shared" si="82"/>
        <v>0</v>
      </c>
      <c r="AU96" s="23">
        <f t="shared" si="83"/>
        <v>0</v>
      </c>
      <c r="AV96" s="23">
        <f t="shared" si="84"/>
        <v>0</v>
      </c>
      <c r="AW96" s="23">
        <f t="shared" si="85"/>
        <v>0</v>
      </c>
      <c r="AX96" s="23">
        <f t="shared" si="86"/>
        <v>0</v>
      </c>
      <c r="AY96" s="23">
        <f t="shared" si="87"/>
        <v>0</v>
      </c>
      <c r="AZ96" s="7"/>
      <c r="BA96" s="82">
        <f t="shared" si="114"/>
        <v>0</v>
      </c>
      <c r="BB96" s="83">
        <f t="shared" si="88"/>
        <v>0</v>
      </c>
      <c r="BC96" s="82">
        <f t="shared" si="115"/>
        <v>0</v>
      </c>
      <c r="BD96" s="83">
        <f t="shared" si="89"/>
        <v>0</v>
      </c>
      <c r="BE96" s="82">
        <f t="shared" si="116"/>
        <v>0</v>
      </c>
      <c r="BF96" s="83">
        <f t="shared" si="90"/>
        <v>0</v>
      </c>
      <c r="BG96" s="82">
        <f t="shared" si="117"/>
        <v>0</v>
      </c>
      <c r="BH96" s="82">
        <f t="shared" si="91"/>
        <v>0</v>
      </c>
      <c r="BI96" s="83">
        <f t="shared" si="92"/>
        <v>0</v>
      </c>
      <c r="BJ96" s="82">
        <f t="shared" si="93"/>
        <v>0</v>
      </c>
      <c r="BK96" s="83">
        <f t="shared" si="94"/>
        <v>0</v>
      </c>
      <c r="BL96" s="7"/>
      <c r="BM96" s="82">
        <f t="shared" si="95"/>
        <v>0</v>
      </c>
      <c r="BN96" s="83">
        <f t="shared" si="96"/>
        <v>0</v>
      </c>
      <c r="BO96" s="82">
        <f t="shared" si="97"/>
        <v>0</v>
      </c>
      <c r="BP96" s="83">
        <f t="shared" si="98"/>
        <v>0</v>
      </c>
      <c r="BQ96" s="82">
        <f t="shared" si="99"/>
        <v>0</v>
      </c>
      <c r="BR96" s="83">
        <f t="shared" si="100"/>
        <v>0</v>
      </c>
      <c r="BS96" s="82">
        <f t="shared" si="101"/>
        <v>0</v>
      </c>
      <c r="BT96" s="82">
        <f t="shared" si="102"/>
        <v>0</v>
      </c>
      <c r="BU96" s="83">
        <f t="shared" si="103"/>
        <v>0</v>
      </c>
      <c r="BV96" s="82">
        <f t="shared" si="104"/>
        <v>0</v>
      </c>
      <c r="BW96" s="83">
        <f t="shared" si="105"/>
        <v>0</v>
      </c>
      <c r="BY96" s="7">
        <f t="shared" si="106"/>
        <v>0</v>
      </c>
      <c r="BZ96" s="7"/>
      <c r="CA96" s="7">
        <f t="shared" si="118"/>
        <v>0</v>
      </c>
      <c r="CB96" s="7"/>
      <c r="CC96" s="7">
        <f t="shared" si="107"/>
        <v>0</v>
      </c>
      <c r="CF96" s="7">
        <f t="shared" si="108"/>
        <v>1</v>
      </c>
      <c r="CG96" s="7">
        <f t="shared" si="109"/>
        <v>1</v>
      </c>
      <c r="CH96" s="7">
        <f t="shared" si="110"/>
        <v>1</v>
      </c>
      <c r="CI96" s="7">
        <f t="shared" si="111"/>
        <v>1</v>
      </c>
      <c r="CJ96" s="7">
        <f t="shared" si="112"/>
        <v>1</v>
      </c>
      <c r="CK96" s="7">
        <f t="shared" si="113"/>
        <v>1</v>
      </c>
      <c r="CL96" s="7">
        <f t="shared" si="119"/>
        <v>1</v>
      </c>
      <c r="CM96" s="7">
        <f t="shared" si="120"/>
        <v>1</v>
      </c>
      <c r="CN96" s="7">
        <f t="shared" si="121"/>
        <v>1</v>
      </c>
      <c r="CO96" s="7">
        <f t="shared" si="122"/>
        <v>1</v>
      </c>
      <c r="CP96" s="7">
        <f t="shared" si="123"/>
        <v>1</v>
      </c>
      <c r="CQ96" s="7"/>
      <c r="CS96" s="7">
        <f t="shared" si="124"/>
        <v>0</v>
      </c>
      <c r="CT96" s="7">
        <f t="shared" si="125"/>
        <v>0</v>
      </c>
      <c r="CU96" s="7">
        <f t="shared" si="126"/>
        <v>0</v>
      </c>
      <c r="CV96" s="7">
        <f t="shared" si="127"/>
        <v>0</v>
      </c>
      <c r="CW96" s="7">
        <f t="shared" si="128"/>
        <v>0</v>
      </c>
      <c r="CX96" s="7">
        <f t="shared" si="129"/>
        <v>0</v>
      </c>
      <c r="CY96" s="7">
        <f t="shared" si="130"/>
        <v>0</v>
      </c>
      <c r="CZ96" s="7">
        <f t="shared" si="131"/>
        <v>0</v>
      </c>
      <c r="DA96" s="7">
        <f t="shared" si="132"/>
        <v>0</v>
      </c>
      <c r="DB96" s="7">
        <f t="shared" si="133"/>
        <v>0</v>
      </c>
      <c r="DC96" s="7">
        <f t="shared" si="134"/>
        <v>0</v>
      </c>
    </row>
    <row r="97" spans="1:107">
      <c r="A97" s="59">
        <v>92</v>
      </c>
      <c r="B97" s="253" t="s">
        <v>286</v>
      </c>
      <c r="C97" s="254" t="s">
        <v>287</v>
      </c>
      <c r="D97" s="9"/>
      <c r="E97" s="10">
        <f>LOOKUP((IF(D97&gt;0,(RANK(D97,D$6:D$125,0)),"NA")),'Points System'!$A$4:$A$154,'Points System'!$B$4:$B$154)</f>
        <v>0</v>
      </c>
      <c r="F97" s="9"/>
      <c r="G97" s="16">
        <f>LOOKUP((IF(F97&gt;0,(RANK(F97,F$6:F$125,0)),"NA")),'Points System'!$A$4:$A$154,'Points System'!$B$4:$B$154)</f>
        <v>0</v>
      </c>
      <c r="H97" s="9"/>
      <c r="I97" s="16">
        <f>LOOKUP((IF(H97&gt;0,(RANK(H97,H$6:H$125,0)),"NA")),'Points System'!$A$4:$A$154,'Points System'!$B$4:$B$154)</f>
        <v>0</v>
      </c>
      <c r="J97" s="9"/>
      <c r="K97" s="16">
        <f>LOOKUP((IF(J97&gt;0,(RANK(J97,J$6:J$125,0)),"NA")),'Points System'!$A$4:$A$154,'Points System'!$B$4:$B$154)</f>
        <v>0</v>
      </c>
      <c r="L97" s="9"/>
      <c r="M97" s="16">
        <f>LOOKUP((IF(L97&gt;0,(RANK(L97,L$6:L$125,0)),"NA")),'Points System'!$A$4:$A$154,'Points System'!$B$4:$B$154)</f>
        <v>0</v>
      </c>
      <c r="N97" s="9"/>
      <c r="O97" s="16">
        <f>LOOKUP((IF(N97&gt;0,(RANK(N97,N$6:N$125,0)),"NA")),'Points System'!$A$4:$A$154,'Points System'!$B$4:$B$154)</f>
        <v>0</v>
      </c>
      <c r="P97" s="9"/>
      <c r="Q97" s="16">
        <f>LOOKUP((IF(P97&gt;0,(RANK(P97,P$6:P$125,0)),"NA")),'Points System'!$A$4:$A$154,'Points System'!$B$4:$B$154)</f>
        <v>0</v>
      </c>
      <c r="R97" s="9"/>
      <c r="S97" s="16">
        <f>LOOKUP((IF(R97&gt;0,(RANK(R97,R$6:R$125,0)),"NA")),'Points System'!$A$4:$A$154,'Points System'!$B$4:$B$154)</f>
        <v>0</v>
      </c>
      <c r="T97" s="9"/>
      <c r="U97" s="16">
        <f>LOOKUP((IF(T97&gt;0,(RANK(T97,T$6:T$125,0)),"NA")),'Points System'!$A$4:$A$154,'Points System'!$B$4:$B$154)</f>
        <v>0</v>
      </c>
      <c r="V97" s="9"/>
      <c r="W97" s="16">
        <f>LOOKUP((IF(V97&gt;0,(RANK(V97,V$6:V$125,0)),"NA")),'Points System'!$A$4:$A$154,'Points System'!$B$4:$B$154)</f>
        <v>0</v>
      </c>
      <c r="X97" s="9"/>
      <c r="Y97" s="16">
        <f>LOOKUP((IF(X97&gt;0,(RANK(X97,X$6:X$125,0)),"NA")),'Points System'!$A$4:$A$154,'Points System'!$B$4:$B$154)</f>
        <v>0</v>
      </c>
      <c r="Z97" s="9"/>
      <c r="AA97" s="16">
        <f>LOOKUP((IF(Z97&gt;0,(RANK(Z97,Z$6:Z$125,0)),"NA")),'Points System'!$A$4:$A$154,'Points System'!$B$4:$B$154)</f>
        <v>0</v>
      </c>
      <c r="AB97" s="78">
        <f>CC97</f>
        <v>0</v>
      </c>
      <c r="AC97" s="10">
        <f>SUM((LARGE((BA97:BK97),1))+(LARGE((BA97:BK97),2))+(LARGE((BA97:BK97),3)+(LARGE((BA97:BK97),4))))</f>
        <v>0</v>
      </c>
      <c r="AD97" s="12">
        <f>RANK(AC97,$AC$6:$AC$125,0)</f>
        <v>67</v>
      </c>
      <c r="AE97" s="88">
        <f>(AB97-(ROUNDDOWN(AB97,0)))*100</f>
        <v>0</v>
      </c>
      <c r="AF97" s="76" t="str">
        <f>IF((COUNTIF(AT97:AY97,"&gt;0"))&gt;2,"Y","N")</f>
        <v>N</v>
      </c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23">
        <f t="shared" si="82"/>
        <v>0</v>
      </c>
      <c r="AU97" s="23">
        <f t="shared" si="83"/>
        <v>0</v>
      </c>
      <c r="AV97" s="23">
        <f t="shared" si="84"/>
        <v>0</v>
      </c>
      <c r="AW97" s="23">
        <f t="shared" si="85"/>
        <v>0</v>
      </c>
      <c r="AX97" s="23">
        <f t="shared" si="86"/>
        <v>0</v>
      </c>
      <c r="AY97" s="23">
        <f t="shared" si="87"/>
        <v>0</v>
      </c>
      <c r="AZ97" s="7"/>
      <c r="BA97" s="82">
        <f t="shared" si="114"/>
        <v>0</v>
      </c>
      <c r="BB97" s="83">
        <f t="shared" si="88"/>
        <v>0</v>
      </c>
      <c r="BC97" s="82">
        <f t="shared" si="115"/>
        <v>0</v>
      </c>
      <c r="BD97" s="83">
        <f t="shared" si="89"/>
        <v>0</v>
      </c>
      <c r="BE97" s="82">
        <f t="shared" si="116"/>
        <v>0</v>
      </c>
      <c r="BF97" s="83">
        <f t="shared" si="90"/>
        <v>0</v>
      </c>
      <c r="BG97" s="82">
        <f t="shared" si="117"/>
        <v>0</v>
      </c>
      <c r="BH97" s="82">
        <f t="shared" si="91"/>
        <v>0</v>
      </c>
      <c r="BI97" s="83">
        <f t="shared" si="92"/>
        <v>0</v>
      </c>
      <c r="BJ97" s="82">
        <f t="shared" si="93"/>
        <v>0</v>
      </c>
      <c r="BK97" s="83">
        <f t="shared" si="94"/>
        <v>0</v>
      </c>
      <c r="BL97" s="7"/>
      <c r="BM97" s="82">
        <f t="shared" si="95"/>
        <v>0</v>
      </c>
      <c r="BN97" s="83">
        <f t="shared" si="96"/>
        <v>0</v>
      </c>
      <c r="BO97" s="82">
        <f t="shared" si="97"/>
        <v>0</v>
      </c>
      <c r="BP97" s="83">
        <f t="shared" si="98"/>
        <v>0</v>
      </c>
      <c r="BQ97" s="82">
        <f t="shared" si="99"/>
        <v>0</v>
      </c>
      <c r="BR97" s="83">
        <f t="shared" si="100"/>
        <v>0</v>
      </c>
      <c r="BS97" s="82">
        <f t="shared" si="101"/>
        <v>0</v>
      </c>
      <c r="BT97" s="82">
        <f t="shared" si="102"/>
        <v>0</v>
      </c>
      <c r="BU97" s="83">
        <f t="shared" si="103"/>
        <v>0</v>
      </c>
      <c r="BV97" s="82">
        <f t="shared" si="104"/>
        <v>0</v>
      </c>
      <c r="BW97" s="83">
        <f t="shared" si="105"/>
        <v>0</v>
      </c>
      <c r="BY97" s="7">
        <f t="shared" si="106"/>
        <v>0</v>
      </c>
      <c r="BZ97" s="7"/>
      <c r="CA97" s="7">
        <f t="shared" si="118"/>
        <v>0</v>
      </c>
      <c r="CB97" s="7"/>
      <c r="CC97" s="7">
        <f t="shared" si="107"/>
        <v>0</v>
      </c>
      <c r="CF97" s="7">
        <f t="shared" si="108"/>
        <v>1</v>
      </c>
      <c r="CG97" s="7">
        <f t="shared" si="109"/>
        <v>1</v>
      </c>
      <c r="CH97" s="7">
        <f t="shared" si="110"/>
        <v>1</v>
      </c>
      <c r="CI97" s="7">
        <f t="shared" si="111"/>
        <v>1</v>
      </c>
      <c r="CJ97" s="7">
        <f t="shared" si="112"/>
        <v>1</v>
      </c>
      <c r="CK97" s="7">
        <f t="shared" si="113"/>
        <v>1</v>
      </c>
      <c r="CL97" s="7">
        <f t="shared" si="119"/>
        <v>1</v>
      </c>
      <c r="CM97" s="7">
        <f t="shared" si="120"/>
        <v>1</v>
      </c>
      <c r="CN97" s="7">
        <f t="shared" si="121"/>
        <v>1</v>
      </c>
      <c r="CO97" s="7">
        <f t="shared" si="122"/>
        <v>1</v>
      </c>
      <c r="CP97" s="7">
        <f t="shared" si="123"/>
        <v>1</v>
      </c>
      <c r="CQ97" s="7"/>
      <c r="CS97" s="7">
        <f t="shared" si="124"/>
        <v>0</v>
      </c>
      <c r="CT97" s="7">
        <f t="shared" si="125"/>
        <v>0</v>
      </c>
      <c r="CU97" s="7">
        <f t="shared" si="126"/>
        <v>0</v>
      </c>
      <c r="CV97" s="7">
        <f t="shared" si="127"/>
        <v>0</v>
      </c>
      <c r="CW97" s="7">
        <f t="shared" si="128"/>
        <v>0</v>
      </c>
      <c r="CX97" s="7">
        <f t="shared" si="129"/>
        <v>0</v>
      </c>
      <c r="CY97" s="7">
        <f t="shared" si="130"/>
        <v>0</v>
      </c>
      <c r="CZ97" s="7">
        <f t="shared" si="131"/>
        <v>0</v>
      </c>
      <c r="DA97" s="7">
        <f t="shared" si="132"/>
        <v>0</v>
      </c>
      <c r="DB97" s="7">
        <f t="shared" si="133"/>
        <v>0</v>
      </c>
      <c r="DC97" s="7">
        <f t="shared" si="134"/>
        <v>0</v>
      </c>
    </row>
    <row r="98" spans="1:107">
      <c r="A98" s="59">
        <v>93</v>
      </c>
      <c r="B98" s="253" t="s">
        <v>286</v>
      </c>
      <c r="C98" s="254" t="s">
        <v>287</v>
      </c>
      <c r="D98" s="9"/>
      <c r="E98" s="29">
        <f>LOOKUP((IF(D98&gt;0,(RANK(D98,D$6:D$125,0)),"NA")),'Points System'!$A$4:$A$154,'Points System'!$B$4:$B$154)</f>
        <v>0</v>
      </c>
      <c r="F98" s="9"/>
      <c r="G98" s="30">
        <f>LOOKUP((IF(F98&gt;0,(RANK(F98,F$6:F$125,0)),"NA")),'Points System'!$A$4:$A$154,'Points System'!$B$4:$B$154)</f>
        <v>0</v>
      </c>
      <c r="H98" s="9"/>
      <c r="I98" s="30">
        <f>LOOKUP((IF(H98&gt;0,(RANK(H98,H$6:H$125,0)),"NA")),'Points System'!$A$4:$A$154,'Points System'!$B$4:$B$154)</f>
        <v>0</v>
      </c>
      <c r="J98" s="9"/>
      <c r="K98" s="30">
        <f>LOOKUP((IF(J98&gt;0,(RANK(J98,J$6:J$125,0)),"NA")),'Points System'!$A$4:$A$154,'Points System'!$B$4:$B$154)</f>
        <v>0</v>
      </c>
      <c r="L98" s="9"/>
      <c r="M98" s="30">
        <f>LOOKUP((IF(L98&gt;0,(RANK(L98,L$6:L$125,0)),"NA")),'Points System'!$A$4:$A$154,'Points System'!$B$4:$B$154)</f>
        <v>0</v>
      </c>
      <c r="N98" s="9"/>
      <c r="O98" s="30">
        <f>LOOKUP((IF(N98&gt;0,(RANK(N98,N$6:N$125,0)),"NA")),'Points System'!$A$4:$A$154,'Points System'!$B$4:$B$154)</f>
        <v>0</v>
      </c>
      <c r="P98" s="9"/>
      <c r="Q98" s="30">
        <f>LOOKUP((IF(P98&gt;0,(RANK(P98,P$6:P$125,0)),"NA")),'Points System'!$A$4:$A$154,'Points System'!$B$4:$B$154)</f>
        <v>0</v>
      </c>
      <c r="R98" s="9"/>
      <c r="S98" s="30">
        <f>LOOKUP((IF(R98&gt;0,(RANK(R98,R$6:R$125,0)),"NA")),'Points System'!$A$4:$A$154,'Points System'!$B$4:$B$154)</f>
        <v>0</v>
      </c>
      <c r="T98" s="9"/>
      <c r="U98" s="30">
        <f>LOOKUP((IF(T98&gt;0,(RANK(T98,T$6:T$125,0)),"NA")),'Points System'!$A$4:$A$154,'Points System'!$B$4:$B$154)</f>
        <v>0</v>
      </c>
      <c r="V98" s="9"/>
      <c r="W98" s="30">
        <f>LOOKUP((IF(V98&gt;0,(RANK(V98,V$6:V$125,0)),"NA")),'Points System'!$A$4:$A$154,'Points System'!$B$4:$B$154)</f>
        <v>0</v>
      </c>
      <c r="X98" s="9"/>
      <c r="Y98" s="16">
        <f>LOOKUP((IF(X98&gt;0,(RANK(X98,X$6:X$125,0)),"NA")),'Points System'!$A$4:$A$154,'Points System'!$B$4:$B$154)</f>
        <v>0</v>
      </c>
      <c r="Z98" s="9"/>
      <c r="AA98" s="16">
        <f>LOOKUP((IF(Z98&gt;0,(RANK(Z98,Z$6:Z$125,0)),"NA")),'Points System'!$A$4:$A$154,'Points System'!$B$4:$B$154)</f>
        <v>0</v>
      </c>
      <c r="AB98" s="78">
        <f>CC98</f>
        <v>0</v>
      </c>
      <c r="AC98" s="10">
        <f>SUM((LARGE((BA98:BK98),1))+(LARGE((BA98:BK98),2))+(LARGE((BA98:BK98),3)+(LARGE((BA98:BK98),4))))</f>
        <v>0</v>
      </c>
      <c r="AD98" s="12">
        <f>RANK(AC98,$AC$6:$AC$125,0)</f>
        <v>67</v>
      </c>
      <c r="AE98" s="88">
        <f>(AB98-(ROUNDDOWN(AB98,0)))*100</f>
        <v>0</v>
      </c>
      <c r="AF98" s="76" t="str">
        <f>IF((COUNTIF(AT98:AY98,"&gt;0"))&gt;2,"Y","N")</f>
        <v>N</v>
      </c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23">
        <f t="shared" si="82"/>
        <v>0</v>
      </c>
      <c r="AU98" s="23">
        <f t="shared" si="83"/>
        <v>0</v>
      </c>
      <c r="AV98" s="23">
        <f t="shared" si="84"/>
        <v>0</v>
      </c>
      <c r="AW98" s="23">
        <f t="shared" si="85"/>
        <v>0</v>
      </c>
      <c r="AX98" s="23">
        <f t="shared" si="86"/>
        <v>0</v>
      </c>
      <c r="AY98" s="23">
        <f t="shared" si="87"/>
        <v>0</v>
      </c>
      <c r="AZ98" s="7"/>
      <c r="BA98" s="82">
        <f t="shared" si="114"/>
        <v>0</v>
      </c>
      <c r="BB98" s="83">
        <f t="shared" si="88"/>
        <v>0</v>
      </c>
      <c r="BC98" s="82">
        <f t="shared" si="115"/>
        <v>0</v>
      </c>
      <c r="BD98" s="83">
        <f t="shared" si="89"/>
        <v>0</v>
      </c>
      <c r="BE98" s="82">
        <f t="shared" si="116"/>
        <v>0</v>
      </c>
      <c r="BF98" s="83">
        <f t="shared" si="90"/>
        <v>0</v>
      </c>
      <c r="BG98" s="82">
        <f t="shared" si="117"/>
        <v>0</v>
      </c>
      <c r="BH98" s="82">
        <f t="shared" si="91"/>
        <v>0</v>
      </c>
      <c r="BI98" s="83">
        <f t="shared" si="92"/>
        <v>0</v>
      </c>
      <c r="BJ98" s="82">
        <f t="shared" si="93"/>
        <v>0</v>
      </c>
      <c r="BK98" s="83">
        <f t="shared" si="94"/>
        <v>0</v>
      </c>
      <c r="BL98" s="7"/>
      <c r="BM98" s="82">
        <f t="shared" si="95"/>
        <v>0</v>
      </c>
      <c r="BN98" s="83">
        <f t="shared" si="96"/>
        <v>0</v>
      </c>
      <c r="BO98" s="82">
        <f t="shared" si="97"/>
        <v>0</v>
      </c>
      <c r="BP98" s="83">
        <f t="shared" si="98"/>
        <v>0</v>
      </c>
      <c r="BQ98" s="82">
        <f t="shared" si="99"/>
        <v>0</v>
      </c>
      <c r="BR98" s="83">
        <f t="shared" si="100"/>
        <v>0</v>
      </c>
      <c r="BS98" s="82">
        <f t="shared" si="101"/>
        <v>0</v>
      </c>
      <c r="BT98" s="82">
        <f t="shared" si="102"/>
        <v>0</v>
      </c>
      <c r="BU98" s="83">
        <f t="shared" si="103"/>
        <v>0</v>
      </c>
      <c r="BV98" s="82">
        <f t="shared" si="104"/>
        <v>0</v>
      </c>
      <c r="BW98" s="83">
        <f t="shared" si="105"/>
        <v>0</v>
      </c>
      <c r="BY98" s="7">
        <f t="shared" si="106"/>
        <v>0</v>
      </c>
      <c r="BZ98" s="7"/>
      <c r="CA98" s="7">
        <f t="shared" si="118"/>
        <v>0</v>
      </c>
      <c r="CB98" s="7"/>
      <c r="CC98" s="7">
        <f t="shared" si="107"/>
        <v>0</v>
      </c>
      <c r="CF98" s="7">
        <f t="shared" si="108"/>
        <v>1</v>
      </c>
      <c r="CG98" s="7">
        <f t="shared" si="109"/>
        <v>1</v>
      </c>
      <c r="CH98" s="7">
        <f t="shared" si="110"/>
        <v>1</v>
      </c>
      <c r="CI98" s="7">
        <f t="shared" si="111"/>
        <v>1</v>
      </c>
      <c r="CJ98" s="7">
        <f t="shared" si="112"/>
        <v>1</v>
      </c>
      <c r="CK98" s="7">
        <f t="shared" si="113"/>
        <v>1</v>
      </c>
      <c r="CL98" s="7">
        <f t="shared" si="119"/>
        <v>1</v>
      </c>
      <c r="CM98" s="7">
        <f t="shared" si="120"/>
        <v>1</v>
      </c>
      <c r="CN98" s="7">
        <f t="shared" si="121"/>
        <v>1</v>
      </c>
      <c r="CO98" s="7">
        <f t="shared" si="122"/>
        <v>1</v>
      </c>
      <c r="CP98" s="7">
        <f t="shared" si="123"/>
        <v>1</v>
      </c>
      <c r="CQ98" s="7"/>
      <c r="CS98" s="7">
        <f t="shared" si="124"/>
        <v>0</v>
      </c>
      <c r="CT98" s="7">
        <f t="shared" si="125"/>
        <v>0</v>
      </c>
      <c r="CU98" s="7">
        <f t="shared" si="126"/>
        <v>0</v>
      </c>
      <c r="CV98" s="7">
        <f t="shared" si="127"/>
        <v>0</v>
      </c>
      <c r="CW98" s="7">
        <f t="shared" si="128"/>
        <v>0</v>
      </c>
      <c r="CX98" s="7">
        <f t="shared" si="129"/>
        <v>0</v>
      </c>
      <c r="CY98" s="7">
        <f t="shared" si="130"/>
        <v>0</v>
      </c>
      <c r="CZ98" s="7">
        <f t="shared" si="131"/>
        <v>0</v>
      </c>
      <c r="DA98" s="7">
        <f t="shared" si="132"/>
        <v>0</v>
      </c>
      <c r="DB98" s="7">
        <f t="shared" si="133"/>
        <v>0</v>
      </c>
      <c r="DC98" s="7">
        <f t="shared" si="134"/>
        <v>0</v>
      </c>
    </row>
    <row r="99" spans="1:107">
      <c r="A99" s="59">
        <v>94</v>
      </c>
      <c r="B99" s="253" t="s">
        <v>286</v>
      </c>
      <c r="C99" s="254" t="s">
        <v>287</v>
      </c>
      <c r="D99" s="9"/>
      <c r="E99" s="10">
        <f>LOOKUP((IF(D99&gt;0,(RANK(D99,D$6:D$125,0)),"NA")),'Points System'!$A$4:$A$154,'Points System'!$B$4:$B$154)</f>
        <v>0</v>
      </c>
      <c r="F99" s="9"/>
      <c r="G99" s="16">
        <f>LOOKUP((IF(F99&gt;0,(RANK(F99,F$6:F$125,0)),"NA")),'Points System'!$A$4:$A$154,'Points System'!$B$4:$B$154)</f>
        <v>0</v>
      </c>
      <c r="H99" s="9"/>
      <c r="I99" s="16">
        <f>LOOKUP((IF(H99&gt;0,(RANK(H99,H$6:H$125,0)),"NA")),'Points System'!$A$4:$A$154,'Points System'!$B$4:$B$154)</f>
        <v>0</v>
      </c>
      <c r="J99" s="9"/>
      <c r="K99" s="16">
        <f>LOOKUP((IF(J99&gt;0,(RANK(J99,J$6:J$125,0)),"NA")),'Points System'!$A$4:$A$154,'Points System'!$B$4:$B$154)</f>
        <v>0</v>
      </c>
      <c r="L99" s="9"/>
      <c r="M99" s="16">
        <f>LOOKUP((IF(L99&gt;0,(RANK(L99,L$6:L$125,0)),"NA")),'Points System'!$A$4:$A$154,'Points System'!$B$4:$B$154)</f>
        <v>0</v>
      </c>
      <c r="N99" s="9"/>
      <c r="O99" s="16">
        <f>LOOKUP((IF(N99&gt;0,(RANK(N99,N$6:N$125,0)),"NA")),'Points System'!$A$4:$A$154,'Points System'!$B$4:$B$154)</f>
        <v>0</v>
      </c>
      <c r="P99" s="9"/>
      <c r="Q99" s="16">
        <f>LOOKUP((IF(P99&gt;0,(RANK(P99,P$6:P$125,0)),"NA")),'Points System'!$A$4:$A$154,'Points System'!$B$4:$B$154)</f>
        <v>0</v>
      </c>
      <c r="R99" s="9"/>
      <c r="S99" s="16">
        <f>LOOKUP((IF(R99&gt;0,(RANK(R99,R$6:R$125,0)),"NA")),'Points System'!$A$4:$A$154,'Points System'!$B$4:$B$154)</f>
        <v>0</v>
      </c>
      <c r="T99" s="9"/>
      <c r="U99" s="16">
        <f>LOOKUP((IF(T99&gt;0,(RANK(T99,T$6:T$125,0)),"NA")),'Points System'!$A$4:$A$154,'Points System'!$B$4:$B$154)</f>
        <v>0</v>
      </c>
      <c r="V99" s="9"/>
      <c r="W99" s="16">
        <f>LOOKUP((IF(V99&gt;0,(RANK(V99,V$6:V$125,0)),"NA")),'Points System'!$A$4:$A$154,'Points System'!$B$4:$B$154)</f>
        <v>0</v>
      </c>
      <c r="X99" s="9"/>
      <c r="Y99" s="16">
        <f>LOOKUP((IF(X99&gt;0,(RANK(X99,X$6:X$125,0)),"NA")),'Points System'!$A$4:$A$154,'Points System'!$B$4:$B$154)</f>
        <v>0</v>
      </c>
      <c r="Z99" s="9"/>
      <c r="AA99" s="16">
        <f>LOOKUP((IF(Z99&gt;0,(RANK(Z99,Z$6:Z$125,0)),"NA")),'Points System'!$A$4:$A$154,'Points System'!$B$4:$B$154)</f>
        <v>0</v>
      </c>
      <c r="AB99" s="78">
        <f>CC99</f>
        <v>0</v>
      </c>
      <c r="AC99" s="10">
        <f>SUM((LARGE((BA99:BK99),1))+(LARGE((BA99:BK99),2))+(LARGE((BA99:BK99),3)+(LARGE((BA99:BK99),4))))</f>
        <v>0</v>
      </c>
      <c r="AD99" s="12">
        <f>RANK(AC99,$AC$6:$AC$125,0)</f>
        <v>67</v>
      </c>
      <c r="AE99" s="88">
        <f>(AB99-(ROUNDDOWN(AB99,0)))*100</f>
        <v>0</v>
      </c>
      <c r="AF99" s="76" t="str">
        <f>IF((COUNTIF(AT99:AY99,"&gt;0"))&gt;2,"Y","N")</f>
        <v>N</v>
      </c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23">
        <f t="shared" si="82"/>
        <v>0</v>
      </c>
      <c r="AU99" s="23">
        <f t="shared" si="83"/>
        <v>0</v>
      </c>
      <c r="AV99" s="23">
        <f t="shared" si="84"/>
        <v>0</v>
      </c>
      <c r="AW99" s="23">
        <f t="shared" si="85"/>
        <v>0</v>
      </c>
      <c r="AX99" s="23">
        <f t="shared" si="86"/>
        <v>0</v>
      </c>
      <c r="AY99" s="23">
        <f t="shared" si="87"/>
        <v>0</v>
      </c>
      <c r="AZ99" s="7"/>
      <c r="BA99" s="82">
        <f t="shared" si="114"/>
        <v>0</v>
      </c>
      <c r="BB99" s="83">
        <f t="shared" si="88"/>
        <v>0</v>
      </c>
      <c r="BC99" s="82">
        <f t="shared" si="115"/>
        <v>0</v>
      </c>
      <c r="BD99" s="83">
        <f t="shared" si="89"/>
        <v>0</v>
      </c>
      <c r="BE99" s="82">
        <f t="shared" si="116"/>
        <v>0</v>
      </c>
      <c r="BF99" s="83">
        <f t="shared" si="90"/>
        <v>0</v>
      </c>
      <c r="BG99" s="82">
        <f t="shared" si="117"/>
        <v>0</v>
      </c>
      <c r="BH99" s="82">
        <f t="shared" si="91"/>
        <v>0</v>
      </c>
      <c r="BI99" s="83">
        <f t="shared" si="92"/>
        <v>0</v>
      </c>
      <c r="BJ99" s="82">
        <f t="shared" si="93"/>
        <v>0</v>
      </c>
      <c r="BK99" s="83">
        <f t="shared" si="94"/>
        <v>0</v>
      </c>
      <c r="BL99" s="7"/>
      <c r="BM99" s="82">
        <f t="shared" si="95"/>
        <v>0</v>
      </c>
      <c r="BN99" s="83">
        <f t="shared" si="96"/>
        <v>0</v>
      </c>
      <c r="BO99" s="82">
        <f t="shared" si="97"/>
        <v>0</v>
      </c>
      <c r="BP99" s="83">
        <f t="shared" si="98"/>
        <v>0</v>
      </c>
      <c r="BQ99" s="82">
        <f t="shared" si="99"/>
        <v>0</v>
      </c>
      <c r="BR99" s="83">
        <f t="shared" si="100"/>
        <v>0</v>
      </c>
      <c r="BS99" s="82">
        <f t="shared" si="101"/>
        <v>0</v>
      </c>
      <c r="BT99" s="82">
        <f t="shared" si="102"/>
        <v>0</v>
      </c>
      <c r="BU99" s="83">
        <f t="shared" si="103"/>
        <v>0</v>
      </c>
      <c r="BV99" s="82">
        <f t="shared" si="104"/>
        <v>0</v>
      </c>
      <c r="BW99" s="83">
        <f t="shared" si="105"/>
        <v>0</v>
      </c>
      <c r="BY99" s="7">
        <f t="shared" si="106"/>
        <v>0</v>
      </c>
      <c r="BZ99" s="7"/>
      <c r="CA99" s="7">
        <f t="shared" si="118"/>
        <v>0</v>
      </c>
      <c r="CB99" s="7"/>
      <c r="CC99" s="7">
        <f t="shared" si="107"/>
        <v>0</v>
      </c>
      <c r="CF99" s="7">
        <f t="shared" si="108"/>
        <v>1</v>
      </c>
      <c r="CG99" s="7">
        <f t="shared" si="109"/>
        <v>1</v>
      </c>
      <c r="CH99" s="7">
        <f t="shared" si="110"/>
        <v>1</v>
      </c>
      <c r="CI99" s="7">
        <f t="shared" si="111"/>
        <v>1</v>
      </c>
      <c r="CJ99" s="7">
        <f t="shared" si="112"/>
        <v>1</v>
      </c>
      <c r="CK99" s="7">
        <f t="shared" si="113"/>
        <v>1</v>
      </c>
      <c r="CL99" s="7">
        <f t="shared" si="119"/>
        <v>1</v>
      </c>
      <c r="CM99" s="7">
        <f t="shared" si="120"/>
        <v>1</v>
      </c>
      <c r="CN99" s="7">
        <f t="shared" si="121"/>
        <v>1</v>
      </c>
      <c r="CO99" s="7">
        <f t="shared" si="122"/>
        <v>1</v>
      </c>
      <c r="CP99" s="7">
        <f t="shared" si="123"/>
        <v>1</v>
      </c>
      <c r="CQ99" s="7"/>
      <c r="CS99" s="7">
        <f t="shared" si="124"/>
        <v>0</v>
      </c>
      <c r="CT99" s="7">
        <f t="shared" si="125"/>
        <v>0</v>
      </c>
      <c r="CU99" s="7">
        <f t="shared" si="126"/>
        <v>0</v>
      </c>
      <c r="CV99" s="7">
        <f t="shared" si="127"/>
        <v>0</v>
      </c>
      <c r="CW99" s="7">
        <f t="shared" si="128"/>
        <v>0</v>
      </c>
      <c r="CX99" s="7">
        <f t="shared" si="129"/>
        <v>0</v>
      </c>
      <c r="CY99" s="7">
        <f t="shared" si="130"/>
        <v>0</v>
      </c>
      <c r="CZ99" s="7">
        <f t="shared" si="131"/>
        <v>0</v>
      </c>
      <c r="DA99" s="7">
        <f t="shared" si="132"/>
        <v>0</v>
      </c>
      <c r="DB99" s="7">
        <f t="shared" si="133"/>
        <v>0</v>
      </c>
      <c r="DC99" s="7">
        <f t="shared" si="134"/>
        <v>0</v>
      </c>
    </row>
    <row r="100" spans="1:107">
      <c r="A100" s="59">
        <v>95</v>
      </c>
      <c r="B100" s="253" t="s">
        <v>286</v>
      </c>
      <c r="C100" s="254" t="s">
        <v>287</v>
      </c>
      <c r="D100" s="9"/>
      <c r="E100" s="29">
        <f>LOOKUP((IF(D100&gt;0,(RANK(D100,D$6:D$125,0)),"NA")),'Points System'!$A$4:$A$154,'Points System'!$B$4:$B$154)</f>
        <v>0</v>
      </c>
      <c r="F100" s="9"/>
      <c r="G100" s="30">
        <f>LOOKUP((IF(F100&gt;0,(RANK(F100,F$6:F$125,0)),"NA")),'Points System'!$A$4:$A$154,'Points System'!$B$4:$B$154)</f>
        <v>0</v>
      </c>
      <c r="H100" s="9"/>
      <c r="I100" s="30">
        <f>LOOKUP((IF(H100&gt;0,(RANK(H100,H$6:H$125,0)),"NA")),'Points System'!$A$4:$A$154,'Points System'!$B$4:$B$154)</f>
        <v>0</v>
      </c>
      <c r="J100" s="9"/>
      <c r="K100" s="30">
        <f>LOOKUP((IF(J100&gt;0,(RANK(J100,J$6:J$125,0)),"NA")),'Points System'!$A$4:$A$154,'Points System'!$B$4:$B$154)</f>
        <v>0</v>
      </c>
      <c r="L100" s="9"/>
      <c r="M100" s="30">
        <f>LOOKUP((IF(L100&gt;0,(RANK(L100,L$6:L$125,0)),"NA")),'Points System'!$A$4:$A$154,'Points System'!$B$4:$B$154)</f>
        <v>0</v>
      </c>
      <c r="N100" s="9"/>
      <c r="O100" s="30">
        <f>LOOKUP((IF(N100&gt;0,(RANK(N100,N$6:N$125,0)),"NA")),'Points System'!$A$4:$A$154,'Points System'!$B$4:$B$154)</f>
        <v>0</v>
      </c>
      <c r="P100" s="9"/>
      <c r="Q100" s="30">
        <f>LOOKUP((IF(P100&gt;0,(RANK(P100,P$6:P$125,0)),"NA")),'Points System'!$A$4:$A$154,'Points System'!$B$4:$B$154)</f>
        <v>0</v>
      </c>
      <c r="R100" s="9"/>
      <c r="S100" s="30">
        <f>LOOKUP((IF(R100&gt;0,(RANK(R100,R$6:R$125,0)),"NA")),'Points System'!$A$4:$A$154,'Points System'!$B$4:$B$154)</f>
        <v>0</v>
      </c>
      <c r="T100" s="9"/>
      <c r="U100" s="30">
        <f>LOOKUP((IF(T100&gt;0,(RANK(T100,T$6:T$125,0)),"NA")),'Points System'!$A$4:$A$154,'Points System'!$B$4:$B$154)</f>
        <v>0</v>
      </c>
      <c r="V100" s="9"/>
      <c r="W100" s="30">
        <f>LOOKUP((IF(V100&gt;0,(RANK(V100,V$6:V$125,0)),"NA")),'Points System'!$A$4:$A$154,'Points System'!$B$4:$B$154)</f>
        <v>0</v>
      </c>
      <c r="X100" s="9"/>
      <c r="Y100" s="16">
        <f>LOOKUP((IF(X100&gt;0,(RANK(X100,X$6:X$125,0)),"NA")),'Points System'!$A$4:$A$154,'Points System'!$B$4:$B$154)</f>
        <v>0</v>
      </c>
      <c r="Z100" s="9"/>
      <c r="AA100" s="16">
        <f>LOOKUP((IF(Z100&gt;0,(RANK(Z100,Z$6:Z$125,0)),"NA")),'Points System'!$A$4:$A$154,'Points System'!$B$4:$B$154)</f>
        <v>0</v>
      </c>
      <c r="AB100" s="78">
        <f>CC100</f>
        <v>0</v>
      </c>
      <c r="AC100" s="10">
        <f>SUM((LARGE((BA100:BK100),1))+(LARGE((BA100:BK100),2))+(LARGE((BA100:BK100),3)+(LARGE((BA100:BK100),4))))</f>
        <v>0</v>
      </c>
      <c r="AD100" s="12">
        <f>RANK(AC100,$AC$6:$AC$125,0)</f>
        <v>67</v>
      </c>
      <c r="AE100" s="88">
        <f>(AB100-(ROUNDDOWN(AB100,0)))*100</f>
        <v>0</v>
      </c>
      <c r="AF100" s="76" t="str">
        <f>IF((COUNTIF(AT100:AY100,"&gt;0"))&gt;2,"Y","N")</f>
        <v>N</v>
      </c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23">
        <f t="shared" si="82"/>
        <v>0</v>
      </c>
      <c r="AU100" s="23">
        <f t="shared" si="83"/>
        <v>0</v>
      </c>
      <c r="AV100" s="23">
        <f t="shared" si="84"/>
        <v>0</v>
      </c>
      <c r="AW100" s="23">
        <f t="shared" si="85"/>
        <v>0</v>
      </c>
      <c r="AX100" s="23">
        <f t="shared" si="86"/>
        <v>0</v>
      </c>
      <c r="AY100" s="23">
        <f t="shared" si="87"/>
        <v>0</v>
      </c>
      <c r="AZ100" s="7"/>
      <c r="BA100" s="82">
        <f t="shared" si="114"/>
        <v>0</v>
      </c>
      <c r="BB100" s="83">
        <f t="shared" si="88"/>
        <v>0</v>
      </c>
      <c r="BC100" s="82">
        <f t="shared" si="115"/>
        <v>0</v>
      </c>
      <c r="BD100" s="83">
        <f t="shared" si="89"/>
        <v>0</v>
      </c>
      <c r="BE100" s="82">
        <f t="shared" si="116"/>
        <v>0</v>
      </c>
      <c r="BF100" s="83">
        <f t="shared" si="90"/>
        <v>0</v>
      </c>
      <c r="BG100" s="82">
        <f t="shared" si="117"/>
        <v>0</v>
      </c>
      <c r="BH100" s="82">
        <f t="shared" si="91"/>
        <v>0</v>
      </c>
      <c r="BI100" s="83">
        <f t="shared" si="92"/>
        <v>0</v>
      </c>
      <c r="BJ100" s="82">
        <f t="shared" si="93"/>
        <v>0</v>
      </c>
      <c r="BK100" s="83">
        <f t="shared" si="94"/>
        <v>0</v>
      </c>
      <c r="BL100" s="7"/>
      <c r="BM100" s="82">
        <f t="shared" si="95"/>
        <v>0</v>
      </c>
      <c r="BN100" s="83">
        <f t="shared" si="96"/>
        <v>0</v>
      </c>
      <c r="BO100" s="82">
        <f t="shared" si="97"/>
        <v>0</v>
      </c>
      <c r="BP100" s="83">
        <f t="shared" si="98"/>
        <v>0</v>
      </c>
      <c r="BQ100" s="82">
        <f t="shared" si="99"/>
        <v>0</v>
      </c>
      <c r="BR100" s="83">
        <f t="shared" si="100"/>
        <v>0</v>
      </c>
      <c r="BS100" s="82">
        <f t="shared" si="101"/>
        <v>0</v>
      </c>
      <c r="BT100" s="82">
        <f t="shared" si="102"/>
        <v>0</v>
      </c>
      <c r="BU100" s="83">
        <f t="shared" si="103"/>
        <v>0</v>
      </c>
      <c r="BV100" s="82">
        <f t="shared" si="104"/>
        <v>0</v>
      </c>
      <c r="BW100" s="83">
        <f t="shared" si="105"/>
        <v>0</v>
      </c>
      <c r="BY100" s="7">
        <f t="shared" si="106"/>
        <v>0</v>
      </c>
      <c r="BZ100" s="7"/>
      <c r="CA100" s="7">
        <f t="shared" si="118"/>
        <v>0</v>
      </c>
      <c r="CB100" s="7"/>
      <c r="CC100" s="7">
        <f t="shared" si="107"/>
        <v>0</v>
      </c>
      <c r="CF100" s="7">
        <f t="shared" si="108"/>
        <v>1</v>
      </c>
      <c r="CG100" s="7">
        <f t="shared" si="109"/>
        <v>1</v>
      </c>
      <c r="CH100" s="7">
        <f t="shared" si="110"/>
        <v>1</v>
      </c>
      <c r="CI100" s="7">
        <f t="shared" si="111"/>
        <v>1</v>
      </c>
      <c r="CJ100" s="7">
        <f t="shared" si="112"/>
        <v>1</v>
      </c>
      <c r="CK100" s="7">
        <f t="shared" si="113"/>
        <v>1</v>
      </c>
      <c r="CL100" s="7">
        <f t="shared" si="119"/>
        <v>1</v>
      </c>
      <c r="CM100" s="7">
        <f t="shared" si="120"/>
        <v>1</v>
      </c>
      <c r="CN100" s="7">
        <f t="shared" si="121"/>
        <v>1</v>
      </c>
      <c r="CO100" s="7">
        <f t="shared" si="122"/>
        <v>1</v>
      </c>
      <c r="CP100" s="7">
        <f t="shared" si="123"/>
        <v>1</v>
      </c>
      <c r="CQ100" s="7"/>
      <c r="CS100" s="7">
        <f t="shared" si="124"/>
        <v>0</v>
      </c>
      <c r="CT100" s="7">
        <f t="shared" si="125"/>
        <v>0</v>
      </c>
      <c r="CU100" s="7">
        <f t="shared" si="126"/>
        <v>0</v>
      </c>
      <c r="CV100" s="7">
        <f t="shared" si="127"/>
        <v>0</v>
      </c>
      <c r="CW100" s="7">
        <f t="shared" si="128"/>
        <v>0</v>
      </c>
      <c r="CX100" s="7">
        <f t="shared" si="129"/>
        <v>0</v>
      </c>
      <c r="CY100" s="7">
        <f t="shared" si="130"/>
        <v>0</v>
      </c>
      <c r="CZ100" s="7">
        <f t="shared" si="131"/>
        <v>0</v>
      </c>
      <c r="DA100" s="7">
        <f t="shared" si="132"/>
        <v>0</v>
      </c>
      <c r="DB100" s="7">
        <f t="shared" si="133"/>
        <v>0</v>
      </c>
      <c r="DC100" s="7">
        <f t="shared" si="134"/>
        <v>0</v>
      </c>
    </row>
    <row r="101" spans="1:107">
      <c r="A101" s="59">
        <v>96</v>
      </c>
      <c r="B101" s="253" t="s">
        <v>286</v>
      </c>
      <c r="C101" s="254" t="s">
        <v>287</v>
      </c>
      <c r="D101" s="9"/>
      <c r="E101" s="10">
        <f>LOOKUP((IF(D101&gt;0,(RANK(D101,D$6:D$125,0)),"NA")),'Points System'!$A$4:$A$154,'Points System'!$B$4:$B$154)</f>
        <v>0</v>
      </c>
      <c r="F101" s="9"/>
      <c r="G101" s="16">
        <f>LOOKUP((IF(F101&gt;0,(RANK(F101,F$6:F$125,0)),"NA")),'Points System'!$A$4:$A$154,'Points System'!$B$4:$B$154)</f>
        <v>0</v>
      </c>
      <c r="H101" s="9"/>
      <c r="I101" s="16">
        <f>LOOKUP((IF(H101&gt;0,(RANK(H101,H$6:H$125,0)),"NA")),'Points System'!$A$4:$A$154,'Points System'!$B$4:$B$154)</f>
        <v>0</v>
      </c>
      <c r="J101" s="9"/>
      <c r="K101" s="16">
        <f>LOOKUP((IF(J101&gt;0,(RANK(J101,J$6:J$125,0)),"NA")),'Points System'!$A$4:$A$154,'Points System'!$B$4:$B$154)</f>
        <v>0</v>
      </c>
      <c r="L101" s="9"/>
      <c r="M101" s="16">
        <f>LOOKUP((IF(L101&gt;0,(RANK(L101,L$6:L$125,0)),"NA")),'Points System'!$A$4:$A$154,'Points System'!$B$4:$B$154)</f>
        <v>0</v>
      </c>
      <c r="N101" s="9"/>
      <c r="O101" s="16">
        <f>LOOKUP((IF(N101&gt;0,(RANK(N101,N$6:N$125,0)),"NA")),'Points System'!$A$4:$A$154,'Points System'!$B$4:$B$154)</f>
        <v>0</v>
      </c>
      <c r="P101" s="9"/>
      <c r="Q101" s="16">
        <f>LOOKUP((IF(P101&gt;0,(RANK(P101,P$6:P$125,0)),"NA")),'Points System'!$A$4:$A$154,'Points System'!$B$4:$B$154)</f>
        <v>0</v>
      </c>
      <c r="R101" s="9"/>
      <c r="S101" s="16">
        <f>LOOKUP((IF(R101&gt;0,(RANK(R101,R$6:R$125,0)),"NA")),'Points System'!$A$4:$A$154,'Points System'!$B$4:$B$154)</f>
        <v>0</v>
      </c>
      <c r="T101" s="9"/>
      <c r="U101" s="16">
        <f>LOOKUP((IF(T101&gt;0,(RANK(T101,T$6:T$125,0)),"NA")),'Points System'!$A$4:$A$154,'Points System'!$B$4:$B$154)</f>
        <v>0</v>
      </c>
      <c r="V101" s="9"/>
      <c r="W101" s="16">
        <f>LOOKUP((IF(V101&gt;0,(RANK(V101,V$6:V$125,0)),"NA")),'Points System'!$A$4:$A$154,'Points System'!$B$4:$B$154)</f>
        <v>0</v>
      </c>
      <c r="X101" s="9"/>
      <c r="Y101" s="16">
        <f>LOOKUP((IF(X101&gt;0,(RANK(X101,X$6:X$125,0)),"NA")),'Points System'!$A$4:$A$154,'Points System'!$B$4:$B$154)</f>
        <v>0</v>
      </c>
      <c r="Z101" s="9"/>
      <c r="AA101" s="16">
        <f>LOOKUP((IF(Z101&gt;0,(RANK(Z101,Z$6:Z$125,0)),"NA")),'Points System'!$A$4:$A$154,'Points System'!$B$4:$B$154)</f>
        <v>0</v>
      </c>
      <c r="AB101" s="78">
        <f>CC101</f>
        <v>0</v>
      </c>
      <c r="AC101" s="10">
        <f>SUM((LARGE((BA101:BK101),1))+(LARGE((BA101:BK101),2))+(LARGE((BA101:BK101),3)+(LARGE((BA101:BK101),4))))</f>
        <v>0</v>
      </c>
      <c r="AD101" s="12">
        <f>RANK(AC101,$AC$6:$AC$125,0)</f>
        <v>67</v>
      </c>
      <c r="AE101" s="88">
        <f>(AB101-(ROUNDDOWN(AB101,0)))*100</f>
        <v>0</v>
      </c>
      <c r="AF101" s="76" t="str">
        <f>IF((COUNTIF(AT101:AY101,"&gt;0"))&gt;2,"Y","N")</f>
        <v>N</v>
      </c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23">
        <f t="shared" si="82"/>
        <v>0</v>
      </c>
      <c r="AU101" s="23">
        <f t="shared" si="83"/>
        <v>0</v>
      </c>
      <c r="AV101" s="23">
        <f t="shared" si="84"/>
        <v>0</v>
      </c>
      <c r="AW101" s="23">
        <f t="shared" si="85"/>
        <v>0</v>
      </c>
      <c r="AX101" s="23">
        <f t="shared" si="86"/>
        <v>0</v>
      </c>
      <c r="AY101" s="23">
        <f t="shared" si="87"/>
        <v>0</v>
      </c>
      <c r="AZ101" s="7"/>
      <c r="BA101" s="82">
        <f t="shared" si="114"/>
        <v>0</v>
      </c>
      <c r="BB101" s="83">
        <f t="shared" si="88"/>
        <v>0</v>
      </c>
      <c r="BC101" s="82">
        <f t="shared" si="115"/>
        <v>0</v>
      </c>
      <c r="BD101" s="83">
        <f t="shared" si="89"/>
        <v>0</v>
      </c>
      <c r="BE101" s="82">
        <f t="shared" si="116"/>
        <v>0</v>
      </c>
      <c r="BF101" s="83">
        <f t="shared" si="90"/>
        <v>0</v>
      </c>
      <c r="BG101" s="82">
        <f t="shared" si="117"/>
        <v>0</v>
      </c>
      <c r="BH101" s="82">
        <f t="shared" si="91"/>
        <v>0</v>
      </c>
      <c r="BI101" s="83">
        <f t="shared" si="92"/>
        <v>0</v>
      </c>
      <c r="BJ101" s="82">
        <f t="shared" si="93"/>
        <v>0</v>
      </c>
      <c r="BK101" s="83">
        <f t="shared" si="94"/>
        <v>0</v>
      </c>
      <c r="BL101" s="7"/>
      <c r="BM101" s="82">
        <f t="shared" si="95"/>
        <v>0</v>
      </c>
      <c r="BN101" s="83">
        <f t="shared" si="96"/>
        <v>0</v>
      </c>
      <c r="BO101" s="82">
        <f t="shared" si="97"/>
        <v>0</v>
      </c>
      <c r="BP101" s="83">
        <f t="shared" si="98"/>
        <v>0</v>
      </c>
      <c r="BQ101" s="82">
        <f t="shared" si="99"/>
        <v>0</v>
      </c>
      <c r="BR101" s="83">
        <f t="shared" si="100"/>
        <v>0</v>
      </c>
      <c r="BS101" s="82">
        <f t="shared" si="101"/>
        <v>0</v>
      </c>
      <c r="BT101" s="82">
        <f t="shared" si="102"/>
        <v>0</v>
      </c>
      <c r="BU101" s="83">
        <f t="shared" si="103"/>
        <v>0</v>
      </c>
      <c r="BV101" s="82">
        <f t="shared" si="104"/>
        <v>0</v>
      </c>
      <c r="BW101" s="83">
        <f t="shared" si="105"/>
        <v>0</v>
      </c>
      <c r="BY101" s="7">
        <f t="shared" si="106"/>
        <v>0</v>
      </c>
      <c r="BZ101" s="7"/>
      <c r="CA101" s="7">
        <f t="shared" si="118"/>
        <v>0</v>
      </c>
      <c r="CB101" s="7"/>
      <c r="CC101" s="7">
        <f t="shared" si="107"/>
        <v>0</v>
      </c>
      <c r="CF101" s="7">
        <f t="shared" si="108"/>
        <v>1</v>
      </c>
      <c r="CG101" s="7">
        <f t="shared" si="109"/>
        <v>1</v>
      </c>
      <c r="CH101" s="7">
        <f t="shared" si="110"/>
        <v>1</v>
      </c>
      <c r="CI101" s="7">
        <f t="shared" si="111"/>
        <v>1</v>
      </c>
      <c r="CJ101" s="7">
        <f t="shared" si="112"/>
        <v>1</v>
      </c>
      <c r="CK101" s="7">
        <f t="shared" si="113"/>
        <v>1</v>
      </c>
      <c r="CL101" s="7">
        <f t="shared" si="119"/>
        <v>1</v>
      </c>
      <c r="CM101" s="7">
        <f t="shared" si="120"/>
        <v>1</v>
      </c>
      <c r="CN101" s="7">
        <f t="shared" si="121"/>
        <v>1</v>
      </c>
      <c r="CO101" s="7">
        <f t="shared" si="122"/>
        <v>1</v>
      </c>
      <c r="CP101" s="7">
        <f t="shared" si="123"/>
        <v>1</v>
      </c>
      <c r="CQ101" s="7"/>
      <c r="CS101" s="7">
        <f t="shared" si="124"/>
        <v>0</v>
      </c>
      <c r="CT101" s="7">
        <f t="shared" si="125"/>
        <v>0</v>
      </c>
      <c r="CU101" s="7">
        <f t="shared" si="126"/>
        <v>0</v>
      </c>
      <c r="CV101" s="7">
        <f t="shared" si="127"/>
        <v>0</v>
      </c>
      <c r="CW101" s="7">
        <f t="shared" si="128"/>
        <v>0</v>
      </c>
      <c r="CX101" s="7">
        <f t="shared" si="129"/>
        <v>0</v>
      </c>
      <c r="CY101" s="7">
        <f t="shared" si="130"/>
        <v>0</v>
      </c>
      <c r="CZ101" s="7">
        <f t="shared" si="131"/>
        <v>0</v>
      </c>
      <c r="DA101" s="7">
        <f t="shared" si="132"/>
        <v>0</v>
      </c>
      <c r="DB101" s="7">
        <f t="shared" si="133"/>
        <v>0</v>
      </c>
      <c r="DC101" s="7">
        <f t="shared" si="134"/>
        <v>0</v>
      </c>
    </row>
    <row r="102" spans="1:107">
      <c r="A102" s="59">
        <v>97</v>
      </c>
      <c r="B102" s="253" t="s">
        <v>286</v>
      </c>
      <c r="C102" s="254" t="s">
        <v>287</v>
      </c>
      <c r="D102" s="9"/>
      <c r="E102" s="29">
        <f>LOOKUP((IF(D102&gt;0,(RANK(D102,D$6:D$125,0)),"NA")),'Points System'!$A$4:$A$154,'Points System'!$B$4:$B$154)</f>
        <v>0</v>
      </c>
      <c r="F102" s="9"/>
      <c r="G102" s="30">
        <f>LOOKUP((IF(F102&gt;0,(RANK(F102,F$6:F$125,0)),"NA")),'Points System'!$A$4:$A$154,'Points System'!$B$4:$B$154)</f>
        <v>0</v>
      </c>
      <c r="H102" s="9"/>
      <c r="I102" s="30">
        <f>LOOKUP((IF(H102&gt;0,(RANK(H102,H$6:H$125,0)),"NA")),'Points System'!$A$4:$A$154,'Points System'!$B$4:$B$154)</f>
        <v>0</v>
      </c>
      <c r="J102" s="9"/>
      <c r="K102" s="30">
        <f>LOOKUP((IF(J102&gt;0,(RANK(J102,J$6:J$125,0)),"NA")),'Points System'!$A$4:$A$154,'Points System'!$B$4:$B$154)</f>
        <v>0</v>
      </c>
      <c r="L102" s="9"/>
      <c r="M102" s="30">
        <f>LOOKUP((IF(L102&gt;0,(RANK(L102,L$6:L$125,0)),"NA")),'Points System'!$A$4:$A$154,'Points System'!$B$4:$B$154)</f>
        <v>0</v>
      </c>
      <c r="N102" s="9"/>
      <c r="O102" s="30">
        <f>LOOKUP((IF(N102&gt;0,(RANK(N102,N$6:N$125,0)),"NA")),'Points System'!$A$4:$A$154,'Points System'!$B$4:$B$154)</f>
        <v>0</v>
      </c>
      <c r="P102" s="9"/>
      <c r="Q102" s="30">
        <f>LOOKUP((IF(P102&gt;0,(RANK(P102,P$6:P$125,0)),"NA")),'Points System'!$A$4:$A$154,'Points System'!$B$4:$B$154)</f>
        <v>0</v>
      </c>
      <c r="R102" s="9"/>
      <c r="S102" s="30">
        <f>LOOKUP((IF(R102&gt;0,(RANK(R102,R$6:R$125,0)),"NA")),'Points System'!$A$4:$A$154,'Points System'!$B$4:$B$154)</f>
        <v>0</v>
      </c>
      <c r="T102" s="9"/>
      <c r="U102" s="30">
        <f>LOOKUP((IF(T102&gt;0,(RANK(T102,T$6:T$125,0)),"NA")),'Points System'!$A$4:$A$154,'Points System'!$B$4:$B$154)</f>
        <v>0</v>
      </c>
      <c r="V102" s="9"/>
      <c r="W102" s="30">
        <f>LOOKUP((IF(V102&gt;0,(RANK(V102,V$6:V$125,0)),"NA")),'Points System'!$A$4:$A$154,'Points System'!$B$4:$B$154)</f>
        <v>0</v>
      </c>
      <c r="X102" s="9"/>
      <c r="Y102" s="16">
        <f>LOOKUP((IF(X102&gt;0,(RANK(X102,X$6:X$125,0)),"NA")),'Points System'!$A$4:$A$154,'Points System'!$B$4:$B$154)</f>
        <v>0</v>
      </c>
      <c r="Z102" s="9"/>
      <c r="AA102" s="16">
        <f>LOOKUP((IF(Z102&gt;0,(RANK(Z102,Z$6:Z$125,0)),"NA")),'Points System'!$A$4:$A$154,'Points System'!$B$4:$B$154)</f>
        <v>0</v>
      </c>
      <c r="AB102" s="78">
        <f>CC102</f>
        <v>0</v>
      </c>
      <c r="AC102" s="10">
        <f>SUM((LARGE((BA102:BK102),1))+(LARGE((BA102:BK102),2))+(LARGE((BA102:BK102),3)+(LARGE((BA102:BK102),4))))</f>
        <v>0</v>
      </c>
      <c r="AD102" s="12">
        <f>RANK(AC102,$AC$6:$AC$125,0)</f>
        <v>67</v>
      </c>
      <c r="AE102" s="88">
        <f>(AB102-(ROUNDDOWN(AB102,0)))*100</f>
        <v>0</v>
      </c>
      <c r="AF102" s="76" t="str">
        <f>IF((COUNTIF(AT102:AY102,"&gt;0"))&gt;2,"Y","N")</f>
        <v>N</v>
      </c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23">
        <f t="shared" si="82"/>
        <v>0</v>
      </c>
      <c r="AU102" s="23">
        <f t="shared" si="83"/>
        <v>0</v>
      </c>
      <c r="AV102" s="23">
        <f t="shared" si="84"/>
        <v>0</v>
      </c>
      <c r="AW102" s="23">
        <f t="shared" ref="AW102:AW125" si="135">LARGE(BG102:BG102,1)</f>
        <v>0</v>
      </c>
      <c r="AX102" s="23">
        <f t="shared" si="86"/>
        <v>0</v>
      </c>
      <c r="AY102" s="23">
        <f t="shared" si="87"/>
        <v>0</v>
      </c>
      <c r="AZ102" s="7"/>
      <c r="BA102" s="82">
        <f t="shared" si="114"/>
        <v>0</v>
      </c>
      <c r="BB102" s="83">
        <f t="shared" ref="BB102:BB125" si="136">S102</f>
        <v>0</v>
      </c>
      <c r="BC102" s="82">
        <f t="shared" si="115"/>
        <v>0</v>
      </c>
      <c r="BD102" s="83">
        <f t="shared" ref="BD102:BD125" si="137">Q102</f>
        <v>0</v>
      </c>
      <c r="BE102" s="82">
        <f t="shared" si="116"/>
        <v>0</v>
      </c>
      <c r="BF102" s="83">
        <f t="shared" ref="BF102:BF125" si="138">W102</f>
        <v>0</v>
      </c>
      <c r="BG102" s="82">
        <f t="shared" si="117"/>
        <v>0</v>
      </c>
      <c r="BH102" s="82">
        <f t="shared" ref="BH102:BH125" si="139">E102</f>
        <v>0</v>
      </c>
      <c r="BI102" s="83">
        <f t="shared" ref="BI102:BI125" si="140">M102</f>
        <v>0</v>
      </c>
      <c r="BJ102" s="82">
        <f t="shared" ref="BJ102:BJ125" si="141">O102</f>
        <v>0</v>
      </c>
      <c r="BK102" s="83">
        <f t="shared" ref="BK102:BK125" si="142">Y102</f>
        <v>0</v>
      </c>
      <c r="BL102" s="7"/>
      <c r="BM102" s="82">
        <f t="shared" ref="BM102:BM125" si="143">F102</f>
        <v>0</v>
      </c>
      <c r="BN102" s="83">
        <f t="shared" ref="BN102:BN125" si="144">R102</f>
        <v>0</v>
      </c>
      <c r="BO102" s="82">
        <f t="shared" ref="BO102:BO125" si="145">H102</f>
        <v>0</v>
      </c>
      <c r="BP102" s="83">
        <f t="shared" ref="BP102:BP125" si="146">P102</f>
        <v>0</v>
      </c>
      <c r="BQ102" s="82">
        <f t="shared" ref="BQ102:BQ125" si="147">J102</f>
        <v>0</v>
      </c>
      <c r="BR102" s="83">
        <f t="shared" ref="BR102:BR125" si="148">V102</f>
        <v>0</v>
      </c>
      <c r="BS102" s="82">
        <f t="shared" ref="BS102:BS125" si="149">Z102</f>
        <v>0</v>
      </c>
      <c r="BT102" s="82">
        <f t="shared" ref="BT102:BT125" si="150">D102</f>
        <v>0</v>
      </c>
      <c r="BU102" s="83">
        <f t="shared" ref="BU102:BU125" si="151">L102</f>
        <v>0</v>
      </c>
      <c r="BV102" s="82">
        <f t="shared" ref="BV102:BV125" si="152">N102</f>
        <v>0</v>
      </c>
      <c r="BW102" s="83">
        <f t="shared" ref="BW102:BW125" si="153">X102</f>
        <v>0</v>
      </c>
      <c r="BY102" s="7">
        <f t="shared" ref="BY102:BY125" si="154">SUM(BM102:BW102)</f>
        <v>0</v>
      </c>
      <c r="BZ102" s="7"/>
      <c r="CA102" s="7">
        <f t="shared" si="118"/>
        <v>0</v>
      </c>
      <c r="CB102" s="7"/>
      <c r="CC102" s="7">
        <f t="shared" si="107"/>
        <v>0</v>
      </c>
      <c r="CF102" s="7">
        <f t="shared" ref="CF102:CF125" si="155">MATCH((SMALL(BA102:BK102,1)),BA102:BK102,0)</f>
        <v>1</v>
      </c>
      <c r="CG102" s="7">
        <f t="shared" ref="CG102:CG125" si="156">MATCH((SMALL(BA102:BK102,2)),BA102:BK102,0)</f>
        <v>1</v>
      </c>
      <c r="CH102" s="7">
        <f t="shared" ref="CH102:CH125" si="157">MATCH((SMALL(BA102:BK102,3)),BA102:BK102,0)</f>
        <v>1</v>
      </c>
      <c r="CI102" s="7">
        <f t="shared" ref="CI102:CI125" si="158">MATCH((SMALL(BA102:BK102,4)),BA102:BK102,0)</f>
        <v>1</v>
      </c>
      <c r="CJ102" s="7">
        <f t="shared" ref="CJ102:CJ125" si="159">MATCH((SMALL(BA102:BK102,5)),BA102:BK102,0)</f>
        <v>1</v>
      </c>
      <c r="CK102" s="7">
        <f t="shared" ref="CK102:CK125" si="160">MATCH((SMALL(BA102:BK102,6)),BA102:BK102,0)</f>
        <v>1</v>
      </c>
      <c r="CL102" s="7">
        <f t="shared" si="119"/>
        <v>1</v>
      </c>
      <c r="CM102" s="7">
        <f t="shared" si="120"/>
        <v>1</v>
      </c>
      <c r="CN102" s="7">
        <f t="shared" si="121"/>
        <v>1</v>
      </c>
      <c r="CO102" s="7">
        <f t="shared" si="122"/>
        <v>1</v>
      </c>
      <c r="CP102" s="7">
        <f t="shared" si="123"/>
        <v>1</v>
      </c>
      <c r="CQ102" s="7"/>
      <c r="CS102" s="7">
        <f t="shared" si="124"/>
        <v>0</v>
      </c>
      <c r="CT102" s="7">
        <f t="shared" si="125"/>
        <v>0</v>
      </c>
      <c r="CU102" s="7">
        <f t="shared" si="126"/>
        <v>0</v>
      </c>
      <c r="CV102" s="7">
        <f t="shared" si="127"/>
        <v>0</v>
      </c>
      <c r="CW102" s="7">
        <f t="shared" si="128"/>
        <v>0</v>
      </c>
      <c r="CX102" s="7">
        <f t="shared" si="129"/>
        <v>0</v>
      </c>
      <c r="CY102" s="7">
        <f t="shared" si="130"/>
        <v>0</v>
      </c>
      <c r="CZ102" s="7">
        <f t="shared" si="131"/>
        <v>0</v>
      </c>
      <c r="DA102" s="7">
        <f t="shared" si="132"/>
        <v>0</v>
      </c>
      <c r="DB102" s="7">
        <f t="shared" si="133"/>
        <v>0</v>
      </c>
      <c r="DC102" s="7">
        <f t="shared" si="134"/>
        <v>0</v>
      </c>
    </row>
    <row r="103" spans="1:107">
      <c r="A103" s="59">
        <v>98</v>
      </c>
      <c r="B103" s="253" t="s">
        <v>286</v>
      </c>
      <c r="C103" s="254" t="s">
        <v>287</v>
      </c>
      <c r="D103" s="9"/>
      <c r="E103" s="10">
        <f>LOOKUP((IF(D103&gt;0,(RANK(D103,D$6:D$125,0)),"NA")),'Points System'!$A$4:$A$154,'Points System'!$B$4:$B$154)</f>
        <v>0</v>
      </c>
      <c r="F103" s="78"/>
      <c r="G103" s="16">
        <f>LOOKUP((IF(F103&gt;0,(RANK(F103,F$6:F$125,0)),"NA")),'Points System'!$A$4:$A$154,'Points System'!$B$4:$B$154)</f>
        <v>0</v>
      </c>
      <c r="H103" s="78"/>
      <c r="I103" s="16">
        <f>LOOKUP((IF(H103&gt;0,(RANK(H103,H$6:H$125,0)),"NA")),'Points System'!$A$4:$A$154,'Points System'!$B$4:$B$154)</f>
        <v>0</v>
      </c>
      <c r="J103" s="9"/>
      <c r="K103" s="16">
        <f>LOOKUP((IF(J103&gt;0,(RANK(J103,J$6:J$125,0)),"NA")),'Points System'!$A$4:$A$154,'Points System'!$B$4:$B$154)</f>
        <v>0</v>
      </c>
      <c r="L103" s="78"/>
      <c r="M103" s="16">
        <f>LOOKUP((IF(L103&gt;0,(RANK(L103,L$6:L$125,0)),"NA")),'Points System'!$A$4:$A$154,'Points System'!$B$4:$B$154)</f>
        <v>0</v>
      </c>
      <c r="N103" s="78"/>
      <c r="O103" s="16">
        <f>LOOKUP((IF(N103&gt;0,(RANK(N103,N$6:N$125,0)),"NA")),'Points System'!$A$4:$A$154,'Points System'!$B$4:$B$154)</f>
        <v>0</v>
      </c>
      <c r="P103" s="78"/>
      <c r="Q103" s="16">
        <f>LOOKUP((IF(P103&gt;0,(RANK(P103,P$6:P$125,0)),"NA")),'Points System'!$A$4:$A$154,'Points System'!$B$4:$B$154)</f>
        <v>0</v>
      </c>
      <c r="R103" s="78"/>
      <c r="S103" s="16">
        <f>LOOKUP((IF(R103&gt;0,(RANK(R103,R$6:R$125,0)),"NA")),'Points System'!$A$4:$A$154,'Points System'!$B$4:$B$154)</f>
        <v>0</v>
      </c>
      <c r="T103" s="78"/>
      <c r="U103" s="16">
        <f>LOOKUP((IF(T103&gt;0,(RANK(T103,T$6:T$125,0)),"NA")),'Points System'!$A$4:$A$154,'Points System'!$B$4:$B$154)</f>
        <v>0</v>
      </c>
      <c r="V103" s="78"/>
      <c r="W103" s="16">
        <f>LOOKUP((IF(V103&gt;0,(RANK(V103,V$6:V$125,0)),"NA")),'Points System'!$A$4:$A$154,'Points System'!$B$4:$B$154)</f>
        <v>0</v>
      </c>
      <c r="X103" s="9"/>
      <c r="Y103" s="16">
        <f>LOOKUP((IF(X103&gt;0,(RANK(X103,X$6:X$125,0)),"NA")),'Points System'!$A$4:$A$154,'Points System'!$B$4:$B$154)</f>
        <v>0</v>
      </c>
      <c r="Z103" s="78"/>
      <c r="AA103" s="16">
        <f>LOOKUP((IF(Z103&gt;0,(RANK(Z103,Z$6:Z$125,0)),"NA")),'Points System'!$A$4:$A$154,'Points System'!$B$4:$B$154)</f>
        <v>0</v>
      </c>
      <c r="AB103" s="78">
        <f>CC103</f>
        <v>0</v>
      </c>
      <c r="AC103" s="10">
        <f>SUM((LARGE((BA103:BK103),1))+(LARGE((BA103:BK103),2))+(LARGE((BA103:BK103),3)+(LARGE((BA103:BK103),4))))</f>
        <v>0</v>
      </c>
      <c r="AD103" s="12">
        <f>RANK(AC103,$AC$6:$AC$125,0)</f>
        <v>67</v>
      </c>
      <c r="AE103" s="88">
        <f>(AB103-(ROUNDDOWN(AB103,0)))*100</f>
        <v>0</v>
      </c>
      <c r="AF103" s="76" t="str">
        <f>IF((COUNTIF(AT103:AY103,"&gt;0"))&gt;2,"Y","N")</f>
        <v>N</v>
      </c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23">
        <f t="shared" si="82"/>
        <v>0</v>
      </c>
      <c r="AU103" s="23">
        <f t="shared" si="83"/>
        <v>0</v>
      </c>
      <c r="AV103" s="23">
        <f t="shared" si="84"/>
        <v>0</v>
      </c>
      <c r="AW103" s="23">
        <f t="shared" si="135"/>
        <v>0</v>
      </c>
      <c r="AX103" s="23">
        <f t="shared" si="86"/>
        <v>0</v>
      </c>
      <c r="AY103" s="23">
        <f t="shared" si="87"/>
        <v>0</v>
      </c>
      <c r="AZ103" s="7"/>
      <c r="BA103" s="82">
        <f t="shared" si="114"/>
        <v>0</v>
      </c>
      <c r="BB103" s="83">
        <f t="shared" si="136"/>
        <v>0</v>
      </c>
      <c r="BC103" s="82">
        <f t="shared" si="115"/>
        <v>0</v>
      </c>
      <c r="BD103" s="83">
        <f t="shared" si="137"/>
        <v>0</v>
      </c>
      <c r="BE103" s="82">
        <f t="shared" si="116"/>
        <v>0</v>
      </c>
      <c r="BF103" s="83">
        <f t="shared" si="138"/>
        <v>0</v>
      </c>
      <c r="BG103" s="82">
        <f t="shared" si="117"/>
        <v>0</v>
      </c>
      <c r="BH103" s="82">
        <f t="shared" si="139"/>
        <v>0</v>
      </c>
      <c r="BI103" s="83">
        <f t="shared" si="140"/>
        <v>0</v>
      </c>
      <c r="BJ103" s="82">
        <f t="shared" si="141"/>
        <v>0</v>
      </c>
      <c r="BK103" s="83">
        <f t="shared" si="142"/>
        <v>0</v>
      </c>
      <c r="BL103" s="7"/>
      <c r="BM103" s="82">
        <f t="shared" si="143"/>
        <v>0</v>
      </c>
      <c r="BN103" s="83">
        <f t="shared" si="144"/>
        <v>0</v>
      </c>
      <c r="BO103" s="82">
        <f t="shared" si="145"/>
        <v>0</v>
      </c>
      <c r="BP103" s="83">
        <f t="shared" si="146"/>
        <v>0</v>
      </c>
      <c r="BQ103" s="82">
        <f t="shared" si="147"/>
        <v>0</v>
      </c>
      <c r="BR103" s="83">
        <f t="shared" si="148"/>
        <v>0</v>
      </c>
      <c r="BS103" s="82">
        <f t="shared" si="149"/>
        <v>0</v>
      </c>
      <c r="BT103" s="82">
        <f t="shared" si="150"/>
        <v>0</v>
      </c>
      <c r="BU103" s="83">
        <f t="shared" si="151"/>
        <v>0</v>
      </c>
      <c r="BV103" s="82">
        <f t="shared" si="152"/>
        <v>0</v>
      </c>
      <c r="BW103" s="83">
        <f t="shared" si="153"/>
        <v>0</v>
      </c>
      <c r="BY103" s="7">
        <f t="shared" si="154"/>
        <v>0</v>
      </c>
      <c r="BZ103" s="7"/>
      <c r="CA103" s="7">
        <f t="shared" si="118"/>
        <v>0</v>
      </c>
      <c r="CB103" s="7"/>
      <c r="CC103" s="7">
        <f t="shared" si="107"/>
        <v>0</v>
      </c>
      <c r="CF103" s="7">
        <f t="shared" si="155"/>
        <v>1</v>
      </c>
      <c r="CG103" s="7">
        <f t="shared" si="156"/>
        <v>1</v>
      </c>
      <c r="CH103" s="7">
        <f t="shared" si="157"/>
        <v>1</v>
      </c>
      <c r="CI103" s="7">
        <f t="shared" si="158"/>
        <v>1</v>
      </c>
      <c r="CJ103" s="7">
        <f t="shared" si="159"/>
        <v>1</v>
      </c>
      <c r="CK103" s="7">
        <f t="shared" si="160"/>
        <v>1</v>
      </c>
      <c r="CL103" s="7">
        <f t="shared" ref="CL103:CL125" si="161">MATCH((SMALL(BA103:BK103,7)),BA103:BK103,0)</f>
        <v>1</v>
      </c>
      <c r="CM103" s="7">
        <f t="shared" ref="CM103:CM125" si="162">MATCH((SMALL(BA103:BK103,8)),BA103:BK103,0)</f>
        <v>1</v>
      </c>
      <c r="CN103" s="7">
        <f t="shared" si="121"/>
        <v>1</v>
      </c>
      <c r="CO103" s="7">
        <f t="shared" si="122"/>
        <v>1</v>
      </c>
      <c r="CP103" s="7">
        <f t="shared" si="123"/>
        <v>1</v>
      </c>
      <c r="CQ103" s="7"/>
      <c r="CS103" s="7">
        <f t="shared" si="124"/>
        <v>0</v>
      </c>
      <c r="CT103" s="7">
        <f t="shared" si="125"/>
        <v>0</v>
      </c>
      <c r="CU103" s="7">
        <f t="shared" si="126"/>
        <v>0</v>
      </c>
      <c r="CV103" s="7">
        <f t="shared" si="127"/>
        <v>0</v>
      </c>
      <c r="CW103" s="7">
        <f t="shared" si="128"/>
        <v>0</v>
      </c>
      <c r="CX103" s="7">
        <f t="shared" si="129"/>
        <v>0</v>
      </c>
      <c r="CY103" s="7">
        <f t="shared" si="130"/>
        <v>0</v>
      </c>
      <c r="CZ103" s="7">
        <f t="shared" si="131"/>
        <v>0</v>
      </c>
      <c r="DA103" s="7">
        <f t="shared" si="132"/>
        <v>0</v>
      </c>
      <c r="DB103" s="7">
        <f t="shared" si="133"/>
        <v>0</v>
      </c>
      <c r="DC103" s="7">
        <f t="shared" si="134"/>
        <v>0</v>
      </c>
    </row>
    <row r="104" spans="1:107">
      <c r="A104" s="59">
        <v>99</v>
      </c>
      <c r="B104" s="253" t="s">
        <v>286</v>
      </c>
      <c r="C104" s="254" t="s">
        <v>287</v>
      </c>
      <c r="D104" s="9"/>
      <c r="E104" s="10">
        <f>LOOKUP((IF(D104&gt;0,(RANK(D104,D$6:D$125,0)),"NA")),'Points System'!$A$4:$A$154,'Points System'!$B$4:$B$154)</f>
        <v>0</v>
      </c>
      <c r="F104" s="78"/>
      <c r="G104" s="16">
        <f>LOOKUP((IF(F104&gt;0,(RANK(F104,F$6:F$125,0)),"NA")),'Points System'!$A$4:$A$154,'Points System'!$B$4:$B$154)</f>
        <v>0</v>
      </c>
      <c r="H104" s="78"/>
      <c r="I104" s="16">
        <f>LOOKUP((IF(H104&gt;0,(RANK(H104,H$6:H$125,0)),"NA")),'Points System'!$A$4:$A$154,'Points System'!$B$4:$B$154)</f>
        <v>0</v>
      </c>
      <c r="J104" s="9"/>
      <c r="K104" s="16">
        <f>LOOKUP((IF(J104&gt;0,(RANK(J104,J$6:J$125,0)),"NA")),'Points System'!$A$4:$A$154,'Points System'!$B$4:$B$154)</f>
        <v>0</v>
      </c>
      <c r="L104" s="78"/>
      <c r="M104" s="16">
        <f>LOOKUP((IF(L104&gt;0,(RANK(L104,L$6:L$125,0)),"NA")),'Points System'!$A$4:$A$154,'Points System'!$B$4:$B$154)</f>
        <v>0</v>
      </c>
      <c r="N104" s="78"/>
      <c r="O104" s="16">
        <f>LOOKUP((IF(N104&gt;0,(RANK(N104,N$6:N$125,0)),"NA")),'Points System'!$A$4:$A$154,'Points System'!$B$4:$B$154)</f>
        <v>0</v>
      </c>
      <c r="P104" s="78"/>
      <c r="Q104" s="16">
        <f>LOOKUP((IF(P104&gt;0,(RANK(P104,P$6:P$125,0)),"NA")),'Points System'!$A$4:$A$154,'Points System'!$B$4:$B$154)</f>
        <v>0</v>
      </c>
      <c r="R104" s="78"/>
      <c r="S104" s="16">
        <f>LOOKUP((IF(R104&gt;0,(RANK(R104,R$6:R$125,0)),"NA")),'Points System'!$A$4:$A$154,'Points System'!$B$4:$B$154)</f>
        <v>0</v>
      </c>
      <c r="T104" s="78"/>
      <c r="U104" s="16">
        <f>LOOKUP((IF(T104&gt;0,(RANK(T104,T$6:T$125,0)),"NA")),'Points System'!$A$4:$A$154,'Points System'!$B$4:$B$154)</f>
        <v>0</v>
      </c>
      <c r="V104" s="78"/>
      <c r="W104" s="16">
        <f>LOOKUP((IF(V104&gt;0,(RANK(V104,V$6:V$125,0)),"NA")),'Points System'!$A$4:$A$154,'Points System'!$B$4:$B$154)</f>
        <v>0</v>
      </c>
      <c r="X104" s="9"/>
      <c r="Y104" s="16">
        <f>LOOKUP((IF(X104&gt;0,(RANK(X104,X$6:X$125,0)),"NA")),'Points System'!$A$4:$A$154,'Points System'!$B$4:$B$154)</f>
        <v>0</v>
      </c>
      <c r="Z104" s="78"/>
      <c r="AA104" s="16">
        <f>LOOKUP((IF(Z104&gt;0,(RANK(Z104,Z$6:Z$125,0)),"NA")),'Points System'!$A$4:$A$154,'Points System'!$B$4:$B$154)</f>
        <v>0</v>
      </c>
      <c r="AB104" s="78">
        <f>CC104</f>
        <v>0</v>
      </c>
      <c r="AC104" s="10">
        <f>SUM((LARGE((BA104:BK104),1))+(LARGE((BA104:BK104),2))+(LARGE((BA104:BK104),3)+(LARGE((BA104:BK104),4))))</f>
        <v>0</v>
      </c>
      <c r="AD104" s="12">
        <f>RANK(AC104,$AC$6:$AC$125,0)</f>
        <v>67</v>
      </c>
      <c r="AE104" s="88">
        <f>(AB104-(ROUNDDOWN(AB104,0)))*100</f>
        <v>0</v>
      </c>
      <c r="AF104" s="76" t="str">
        <f>IF((COUNTIF(AT104:AY104,"&gt;0"))&gt;2,"Y","N")</f>
        <v>N</v>
      </c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23">
        <f t="shared" si="82"/>
        <v>0</v>
      </c>
      <c r="AU104" s="23">
        <f t="shared" si="83"/>
        <v>0</v>
      </c>
      <c r="AV104" s="23">
        <f t="shared" si="84"/>
        <v>0</v>
      </c>
      <c r="AW104" s="23">
        <f t="shared" si="135"/>
        <v>0</v>
      </c>
      <c r="AX104" s="23">
        <f t="shared" si="86"/>
        <v>0</v>
      </c>
      <c r="AY104" s="23">
        <f t="shared" si="87"/>
        <v>0</v>
      </c>
      <c r="AZ104" s="7"/>
      <c r="BA104" s="82">
        <f t="shared" si="114"/>
        <v>0</v>
      </c>
      <c r="BB104" s="83">
        <f t="shared" si="136"/>
        <v>0</v>
      </c>
      <c r="BC104" s="82">
        <f t="shared" si="115"/>
        <v>0</v>
      </c>
      <c r="BD104" s="83">
        <f t="shared" si="137"/>
        <v>0</v>
      </c>
      <c r="BE104" s="82">
        <f t="shared" si="116"/>
        <v>0</v>
      </c>
      <c r="BF104" s="83">
        <f t="shared" si="138"/>
        <v>0</v>
      </c>
      <c r="BG104" s="82">
        <f t="shared" si="117"/>
        <v>0</v>
      </c>
      <c r="BH104" s="82">
        <f t="shared" si="139"/>
        <v>0</v>
      </c>
      <c r="BI104" s="83">
        <f t="shared" si="140"/>
        <v>0</v>
      </c>
      <c r="BJ104" s="82">
        <f t="shared" si="141"/>
        <v>0</v>
      </c>
      <c r="BK104" s="83">
        <f t="shared" si="142"/>
        <v>0</v>
      </c>
      <c r="BL104" s="7"/>
      <c r="BM104" s="82">
        <f t="shared" si="143"/>
        <v>0</v>
      </c>
      <c r="BN104" s="83">
        <f t="shared" si="144"/>
        <v>0</v>
      </c>
      <c r="BO104" s="82">
        <f t="shared" si="145"/>
        <v>0</v>
      </c>
      <c r="BP104" s="83">
        <f t="shared" si="146"/>
        <v>0</v>
      </c>
      <c r="BQ104" s="82">
        <f t="shared" si="147"/>
        <v>0</v>
      </c>
      <c r="BR104" s="83">
        <f t="shared" si="148"/>
        <v>0</v>
      </c>
      <c r="BS104" s="82">
        <f t="shared" si="149"/>
        <v>0</v>
      </c>
      <c r="BT104" s="82">
        <f t="shared" si="150"/>
        <v>0</v>
      </c>
      <c r="BU104" s="83">
        <f t="shared" si="151"/>
        <v>0</v>
      </c>
      <c r="BV104" s="82">
        <f t="shared" si="152"/>
        <v>0</v>
      </c>
      <c r="BW104" s="83">
        <f t="shared" si="153"/>
        <v>0</v>
      </c>
      <c r="BY104" s="7">
        <f t="shared" si="154"/>
        <v>0</v>
      </c>
      <c r="BZ104" s="7"/>
      <c r="CA104" s="7">
        <f t="shared" si="118"/>
        <v>0</v>
      </c>
      <c r="CB104" s="7"/>
      <c r="CC104" s="7">
        <f t="shared" si="107"/>
        <v>0</v>
      </c>
      <c r="CF104" s="7">
        <f t="shared" si="155"/>
        <v>1</v>
      </c>
      <c r="CG104" s="7">
        <f t="shared" si="156"/>
        <v>1</v>
      </c>
      <c r="CH104" s="7">
        <f t="shared" si="157"/>
        <v>1</v>
      </c>
      <c r="CI104" s="7">
        <f t="shared" si="158"/>
        <v>1</v>
      </c>
      <c r="CJ104" s="7">
        <f t="shared" si="159"/>
        <v>1</v>
      </c>
      <c r="CK104" s="7">
        <f t="shared" si="160"/>
        <v>1</v>
      </c>
      <c r="CL104" s="7">
        <f t="shared" si="161"/>
        <v>1</v>
      </c>
      <c r="CM104" s="7">
        <f t="shared" si="162"/>
        <v>1</v>
      </c>
      <c r="CN104" s="7">
        <f t="shared" si="121"/>
        <v>1</v>
      </c>
      <c r="CO104" s="7">
        <f t="shared" si="122"/>
        <v>1</v>
      </c>
      <c r="CP104" s="7">
        <f t="shared" si="123"/>
        <v>1</v>
      </c>
      <c r="CQ104" s="7"/>
      <c r="CS104" s="7">
        <f t="shared" si="124"/>
        <v>0</v>
      </c>
      <c r="CT104" s="7">
        <f t="shared" si="125"/>
        <v>0</v>
      </c>
      <c r="CU104" s="7">
        <f t="shared" si="126"/>
        <v>0</v>
      </c>
      <c r="CV104" s="7">
        <f t="shared" si="127"/>
        <v>0</v>
      </c>
      <c r="CW104" s="7">
        <f t="shared" si="128"/>
        <v>0</v>
      </c>
      <c r="CX104" s="7">
        <f t="shared" si="129"/>
        <v>0</v>
      </c>
      <c r="CY104" s="7">
        <f t="shared" si="130"/>
        <v>0</v>
      </c>
      <c r="CZ104" s="7">
        <f t="shared" si="131"/>
        <v>0</v>
      </c>
      <c r="DA104" s="7">
        <f t="shared" si="132"/>
        <v>0</v>
      </c>
      <c r="DB104" s="7">
        <f t="shared" si="133"/>
        <v>0</v>
      </c>
      <c r="DC104" s="7">
        <f t="shared" si="134"/>
        <v>0</v>
      </c>
    </row>
    <row r="105" spans="1:107">
      <c r="A105" s="59">
        <v>100</v>
      </c>
      <c r="B105" s="253" t="s">
        <v>286</v>
      </c>
      <c r="C105" s="254" t="s">
        <v>287</v>
      </c>
      <c r="D105" s="9"/>
      <c r="E105" s="10">
        <f>LOOKUP((IF(D105&gt;0,(RANK(D105,D$6:D$125,0)),"NA")),'Points System'!$A$4:$A$154,'Points System'!$B$4:$B$154)</f>
        <v>0</v>
      </c>
      <c r="F105" s="9"/>
      <c r="G105" s="16">
        <f>LOOKUP((IF(F105&gt;0,(RANK(F105,F$6:F$125,0)),"NA")),'Points System'!$A$4:$A$154,'Points System'!$B$4:$B$154)</f>
        <v>0</v>
      </c>
      <c r="H105" s="9"/>
      <c r="I105" s="16">
        <f>LOOKUP((IF(H105&gt;0,(RANK(H105,H$6:H$125,0)),"NA")),'Points System'!$A$4:$A$154,'Points System'!$B$4:$B$154)</f>
        <v>0</v>
      </c>
      <c r="J105" s="9"/>
      <c r="K105" s="16">
        <f>LOOKUP((IF(J105&gt;0,(RANK(J105,J$6:J$125,0)),"NA")),'Points System'!$A$4:$A$154,'Points System'!$B$4:$B$154)</f>
        <v>0</v>
      </c>
      <c r="L105" s="9"/>
      <c r="M105" s="16">
        <f>LOOKUP((IF(L105&gt;0,(RANK(L105,L$6:L$125,0)),"NA")),'Points System'!$A$4:$A$154,'Points System'!$B$4:$B$154)</f>
        <v>0</v>
      </c>
      <c r="N105" s="9"/>
      <c r="O105" s="16">
        <f>LOOKUP((IF(N105&gt;0,(RANK(N105,N$6:N$125,0)),"NA")),'Points System'!$A$4:$A$154,'Points System'!$B$4:$B$154)</f>
        <v>0</v>
      </c>
      <c r="P105" s="9"/>
      <c r="Q105" s="16">
        <f>LOOKUP((IF(P105&gt;0,(RANK(P105,P$6:P$125,0)),"NA")),'Points System'!$A$4:$A$154,'Points System'!$B$4:$B$154)</f>
        <v>0</v>
      </c>
      <c r="R105" s="9"/>
      <c r="S105" s="16">
        <f>LOOKUP((IF(R105&gt;0,(RANK(R105,R$6:R$125,0)),"NA")),'Points System'!$A$4:$A$154,'Points System'!$B$4:$B$154)</f>
        <v>0</v>
      </c>
      <c r="T105" s="9"/>
      <c r="U105" s="16">
        <f>LOOKUP((IF(T105&gt;0,(RANK(T105,T$6:T$125,0)),"NA")),'Points System'!$A$4:$A$154,'Points System'!$B$4:$B$154)</f>
        <v>0</v>
      </c>
      <c r="V105" s="9"/>
      <c r="W105" s="16">
        <f>LOOKUP((IF(V105&gt;0,(RANK(V105,V$6:V$125,0)),"NA")),'Points System'!$A$4:$A$154,'Points System'!$B$4:$B$154)</f>
        <v>0</v>
      </c>
      <c r="X105" s="9"/>
      <c r="Y105" s="16">
        <f>LOOKUP((IF(X105&gt;0,(RANK(X105,X$6:X$125,0)),"NA")),'Points System'!$A$4:$A$154,'Points System'!$B$4:$B$154)</f>
        <v>0</v>
      </c>
      <c r="Z105" s="9"/>
      <c r="AA105" s="16">
        <f>LOOKUP((IF(Z105&gt;0,(RANK(Z105,Z$6:Z$125,0)),"NA")),'Points System'!$A$4:$A$154,'Points System'!$B$4:$B$154)</f>
        <v>0</v>
      </c>
      <c r="AB105" s="78">
        <f>CC105</f>
        <v>0</v>
      </c>
      <c r="AC105" s="10">
        <f>SUM((LARGE((BA105:BK105),1))+(LARGE((BA105:BK105),2))+(LARGE((BA105:BK105),3)+(LARGE((BA105:BK105),4))))</f>
        <v>0</v>
      </c>
      <c r="AD105" s="12">
        <f>RANK(AC105,$AC$6:$AC$125,0)</f>
        <v>67</v>
      </c>
      <c r="AE105" s="88">
        <f>(AB105-(ROUNDDOWN(AB105,0)))*100</f>
        <v>0</v>
      </c>
      <c r="AF105" s="76" t="str">
        <f>IF((COUNTIF(AT105:AY105,"&gt;0"))&gt;2,"Y","N")</f>
        <v>N</v>
      </c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23">
        <f t="shared" si="82"/>
        <v>0</v>
      </c>
      <c r="AU105" s="23">
        <f t="shared" si="83"/>
        <v>0</v>
      </c>
      <c r="AV105" s="23">
        <f t="shared" si="84"/>
        <v>0</v>
      </c>
      <c r="AW105" s="23">
        <f t="shared" si="135"/>
        <v>0</v>
      </c>
      <c r="AX105" s="23">
        <f t="shared" si="86"/>
        <v>0</v>
      </c>
      <c r="AY105" s="23">
        <f t="shared" si="87"/>
        <v>0</v>
      </c>
      <c r="AZ105" s="7"/>
      <c r="BA105" s="82">
        <f t="shared" si="114"/>
        <v>0</v>
      </c>
      <c r="BB105" s="83">
        <f t="shared" si="136"/>
        <v>0</v>
      </c>
      <c r="BC105" s="82">
        <f t="shared" si="115"/>
        <v>0</v>
      </c>
      <c r="BD105" s="83">
        <f t="shared" si="137"/>
        <v>0</v>
      </c>
      <c r="BE105" s="82">
        <f t="shared" si="116"/>
        <v>0</v>
      </c>
      <c r="BF105" s="83">
        <f t="shared" si="138"/>
        <v>0</v>
      </c>
      <c r="BG105" s="82">
        <f t="shared" si="117"/>
        <v>0</v>
      </c>
      <c r="BH105" s="82">
        <f t="shared" si="139"/>
        <v>0</v>
      </c>
      <c r="BI105" s="83">
        <f t="shared" si="140"/>
        <v>0</v>
      </c>
      <c r="BJ105" s="82">
        <f t="shared" si="141"/>
        <v>0</v>
      </c>
      <c r="BK105" s="83">
        <f t="shared" si="142"/>
        <v>0</v>
      </c>
      <c r="BL105" s="7"/>
      <c r="BM105" s="82">
        <f t="shared" si="143"/>
        <v>0</v>
      </c>
      <c r="BN105" s="83">
        <f t="shared" si="144"/>
        <v>0</v>
      </c>
      <c r="BO105" s="82">
        <f t="shared" si="145"/>
        <v>0</v>
      </c>
      <c r="BP105" s="83">
        <f t="shared" si="146"/>
        <v>0</v>
      </c>
      <c r="BQ105" s="82">
        <f t="shared" si="147"/>
        <v>0</v>
      </c>
      <c r="BR105" s="83">
        <f t="shared" si="148"/>
        <v>0</v>
      </c>
      <c r="BS105" s="82">
        <f t="shared" si="149"/>
        <v>0</v>
      </c>
      <c r="BT105" s="82">
        <f t="shared" si="150"/>
        <v>0</v>
      </c>
      <c r="BU105" s="83">
        <f t="shared" si="151"/>
        <v>0</v>
      </c>
      <c r="BV105" s="82">
        <f t="shared" si="152"/>
        <v>0</v>
      </c>
      <c r="BW105" s="83">
        <f t="shared" si="153"/>
        <v>0</v>
      </c>
      <c r="BY105" s="7">
        <f t="shared" si="154"/>
        <v>0</v>
      </c>
      <c r="BZ105" s="7"/>
      <c r="CA105" s="7">
        <f t="shared" si="118"/>
        <v>0</v>
      </c>
      <c r="CB105" s="7"/>
      <c r="CC105" s="7">
        <f t="shared" si="107"/>
        <v>0</v>
      </c>
      <c r="CF105" s="7">
        <f t="shared" si="155"/>
        <v>1</v>
      </c>
      <c r="CG105" s="7">
        <f t="shared" si="156"/>
        <v>1</v>
      </c>
      <c r="CH105" s="7">
        <f t="shared" si="157"/>
        <v>1</v>
      </c>
      <c r="CI105" s="7">
        <f t="shared" si="158"/>
        <v>1</v>
      </c>
      <c r="CJ105" s="7">
        <f t="shared" si="159"/>
        <v>1</v>
      </c>
      <c r="CK105" s="7">
        <f t="shared" si="160"/>
        <v>1</v>
      </c>
      <c r="CL105" s="7">
        <f t="shared" si="161"/>
        <v>1</v>
      </c>
      <c r="CM105" s="7">
        <f t="shared" si="162"/>
        <v>1</v>
      </c>
      <c r="CN105" s="7">
        <f t="shared" si="121"/>
        <v>1</v>
      </c>
      <c r="CO105" s="7">
        <f t="shared" si="122"/>
        <v>1</v>
      </c>
      <c r="CP105" s="7">
        <f t="shared" si="123"/>
        <v>1</v>
      </c>
      <c r="CQ105" s="7"/>
      <c r="CS105" s="7">
        <f t="shared" si="124"/>
        <v>0</v>
      </c>
      <c r="CT105" s="7">
        <f t="shared" si="125"/>
        <v>0</v>
      </c>
      <c r="CU105" s="7">
        <f t="shared" si="126"/>
        <v>0</v>
      </c>
      <c r="CV105" s="7">
        <f t="shared" si="127"/>
        <v>0</v>
      </c>
      <c r="CW105" s="7">
        <f t="shared" si="128"/>
        <v>0</v>
      </c>
      <c r="CX105" s="7">
        <f t="shared" si="129"/>
        <v>0</v>
      </c>
      <c r="CY105" s="7">
        <f t="shared" si="130"/>
        <v>0</v>
      </c>
      <c r="CZ105" s="7">
        <f t="shared" si="131"/>
        <v>0</v>
      </c>
      <c r="DA105" s="7">
        <f t="shared" si="132"/>
        <v>0</v>
      </c>
      <c r="DB105" s="7">
        <f t="shared" si="133"/>
        <v>0</v>
      </c>
      <c r="DC105" s="7">
        <f t="shared" si="134"/>
        <v>0</v>
      </c>
    </row>
    <row r="106" spans="1:107">
      <c r="A106" s="59">
        <v>101</v>
      </c>
      <c r="B106" s="253" t="s">
        <v>286</v>
      </c>
      <c r="C106" s="254" t="s">
        <v>287</v>
      </c>
      <c r="D106" s="9"/>
      <c r="E106" s="10">
        <f>LOOKUP((IF(D106&gt;0,(RANK(D106,D$6:D$125,0)),"NA")),'Points System'!$A$4:$A$154,'Points System'!$B$4:$B$154)</f>
        <v>0</v>
      </c>
      <c r="F106" s="9"/>
      <c r="G106" s="16">
        <f>LOOKUP((IF(F106&gt;0,(RANK(F106,F$6:F$125,0)),"NA")),'Points System'!$A$4:$A$154,'Points System'!$B$4:$B$154)</f>
        <v>0</v>
      </c>
      <c r="H106" s="9"/>
      <c r="I106" s="16">
        <f>LOOKUP((IF(H106&gt;0,(RANK(H106,H$6:H$125,0)),"NA")),'Points System'!$A$4:$A$154,'Points System'!$B$4:$B$154)</f>
        <v>0</v>
      </c>
      <c r="J106" s="9"/>
      <c r="K106" s="16">
        <f>LOOKUP((IF(J106&gt;0,(RANK(J106,J$6:J$125,0)),"NA")),'Points System'!$A$4:$A$154,'Points System'!$B$4:$B$154)</f>
        <v>0</v>
      </c>
      <c r="L106" s="9"/>
      <c r="M106" s="16">
        <f>LOOKUP((IF(L106&gt;0,(RANK(L106,L$6:L$125,0)),"NA")),'Points System'!$A$4:$A$154,'Points System'!$B$4:$B$154)</f>
        <v>0</v>
      </c>
      <c r="N106" s="9"/>
      <c r="O106" s="16">
        <f>LOOKUP((IF(N106&gt;0,(RANK(N106,N$6:N$125,0)),"NA")),'Points System'!$A$4:$A$154,'Points System'!$B$4:$B$154)</f>
        <v>0</v>
      </c>
      <c r="P106" s="9"/>
      <c r="Q106" s="16">
        <f>LOOKUP((IF(P106&gt;0,(RANK(P106,P$6:P$125,0)),"NA")),'Points System'!$A$4:$A$154,'Points System'!$B$4:$B$154)</f>
        <v>0</v>
      </c>
      <c r="R106" s="9"/>
      <c r="S106" s="16">
        <f>LOOKUP((IF(R106&gt;0,(RANK(R106,R$6:R$125,0)),"NA")),'Points System'!$A$4:$A$154,'Points System'!$B$4:$B$154)</f>
        <v>0</v>
      </c>
      <c r="T106" s="9"/>
      <c r="U106" s="16">
        <f>LOOKUP((IF(T106&gt;0,(RANK(T106,T$6:T$125,0)),"NA")),'Points System'!$A$4:$A$154,'Points System'!$B$4:$B$154)</f>
        <v>0</v>
      </c>
      <c r="V106" s="9"/>
      <c r="W106" s="16">
        <f>LOOKUP((IF(V106&gt;0,(RANK(V106,V$6:V$125,0)),"NA")),'Points System'!$A$4:$A$154,'Points System'!$B$4:$B$154)</f>
        <v>0</v>
      </c>
      <c r="X106" s="9"/>
      <c r="Y106" s="16">
        <f>LOOKUP((IF(X106&gt;0,(RANK(X106,X$6:X$125,0)),"NA")),'Points System'!$A$4:$A$154,'Points System'!$B$4:$B$154)</f>
        <v>0</v>
      </c>
      <c r="Z106" s="9"/>
      <c r="AA106" s="16">
        <f>LOOKUP((IF(Z106&gt;0,(RANK(Z106,Z$6:Z$125,0)),"NA")),'Points System'!$A$4:$A$154,'Points System'!$B$4:$B$154)</f>
        <v>0</v>
      </c>
      <c r="AB106" s="78">
        <f>CC106</f>
        <v>0</v>
      </c>
      <c r="AC106" s="10">
        <f>SUM((LARGE((BA106:BK106),1))+(LARGE((BA106:BK106),2))+(LARGE((BA106:BK106),3)+(LARGE((BA106:BK106),4))))</f>
        <v>0</v>
      </c>
      <c r="AD106" s="12">
        <f>RANK(AC106,$AC$6:$AC$125,0)</f>
        <v>67</v>
      </c>
      <c r="AE106" s="88">
        <f>(AB106-(ROUNDDOWN(AB106,0)))*100</f>
        <v>0</v>
      </c>
      <c r="AF106" s="76" t="str">
        <f>IF((COUNTIF(AT106:AY106,"&gt;0"))&gt;2,"Y","N")</f>
        <v>N</v>
      </c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23">
        <f t="shared" si="82"/>
        <v>0</v>
      </c>
      <c r="AU106" s="23">
        <f t="shared" si="83"/>
        <v>0</v>
      </c>
      <c r="AV106" s="23">
        <f t="shared" si="84"/>
        <v>0</v>
      </c>
      <c r="AW106" s="23">
        <f t="shared" si="135"/>
        <v>0</v>
      </c>
      <c r="AX106" s="23">
        <f t="shared" si="86"/>
        <v>0</v>
      </c>
      <c r="AY106" s="23">
        <f t="shared" si="87"/>
        <v>0</v>
      </c>
      <c r="AZ106" s="7"/>
      <c r="BA106" s="82">
        <f t="shared" si="114"/>
        <v>0</v>
      </c>
      <c r="BB106" s="83">
        <f t="shared" si="136"/>
        <v>0</v>
      </c>
      <c r="BC106" s="82">
        <f t="shared" si="115"/>
        <v>0</v>
      </c>
      <c r="BD106" s="83">
        <f t="shared" si="137"/>
        <v>0</v>
      </c>
      <c r="BE106" s="82">
        <f t="shared" si="116"/>
        <v>0</v>
      </c>
      <c r="BF106" s="83">
        <f t="shared" si="138"/>
        <v>0</v>
      </c>
      <c r="BG106" s="82">
        <f t="shared" si="117"/>
        <v>0</v>
      </c>
      <c r="BH106" s="82">
        <f t="shared" si="139"/>
        <v>0</v>
      </c>
      <c r="BI106" s="83">
        <f t="shared" si="140"/>
        <v>0</v>
      </c>
      <c r="BJ106" s="82">
        <f t="shared" si="141"/>
        <v>0</v>
      </c>
      <c r="BK106" s="83">
        <f t="shared" si="142"/>
        <v>0</v>
      </c>
      <c r="BL106" s="7"/>
      <c r="BM106" s="82">
        <f t="shared" si="143"/>
        <v>0</v>
      </c>
      <c r="BN106" s="83">
        <f t="shared" si="144"/>
        <v>0</v>
      </c>
      <c r="BO106" s="82">
        <f t="shared" si="145"/>
        <v>0</v>
      </c>
      <c r="BP106" s="83">
        <f t="shared" si="146"/>
        <v>0</v>
      </c>
      <c r="BQ106" s="82">
        <f t="shared" si="147"/>
        <v>0</v>
      </c>
      <c r="BR106" s="83">
        <f t="shared" si="148"/>
        <v>0</v>
      </c>
      <c r="BS106" s="82">
        <f t="shared" si="149"/>
        <v>0</v>
      </c>
      <c r="BT106" s="82">
        <f t="shared" si="150"/>
        <v>0</v>
      </c>
      <c r="BU106" s="83">
        <f t="shared" si="151"/>
        <v>0</v>
      </c>
      <c r="BV106" s="82">
        <f t="shared" si="152"/>
        <v>0</v>
      </c>
      <c r="BW106" s="83">
        <f t="shared" si="153"/>
        <v>0</v>
      </c>
      <c r="BY106" s="7">
        <f t="shared" si="154"/>
        <v>0</v>
      </c>
      <c r="BZ106" s="7"/>
      <c r="CA106" s="7">
        <f t="shared" si="118"/>
        <v>0</v>
      </c>
      <c r="CB106" s="7"/>
      <c r="CC106" s="7">
        <f t="shared" si="107"/>
        <v>0</v>
      </c>
      <c r="CF106" s="7">
        <f t="shared" si="155"/>
        <v>1</v>
      </c>
      <c r="CG106" s="7">
        <f t="shared" si="156"/>
        <v>1</v>
      </c>
      <c r="CH106" s="7">
        <f t="shared" si="157"/>
        <v>1</v>
      </c>
      <c r="CI106" s="7">
        <f t="shared" si="158"/>
        <v>1</v>
      </c>
      <c r="CJ106" s="7">
        <f t="shared" si="159"/>
        <v>1</v>
      </c>
      <c r="CK106" s="7">
        <f t="shared" si="160"/>
        <v>1</v>
      </c>
      <c r="CL106" s="7">
        <f t="shared" si="161"/>
        <v>1</v>
      </c>
      <c r="CM106" s="7">
        <f t="shared" si="162"/>
        <v>1</v>
      </c>
      <c r="CN106" s="7">
        <f t="shared" si="121"/>
        <v>1</v>
      </c>
      <c r="CO106" s="7">
        <f t="shared" si="122"/>
        <v>1</v>
      </c>
      <c r="CP106" s="7">
        <f t="shared" si="123"/>
        <v>1</v>
      </c>
      <c r="CQ106" s="7"/>
      <c r="CS106" s="7">
        <f t="shared" si="124"/>
        <v>0</v>
      </c>
      <c r="CT106" s="7">
        <f t="shared" si="125"/>
        <v>0</v>
      </c>
      <c r="CU106" s="7">
        <f t="shared" si="126"/>
        <v>0</v>
      </c>
      <c r="CV106" s="7">
        <f t="shared" si="127"/>
        <v>0</v>
      </c>
      <c r="CW106" s="7">
        <f t="shared" si="128"/>
        <v>0</v>
      </c>
      <c r="CX106" s="7">
        <f t="shared" si="129"/>
        <v>0</v>
      </c>
      <c r="CY106" s="7">
        <f t="shared" si="130"/>
        <v>0</v>
      </c>
      <c r="CZ106" s="7">
        <f t="shared" si="131"/>
        <v>0</v>
      </c>
      <c r="DA106" s="7">
        <f t="shared" si="132"/>
        <v>0</v>
      </c>
      <c r="DB106" s="7">
        <f t="shared" si="133"/>
        <v>0</v>
      </c>
      <c r="DC106" s="7">
        <f t="shared" si="134"/>
        <v>0</v>
      </c>
    </row>
    <row r="107" spans="1:107">
      <c r="A107" s="59">
        <v>102</v>
      </c>
      <c r="B107" s="253" t="s">
        <v>286</v>
      </c>
      <c r="C107" s="254" t="s">
        <v>287</v>
      </c>
      <c r="D107" s="9"/>
      <c r="E107" s="10">
        <f>LOOKUP((IF(D107&gt;0,(RANK(D107,D$6:D$125,0)),"NA")),'Points System'!$A$4:$A$154,'Points System'!$B$4:$B$154)</f>
        <v>0</v>
      </c>
      <c r="F107" s="78"/>
      <c r="G107" s="16">
        <f>LOOKUP((IF(F107&gt;0,(RANK(F107,F$6:F$125,0)),"NA")),'Points System'!$A$4:$A$154,'Points System'!$B$4:$B$154)</f>
        <v>0</v>
      </c>
      <c r="H107" s="9"/>
      <c r="I107" s="16">
        <f>LOOKUP((IF(H107&gt;0,(RANK(H107,H$6:H$125,0)),"NA")),'Points System'!$A$4:$A$154,'Points System'!$B$4:$B$154)</f>
        <v>0</v>
      </c>
      <c r="J107" s="9"/>
      <c r="K107" s="16">
        <f>LOOKUP((IF(J107&gt;0,(RANK(J107,J$6:J$125,0)),"NA")),'Points System'!$A$4:$A$154,'Points System'!$B$4:$B$154)</f>
        <v>0</v>
      </c>
      <c r="L107" s="78"/>
      <c r="M107" s="16">
        <f>LOOKUP((IF(L107&gt;0,(RANK(L107,L$6:L$125,0)),"NA")),'Points System'!$A$4:$A$154,'Points System'!$B$4:$B$154)</f>
        <v>0</v>
      </c>
      <c r="N107" s="9"/>
      <c r="O107" s="16">
        <f>LOOKUP((IF(N107&gt;0,(RANK(N107,N$6:N$125,0)),"NA")),'Points System'!$A$4:$A$154,'Points System'!$B$4:$B$154)</f>
        <v>0</v>
      </c>
      <c r="P107" s="78"/>
      <c r="Q107" s="16">
        <f>LOOKUP((IF(P107&gt;0,(RANK(P107,P$6:P$125,0)),"NA")),'Points System'!$A$4:$A$154,'Points System'!$B$4:$B$154)</f>
        <v>0</v>
      </c>
      <c r="R107" s="9"/>
      <c r="S107" s="16">
        <f>LOOKUP((IF(R107&gt;0,(RANK(R107,R$6:R$125,0)),"NA")),'Points System'!$A$4:$A$154,'Points System'!$B$4:$B$154)</f>
        <v>0</v>
      </c>
      <c r="T107" s="9"/>
      <c r="U107" s="16">
        <f>LOOKUP((IF(T107&gt;0,(RANK(T107,T$6:T$125,0)),"NA")),'Points System'!$A$4:$A$154,'Points System'!$B$4:$B$154)</f>
        <v>0</v>
      </c>
      <c r="V107" s="9"/>
      <c r="W107" s="16">
        <f>LOOKUP((IF(V107&gt;0,(RANK(V107,V$6:V$125,0)),"NA")),'Points System'!$A$4:$A$154,'Points System'!$B$4:$B$154)</f>
        <v>0</v>
      </c>
      <c r="X107" s="9"/>
      <c r="Y107" s="16">
        <f>LOOKUP((IF(X107&gt;0,(RANK(X107,X$6:X$125,0)),"NA")),'Points System'!$A$4:$A$154,'Points System'!$B$4:$B$154)</f>
        <v>0</v>
      </c>
      <c r="Z107" s="78"/>
      <c r="AA107" s="16">
        <f>LOOKUP((IF(Z107&gt;0,(RANK(Z107,Z$6:Z$125,0)),"NA")),'Points System'!$A$4:$A$154,'Points System'!$B$4:$B$154)</f>
        <v>0</v>
      </c>
      <c r="AB107" s="78">
        <f>CC107</f>
        <v>0</v>
      </c>
      <c r="AC107" s="10">
        <f>SUM((LARGE((BA107:BK107),1))+(LARGE((BA107:BK107),2))+(LARGE((BA107:BK107),3)+(LARGE((BA107:BK107),4))))</f>
        <v>0</v>
      </c>
      <c r="AD107" s="12">
        <f>RANK(AC107,$AC$6:$AC$125,0)</f>
        <v>67</v>
      </c>
      <c r="AE107" s="88">
        <f>(AB107-(ROUNDDOWN(AB107,0)))*100</f>
        <v>0</v>
      </c>
      <c r="AF107" s="76" t="str">
        <f>IF((COUNTIF(AT107:AY107,"&gt;0"))&gt;2,"Y","N")</f>
        <v>N</v>
      </c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23">
        <f t="shared" si="82"/>
        <v>0</v>
      </c>
      <c r="AU107" s="23">
        <f t="shared" si="83"/>
        <v>0</v>
      </c>
      <c r="AV107" s="23">
        <f t="shared" si="84"/>
        <v>0</v>
      </c>
      <c r="AW107" s="23">
        <f t="shared" si="135"/>
        <v>0</v>
      </c>
      <c r="AX107" s="23">
        <f t="shared" si="86"/>
        <v>0</v>
      </c>
      <c r="AY107" s="23">
        <f t="shared" si="87"/>
        <v>0</v>
      </c>
      <c r="AZ107" s="7"/>
      <c r="BA107" s="82">
        <f t="shared" si="114"/>
        <v>0</v>
      </c>
      <c r="BB107" s="83">
        <f t="shared" si="136"/>
        <v>0</v>
      </c>
      <c r="BC107" s="82">
        <f t="shared" si="115"/>
        <v>0</v>
      </c>
      <c r="BD107" s="83">
        <f t="shared" si="137"/>
        <v>0</v>
      </c>
      <c r="BE107" s="82">
        <f t="shared" si="116"/>
        <v>0</v>
      </c>
      <c r="BF107" s="83">
        <f t="shared" si="138"/>
        <v>0</v>
      </c>
      <c r="BG107" s="82">
        <f t="shared" si="117"/>
        <v>0</v>
      </c>
      <c r="BH107" s="82">
        <f t="shared" si="139"/>
        <v>0</v>
      </c>
      <c r="BI107" s="83">
        <f t="shared" si="140"/>
        <v>0</v>
      </c>
      <c r="BJ107" s="82">
        <f t="shared" si="141"/>
        <v>0</v>
      </c>
      <c r="BK107" s="83">
        <f t="shared" si="142"/>
        <v>0</v>
      </c>
      <c r="BL107" s="7"/>
      <c r="BM107" s="82">
        <f t="shared" si="143"/>
        <v>0</v>
      </c>
      <c r="BN107" s="83">
        <f t="shared" si="144"/>
        <v>0</v>
      </c>
      <c r="BO107" s="82">
        <f t="shared" si="145"/>
        <v>0</v>
      </c>
      <c r="BP107" s="83">
        <f t="shared" si="146"/>
        <v>0</v>
      </c>
      <c r="BQ107" s="82">
        <f t="shared" si="147"/>
        <v>0</v>
      </c>
      <c r="BR107" s="83">
        <f t="shared" si="148"/>
        <v>0</v>
      </c>
      <c r="BS107" s="82">
        <f t="shared" si="149"/>
        <v>0</v>
      </c>
      <c r="BT107" s="82">
        <f t="shared" si="150"/>
        <v>0</v>
      </c>
      <c r="BU107" s="83">
        <f t="shared" si="151"/>
        <v>0</v>
      </c>
      <c r="BV107" s="82">
        <f t="shared" si="152"/>
        <v>0</v>
      </c>
      <c r="BW107" s="83">
        <f t="shared" si="153"/>
        <v>0</v>
      </c>
      <c r="BY107" s="7">
        <f t="shared" si="154"/>
        <v>0</v>
      </c>
      <c r="BZ107" s="7"/>
      <c r="CA107" s="7">
        <f t="shared" si="118"/>
        <v>0</v>
      </c>
      <c r="CB107" s="7"/>
      <c r="CC107" s="7">
        <f t="shared" si="107"/>
        <v>0</v>
      </c>
      <c r="CF107" s="7">
        <f t="shared" si="155"/>
        <v>1</v>
      </c>
      <c r="CG107" s="7">
        <f t="shared" si="156"/>
        <v>1</v>
      </c>
      <c r="CH107" s="7">
        <f t="shared" si="157"/>
        <v>1</v>
      </c>
      <c r="CI107" s="7">
        <f t="shared" si="158"/>
        <v>1</v>
      </c>
      <c r="CJ107" s="7">
        <f t="shared" si="159"/>
        <v>1</v>
      </c>
      <c r="CK107" s="7">
        <f t="shared" si="160"/>
        <v>1</v>
      </c>
      <c r="CL107" s="7">
        <f t="shared" si="161"/>
        <v>1</v>
      </c>
      <c r="CM107" s="7">
        <f t="shared" si="162"/>
        <v>1</v>
      </c>
      <c r="CN107" s="7">
        <f t="shared" si="121"/>
        <v>1</v>
      </c>
      <c r="CO107" s="7">
        <f t="shared" si="122"/>
        <v>1</v>
      </c>
      <c r="CP107" s="7">
        <f t="shared" si="123"/>
        <v>1</v>
      </c>
      <c r="CQ107" s="7"/>
      <c r="CS107" s="7">
        <f t="shared" si="124"/>
        <v>0</v>
      </c>
      <c r="CT107" s="7">
        <f t="shared" si="125"/>
        <v>0</v>
      </c>
      <c r="CU107" s="7">
        <f t="shared" si="126"/>
        <v>0</v>
      </c>
      <c r="CV107" s="7">
        <f t="shared" si="127"/>
        <v>0</v>
      </c>
      <c r="CW107" s="7">
        <f t="shared" si="128"/>
        <v>0</v>
      </c>
      <c r="CX107" s="7">
        <f t="shared" si="129"/>
        <v>0</v>
      </c>
      <c r="CY107" s="7">
        <f t="shared" si="130"/>
        <v>0</v>
      </c>
      <c r="CZ107" s="7">
        <f t="shared" si="131"/>
        <v>0</v>
      </c>
      <c r="DA107" s="7">
        <f t="shared" si="132"/>
        <v>0</v>
      </c>
      <c r="DB107" s="7">
        <f t="shared" si="133"/>
        <v>0</v>
      </c>
      <c r="DC107" s="7">
        <f t="shared" si="134"/>
        <v>0</v>
      </c>
    </row>
    <row r="108" spans="1:107">
      <c r="A108" s="59">
        <v>103</v>
      </c>
      <c r="B108" s="253" t="s">
        <v>286</v>
      </c>
      <c r="C108" s="254" t="s">
        <v>287</v>
      </c>
      <c r="D108" s="9"/>
      <c r="E108" s="10">
        <f>LOOKUP((IF(D108&gt;0,(RANK(D108,D$6:D$125,0)),"NA")),'Points System'!$A$4:$A$154,'Points System'!$B$4:$B$154)</f>
        <v>0</v>
      </c>
      <c r="F108" s="9"/>
      <c r="G108" s="16">
        <f>LOOKUP((IF(F108&gt;0,(RANK(F108,F$6:F$125,0)),"NA")),'Points System'!$A$4:$A$154,'Points System'!$B$4:$B$154)</f>
        <v>0</v>
      </c>
      <c r="H108" s="9"/>
      <c r="I108" s="16">
        <f>LOOKUP((IF(H108&gt;0,(RANK(H108,H$6:H$125,0)),"NA")),'Points System'!$A$4:$A$154,'Points System'!$B$4:$B$154)</f>
        <v>0</v>
      </c>
      <c r="J108" s="9"/>
      <c r="K108" s="16">
        <f>LOOKUP((IF(J108&gt;0,(RANK(J108,J$6:J$125,0)),"NA")),'Points System'!$A$4:$A$154,'Points System'!$B$4:$B$154)</f>
        <v>0</v>
      </c>
      <c r="L108" s="9"/>
      <c r="M108" s="16">
        <f>LOOKUP((IF(L108&gt;0,(RANK(L108,L$6:L$125,0)),"NA")),'Points System'!$A$4:$A$154,'Points System'!$B$4:$B$154)</f>
        <v>0</v>
      </c>
      <c r="N108" s="9"/>
      <c r="O108" s="16">
        <f>LOOKUP((IF(N108&gt;0,(RANK(N108,N$6:N$125,0)),"NA")),'Points System'!$A$4:$A$154,'Points System'!$B$4:$B$154)</f>
        <v>0</v>
      </c>
      <c r="P108" s="9"/>
      <c r="Q108" s="16">
        <f>LOOKUP((IF(P108&gt;0,(RANK(P108,P$6:P$125,0)),"NA")),'Points System'!$A$4:$A$154,'Points System'!$B$4:$B$154)</f>
        <v>0</v>
      </c>
      <c r="R108" s="9"/>
      <c r="S108" s="16">
        <f>LOOKUP((IF(R108&gt;0,(RANK(R108,R$6:R$125,0)),"NA")),'Points System'!$A$4:$A$154,'Points System'!$B$4:$B$154)</f>
        <v>0</v>
      </c>
      <c r="T108" s="9"/>
      <c r="U108" s="16">
        <f>LOOKUP((IF(T108&gt;0,(RANK(T108,T$6:T$125,0)),"NA")),'Points System'!$A$4:$A$154,'Points System'!$B$4:$B$154)</f>
        <v>0</v>
      </c>
      <c r="V108" s="9"/>
      <c r="W108" s="16">
        <f>LOOKUP((IF(V108&gt;0,(RANK(V108,V$6:V$125,0)),"NA")),'Points System'!$A$4:$A$154,'Points System'!$B$4:$B$154)</f>
        <v>0</v>
      </c>
      <c r="X108" s="9"/>
      <c r="Y108" s="16">
        <f>LOOKUP((IF(X108&gt;0,(RANK(X108,X$6:X$125,0)),"NA")),'Points System'!$A$4:$A$154,'Points System'!$B$4:$B$154)</f>
        <v>0</v>
      </c>
      <c r="Z108" s="9"/>
      <c r="AA108" s="16">
        <f>LOOKUP((IF(Z108&gt;0,(RANK(Z108,Z$6:Z$125,0)),"NA")),'Points System'!$A$4:$A$154,'Points System'!$B$4:$B$154)</f>
        <v>0</v>
      </c>
      <c r="AB108" s="78">
        <f>CC108</f>
        <v>0</v>
      </c>
      <c r="AC108" s="10">
        <f>SUM((LARGE((BA108:BK108),1))+(LARGE((BA108:BK108),2))+(LARGE((BA108:BK108),3)+(LARGE((BA108:BK108),4))))</f>
        <v>0</v>
      </c>
      <c r="AD108" s="12">
        <f>RANK(AC108,$AC$6:$AC$125,0)</f>
        <v>67</v>
      </c>
      <c r="AE108" s="88">
        <f>(AB108-(ROUNDDOWN(AB108,0)))*100</f>
        <v>0</v>
      </c>
      <c r="AF108" s="76" t="str">
        <f>IF((COUNTIF(AT108:AY108,"&gt;0"))&gt;2,"Y","N")</f>
        <v>N</v>
      </c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23">
        <f t="shared" si="82"/>
        <v>0</v>
      </c>
      <c r="AU108" s="23">
        <f t="shared" si="83"/>
        <v>0</v>
      </c>
      <c r="AV108" s="23">
        <f t="shared" si="84"/>
        <v>0</v>
      </c>
      <c r="AW108" s="23">
        <f t="shared" si="135"/>
        <v>0</v>
      </c>
      <c r="AX108" s="23">
        <f t="shared" si="86"/>
        <v>0</v>
      </c>
      <c r="AY108" s="23">
        <f t="shared" si="87"/>
        <v>0</v>
      </c>
      <c r="AZ108" s="7"/>
      <c r="BA108" s="82">
        <f t="shared" si="114"/>
        <v>0</v>
      </c>
      <c r="BB108" s="83">
        <f t="shared" si="136"/>
        <v>0</v>
      </c>
      <c r="BC108" s="82">
        <f t="shared" si="115"/>
        <v>0</v>
      </c>
      <c r="BD108" s="83">
        <f t="shared" si="137"/>
        <v>0</v>
      </c>
      <c r="BE108" s="82">
        <f t="shared" si="116"/>
        <v>0</v>
      </c>
      <c r="BF108" s="83">
        <f t="shared" si="138"/>
        <v>0</v>
      </c>
      <c r="BG108" s="82">
        <f t="shared" si="117"/>
        <v>0</v>
      </c>
      <c r="BH108" s="82">
        <f t="shared" si="139"/>
        <v>0</v>
      </c>
      <c r="BI108" s="83">
        <f t="shared" si="140"/>
        <v>0</v>
      </c>
      <c r="BJ108" s="82">
        <f t="shared" si="141"/>
        <v>0</v>
      </c>
      <c r="BK108" s="83">
        <f t="shared" si="142"/>
        <v>0</v>
      </c>
      <c r="BL108" s="7"/>
      <c r="BM108" s="82">
        <f t="shared" si="143"/>
        <v>0</v>
      </c>
      <c r="BN108" s="83">
        <f t="shared" si="144"/>
        <v>0</v>
      </c>
      <c r="BO108" s="82">
        <f t="shared" si="145"/>
        <v>0</v>
      </c>
      <c r="BP108" s="83">
        <f t="shared" si="146"/>
        <v>0</v>
      </c>
      <c r="BQ108" s="82">
        <f t="shared" si="147"/>
        <v>0</v>
      </c>
      <c r="BR108" s="83">
        <f t="shared" si="148"/>
        <v>0</v>
      </c>
      <c r="BS108" s="82">
        <f t="shared" si="149"/>
        <v>0</v>
      </c>
      <c r="BT108" s="82">
        <f t="shared" si="150"/>
        <v>0</v>
      </c>
      <c r="BU108" s="83">
        <f t="shared" si="151"/>
        <v>0</v>
      </c>
      <c r="BV108" s="82">
        <f t="shared" si="152"/>
        <v>0</v>
      </c>
      <c r="BW108" s="83">
        <f t="shared" si="153"/>
        <v>0</v>
      </c>
      <c r="BY108" s="7">
        <f t="shared" si="154"/>
        <v>0</v>
      </c>
      <c r="BZ108" s="7"/>
      <c r="CA108" s="7">
        <f t="shared" si="118"/>
        <v>0</v>
      </c>
      <c r="CB108" s="7"/>
      <c r="CC108" s="7">
        <f t="shared" si="107"/>
        <v>0</v>
      </c>
      <c r="CF108" s="7">
        <f t="shared" si="155"/>
        <v>1</v>
      </c>
      <c r="CG108" s="7">
        <f t="shared" si="156"/>
        <v>1</v>
      </c>
      <c r="CH108" s="7">
        <f t="shared" si="157"/>
        <v>1</v>
      </c>
      <c r="CI108" s="7">
        <f t="shared" si="158"/>
        <v>1</v>
      </c>
      <c r="CJ108" s="7">
        <f t="shared" si="159"/>
        <v>1</v>
      </c>
      <c r="CK108" s="7">
        <f t="shared" si="160"/>
        <v>1</v>
      </c>
      <c r="CL108" s="7">
        <f t="shared" si="161"/>
        <v>1</v>
      </c>
      <c r="CM108" s="7">
        <f t="shared" si="162"/>
        <v>1</v>
      </c>
      <c r="CN108" s="7">
        <f t="shared" si="121"/>
        <v>1</v>
      </c>
      <c r="CO108" s="7">
        <f t="shared" si="122"/>
        <v>1</v>
      </c>
      <c r="CP108" s="7">
        <f t="shared" si="123"/>
        <v>1</v>
      </c>
      <c r="CQ108" s="7"/>
      <c r="CS108" s="7">
        <f t="shared" si="124"/>
        <v>0</v>
      </c>
      <c r="CT108" s="7">
        <f t="shared" si="125"/>
        <v>0</v>
      </c>
      <c r="CU108" s="7">
        <f t="shared" si="126"/>
        <v>0</v>
      </c>
      <c r="CV108" s="7">
        <f t="shared" si="127"/>
        <v>0</v>
      </c>
      <c r="CW108" s="7">
        <f t="shared" si="128"/>
        <v>0</v>
      </c>
      <c r="CX108" s="7">
        <f t="shared" si="129"/>
        <v>0</v>
      </c>
      <c r="CY108" s="7">
        <f t="shared" si="130"/>
        <v>0</v>
      </c>
      <c r="CZ108" s="7">
        <f t="shared" si="131"/>
        <v>0</v>
      </c>
      <c r="DA108" s="7">
        <f t="shared" si="132"/>
        <v>0</v>
      </c>
      <c r="DB108" s="7">
        <f t="shared" si="133"/>
        <v>0</v>
      </c>
      <c r="DC108" s="7">
        <f t="shared" si="134"/>
        <v>0</v>
      </c>
    </row>
    <row r="109" spans="1:107">
      <c r="A109" s="59">
        <v>104</v>
      </c>
      <c r="B109" s="253" t="s">
        <v>286</v>
      </c>
      <c r="C109" s="254" t="s">
        <v>287</v>
      </c>
      <c r="D109" s="9"/>
      <c r="E109" s="10">
        <f>LOOKUP((IF(D109&gt;0,(RANK(D109,D$6:D$125,0)),"NA")),'Points System'!$A$4:$A$154,'Points System'!$B$4:$B$154)</f>
        <v>0</v>
      </c>
      <c r="F109" s="78"/>
      <c r="G109" s="16">
        <f>LOOKUP((IF(F109&gt;0,(RANK(F109,F$6:F$125,0)),"NA")),'Points System'!$A$4:$A$154,'Points System'!$B$4:$B$154)</f>
        <v>0</v>
      </c>
      <c r="H109" s="78"/>
      <c r="I109" s="16">
        <f>LOOKUP((IF(H109&gt;0,(RANK(H109,H$6:H$125,0)),"NA")),'Points System'!$A$4:$A$154,'Points System'!$B$4:$B$154)</f>
        <v>0</v>
      </c>
      <c r="J109" s="9"/>
      <c r="K109" s="16">
        <f>LOOKUP((IF(J109&gt;0,(RANK(J109,J$6:J$125,0)),"NA")),'Points System'!$A$4:$A$154,'Points System'!$B$4:$B$154)</f>
        <v>0</v>
      </c>
      <c r="L109" s="78"/>
      <c r="M109" s="16">
        <f>LOOKUP((IF(L109&gt;0,(RANK(L109,L$6:L$125,0)),"NA")),'Points System'!$A$4:$A$154,'Points System'!$B$4:$B$154)</f>
        <v>0</v>
      </c>
      <c r="N109" s="78"/>
      <c r="O109" s="16">
        <f>LOOKUP((IF(N109&gt;0,(RANK(N109,N$6:N$125,0)),"NA")),'Points System'!$A$4:$A$154,'Points System'!$B$4:$B$154)</f>
        <v>0</v>
      </c>
      <c r="P109" s="78"/>
      <c r="Q109" s="16">
        <f>LOOKUP((IF(P109&gt;0,(RANK(P109,P$6:P$125,0)),"NA")),'Points System'!$A$4:$A$154,'Points System'!$B$4:$B$154)</f>
        <v>0</v>
      </c>
      <c r="R109" s="78"/>
      <c r="S109" s="16">
        <f>LOOKUP((IF(R109&gt;0,(RANK(R109,R$6:R$125,0)),"NA")),'Points System'!$A$4:$A$154,'Points System'!$B$4:$B$154)</f>
        <v>0</v>
      </c>
      <c r="T109" s="78"/>
      <c r="U109" s="16">
        <f>LOOKUP((IF(T109&gt;0,(RANK(T109,T$6:T$125,0)),"NA")),'Points System'!$A$4:$A$154,'Points System'!$B$4:$B$154)</f>
        <v>0</v>
      </c>
      <c r="V109" s="78"/>
      <c r="W109" s="16">
        <f>LOOKUP((IF(V109&gt;0,(RANK(V109,V$6:V$125,0)),"NA")),'Points System'!$A$4:$A$154,'Points System'!$B$4:$B$154)</f>
        <v>0</v>
      </c>
      <c r="X109" s="9"/>
      <c r="Y109" s="16">
        <f>LOOKUP((IF(X109&gt;0,(RANK(X109,X$6:X$125,0)),"NA")),'Points System'!$A$4:$A$154,'Points System'!$B$4:$B$154)</f>
        <v>0</v>
      </c>
      <c r="Z109" s="78"/>
      <c r="AA109" s="16">
        <f>LOOKUP((IF(Z109&gt;0,(RANK(Z109,Z$6:Z$125,0)),"NA")),'Points System'!$A$4:$A$154,'Points System'!$B$4:$B$154)</f>
        <v>0</v>
      </c>
      <c r="AB109" s="78">
        <f>CC109</f>
        <v>0</v>
      </c>
      <c r="AC109" s="10">
        <f>SUM((LARGE((BA109:BK109),1))+(LARGE((BA109:BK109),2))+(LARGE((BA109:BK109),3)+(LARGE((BA109:BK109),4))))</f>
        <v>0</v>
      </c>
      <c r="AD109" s="12">
        <f>RANK(AC109,$AC$6:$AC$125,0)</f>
        <v>67</v>
      </c>
      <c r="AE109" s="88">
        <f>(AB109-(ROUNDDOWN(AB109,0)))*100</f>
        <v>0</v>
      </c>
      <c r="AF109" s="76" t="str">
        <f>IF((COUNTIF(AT109:AY109,"&gt;0"))&gt;2,"Y","N")</f>
        <v>N</v>
      </c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23">
        <f t="shared" si="82"/>
        <v>0</v>
      </c>
      <c r="AU109" s="23">
        <f t="shared" si="83"/>
        <v>0</v>
      </c>
      <c r="AV109" s="23">
        <f t="shared" si="84"/>
        <v>0</v>
      </c>
      <c r="AW109" s="23">
        <f t="shared" si="135"/>
        <v>0</v>
      </c>
      <c r="AX109" s="23">
        <f t="shared" si="86"/>
        <v>0</v>
      </c>
      <c r="AY109" s="23">
        <f t="shared" si="87"/>
        <v>0</v>
      </c>
      <c r="AZ109" s="7"/>
      <c r="BA109" s="82">
        <f t="shared" si="114"/>
        <v>0</v>
      </c>
      <c r="BB109" s="83">
        <f t="shared" si="136"/>
        <v>0</v>
      </c>
      <c r="BC109" s="82">
        <f t="shared" si="115"/>
        <v>0</v>
      </c>
      <c r="BD109" s="83">
        <f t="shared" si="137"/>
        <v>0</v>
      </c>
      <c r="BE109" s="82">
        <f t="shared" si="116"/>
        <v>0</v>
      </c>
      <c r="BF109" s="83">
        <f t="shared" si="138"/>
        <v>0</v>
      </c>
      <c r="BG109" s="82">
        <f t="shared" si="117"/>
        <v>0</v>
      </c>
      <c r="BH109" s="82">
        <f t="shared" si="139"/>
        <v>0</v>
      </c>
      <c r="BI109" s="83">
        <f t="shared" si="140"/>
        <v>0</v>
      </c>
      <c r="BJ109" s="82">
        <f t="shared" si="141"/>
        <v>0</v>
      </c>
      <c r="BK109" s="83">
        <f t="shared" si="142"/>
        <v>0</v>
      </c>
      <c r="BL109" s="7"/>
      <c r="BM109" s="82">
        <f t="shared" si="143"/>
        <v>0</v>
      </c>
      <c r="BN109" s="83">
        <f t="shared" si="144"/>
        <v>0</v>
      </c>
      <c r="BO109" s="82">
        <f t="shared" si="145"/>
        <v>0</v>
      </c>
      <c r="BP109" s="83">
        <f t="shared" si="146"/>
        <v>0</v>
      </c>
      <c r="BQ109" s="82">
        <f t="shared" si="147"/>
        <v>0</v>
      </c>
      <c r="BR109" s="83">
        <f t="shared" si="148"/>
        <v>0</v>
      </c>
      <c r="BS109" s="82">
        <f t="shared" si="149"/>
        <v>0</v>
      </c>
      <c r="BT109" s="82">
        <f t="shared" si="150"/>
        <v>0</v>
      </c>
      <c r="BU109" s="83">
        <f t="shared" si="151"/>
        <v>0</v>
      </c>
      <c r="BV109" s="82">
        <f t="shared" si="152"/>
        <v>0</v>
      </c>
      <c r="BW109" s="83">
        <f t="shared" si="153"/>
        <v>0</v>
      </c>
      <c r="BY109" s="7">
        <f t="shared" si="154"/>
        <v>0</v>
      </c>
      <c r="BZ109" s="7"/>
      <c r="CA109" s="7">
        <f t="shared" si="118"/>
        <v>0</v>
      </c>
      <c r="CB109" s="7"/>
      <c r="CC109" s="7">
        <f t="shared" si="107"/>
        <v>0</v>
      </c>
      <c r="CF109" s="7">
        <f t="shared" si="155"/>
        <v>1</v>
      </c>
      <c r="CG109" s="7">
        <f t="shared" si="156"/>
        <v>1</v>
      </c>
      <c r="CH109" s="7">
        <f t="shared" si="157"/>
        <v>1</v>
      </c>
      <c r="CI109" s="7">
        <f t="shared" si="158"/>
        <v>1</v>
      </c>
      <c r="CJ109" s="7">
        <f t="shared" si="159"/>
        <v>1</v>
      </c>
      <c r="CK109" s="7">
        <f t="shared" si="160"/>
        <v>1</v>
      </c>
      <c r="CL109" s="7">
        <f t="shared" si="161"/>
        <v>1</v>
      </c>
      <c r="CM109" s="7">
        <f t="shared" si="162"/>
        <v>1</v>
      </c>
      <c r="CN109" s="7">
        <f t="shared" si="121"/>
        <v>1</v>
      </c>
      <c r="CO109" s="7">
        <f t="shared" si="122"/>
        <v>1</v>
      </c>
      <c r="CP109" s="7">
        <f t="shared" si="123"/>
        <v>1</v>
      </c>
      <c r="CQ109" s="7"/>
      <c r="CS109" s="7">
        <f t="shared" si="124"/>
        <v>0</v>
      </c>
      <c r="CT109" s="7">
        <f t="shared" si="125"/>
        <v>0</v>
      </c>
      <c r="CU109" s="7">
        <f t="shared" si="126"/>
        <v>0</v>
      </c>
      <c r="CV109" s="7">
        <f t="shared" si="127"/>
        <v>0</v>
      </c>
      <c r="CW109" s="7">
        <f t="shared" si="128"/>
        <v>0</v>
      </c>
      <c r="CX109" s="7">
        <f t="shared" si="129"/>
        <v>0</v>
      </c>
      <c r="CY109" s="7">
        <f t="shared" si="130"/>
        <v>0</v>
      </c>
      <c r="CZ109" s="7">
        <f t="shared" si="131"/>
        <v>0</v>
      </c>
      <c r="DA109" s="7">
        <f t="shared" si="132"/>
        <v>0</v>
      </c>
      <c r="DB109" s="7">
        <f t="shared" si="133"/>
        <v>0</v>
      </c>
      <c r="DC109" s="7">
        <f t="shared" si="134"/>
        <v>0</v>
      </c>
    </row>
    <row r="110" spans="1:107">
      <c r="A110" s="59">
        <v>105</v>
      </c>
      <c r="B110" s="253" t="s">
        <v>286</v>
      </c>
      <c r="C110" s="254" t="s">
        <v>287</v>
      </c>
      <c r="D110" s="9"/>
      <c r="E110" s="10">
        <f>LOOKUP((IF(D110&gt;0,(RANK(D110,D$6:D$125,0)),"NA")),'Points System'!$A$4:$A$154,'Points System'!$B$4:$B$154)</f>
        <v>0</v>
      </c>
      <c r="F110" s="78"/>
      <c r="G110" s="16">
        <f>LOOKUP((IF(F110&gt;0,(RANK(F110,F$6:F$125,0)),"NA")),'Points System'!$A$4:$A$154,'Points System'!$B$4:$B$154)</f>
        <v>0</v>
      </c>
      <c r="H110" s="78"/>
      <c r="I110" s="16">
        <f>LOOKUP((IF(H110&gt;0,(RANK(H110,H$6:H$125,0)),"NA")),'Points System'!$A$4:$A$154,'Points System'!$B$4:$B$154)</f>
        <v>0</v>
      </c>
      <c r="J110" s="9"/>
      <c r="K110" s="16">
        <f>LOOKUP((IF(J110&gt;0,(RANK(J110,J$6:J$125,0)),"NA")),'Points System'!$A$4:$A$154,'Points System'!$B$4:$B$154)</f>
        <v>0</v>
      </c>
      <c r="L110" s="78"/>
      <c r="M110" s="16">
        <f>LOOKUP((IF(L110&gt;0,(RANK(L110,L$6:L$125,0)),"NA")),'Points System'!$A$4:$A$154,'Points System'!$B$4:$B$154)</f>
        <v>0</v>
      </c>
      <c r="N110" s="78"/>
      <c r="O110" s="16">
        <f>LOOKUP((IF(N110&gt;0,(RANK(N110,N$6:N$125,0)),"NA")),'Points System'!$A$4:$A$154,'Points System'!$B$4:$B$154)</f>
        <v>0</v>
      </c>
      <c r="P110" s="78"/>
      <c r="Q110" s="16">
        <f>LOOKUP((IF(P110&gt;0,(RANK(P110,P$6:P$125,0)),"NA")),'Points System'!$A$4:$A$154,'Points System'!$B$4:$B$154)</f>
        <v>0</v>
      </c>
      <c r="R110" s="78"/>
      <c r="S110" s="16">
        <f>LOOKUP((IF(R110&gt;0,(RANK(R110,R$6:R$125,0)),"NA")),'Points System'!$A$4:$A$154,'Points System'!$B$4:$B$154)</f>
        <v>0</v>
      </c>
      <c r="T110" s="78"/>
      <c r="U110" s="16">
        <f>LOOKUP((IF(T110&gt;0,(RANK(T110,T$6:T$125,0)),"NA")),'Points System'!$A$4:$A$154,'Points System'!$B$4:$B$154)</f>
        <v>0</v>
      </c>
      <c r="V110" s="78"/>
      <c r="W110" s="16">
        <f>LOOKUP((IF(V110&gt;0,(RANK(V110,V$6:V$125,0)),"NA")),'Points System'!$A$4:$A$154,'Points System'!$B$4:$B$154)</f>
        <v>0</v>
      </c>
      <c r="X110" s="9"/>
      <c r="Y110" s="16">
        <f>LOOKUP((IF(X110&gt;0,(RANK(X110,X$6:X$125,0)),"NA")),'Points System'!$A$4:$A$154,'Points System'!$B$4:$B$154)</f>
        <v>0</v>
      </c>
      <c r="Z110" s="78"/>
      <c r="AA110" s="16">
        <f>LOOKUP((IF(Z110&gt;0,(RANK(Z110,Z$6:Z$125,0)),"NA")),'Points System'!$A$4:$A$154,'Points System'!$B$4:$B$154)</f>
        <v>0</v>
      </c>
      <c r="AB110" s="78">
        <f>CC110</f>
        <v>0</v>
      </c>
      <c r="AC110" s="10">
        <f>SUM((LARGE((BA110:BK110),1))+(LARGE((BA110:BK110),2))+(LARGE((BA110:BK110),3)+(LARGE((BA110:BK110),4))))</f>
        <v>0</v>
      </c>
      <c r="AD110" s="12">
        <f>RANK(AC110,$AC$6:$AC$125,0)</f>
        <v>67</v>
      </c>
      <c r="AE110" s="88">
        <f>(AB110-(ROUNDDOWN(AB110,0)))*100</f>
        <v>0</v>
      </c>
      <c r="AF110" s="76" t="str">
        <f>IF((COUNTIF(AT110:AY110,"&gt;0"))&gt;2,"Y","N")</f>
        <v>N</v>
      </c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23">
        <f t="shared" si="82"/>
        <v>0</v>
      </c>
      <c r="AU110" s="23">
        <f t="shared" si="83"/>
        <v>0</v>
      </c>
      <c r="AV110" s="23">
        <f t="shared" si="84"/>
        <v>0</v>
      </c>
      <c r="AW110" s="23">
        <f t="shared" si="135"/>
        <v>0</v>
      </c>
      <c r="AX110" s="23">
        <f t="shared" si="86"/>
        <v>0</v>
      </c>
      <c r="AY110" s="23">
        <f t="shared" si="87"/>
        <v>0</v>
      </c>
      <c r="AZ110" s="7"/>
      <c r="BA110" s="82">
        <f t="shared" si="114"/>
        <v>0</v>
      </c>
      <c r="BB110" s="83">
        <f t="shared" si="136"/>
        <v>0</v>
      </c>
      <c r="BC110" s="82">
        <f t="shared" si="115"/>
        <v>0</v>
      </c>
      <c r="BD110" s="83">
        <f t="shared" si="137"/>
        <v>0</v>
      </c>
      <c r="BE110" s="82">
        <f t="shared" si="116"/>
        <v>0</v>
      </c>
      <c r="BF110" s="83">
        <f t="shared" si="138"/>
        <v>0</v>
      </c>
      <c r="BG110" s="82">
        <f t="shared" si="117"/>
        <v>0</v>
      </c>
      <c r="BH110" s="82">
        <f t="shared" si="139"/>
        <v>0</v>
      </c>
      <c r="BI110" s="83">
        <f t="shared" si="140"/>
        <v>0</v>
      </c>
      <c r="BJ110" s="82">
        <f t="shared" si="141"/>
        <v>0</v>
      </c>
      <c r="BK110" s="83">
        <f t="shared" si="142"/>
        <v>0</v>
      </c>
      <c r="BL110" s="7"/>
      <c r="BM110" s="82">
        <f t="shared" si="143"/>
        <v>0</v>
      </c>
      <c r="BN110" s="83">
        <f t="shared" si="144"/>
        <v>0</v>
      </c>
      <c r="BO110" s="82">
        <f t="shared" si="145"/>
        <v>0</v>
      </c>
      <c r="BP110" s="83">
        <f t="shared" si="146"/>
        <v>0</v>
      </c>
      <c r="BQ110" s="82">
        <f t="shared" si="147"/>
        <v>0</v>
      </c>
      <c r="BR110" s="83">
        <f t="shared" si="148"/>
        <v>0</v>
      </c>
      <c r="BS110" s="82">
        <f t="shared" si="149"/>
        <v>0</v>
      </c>
      <c r="BT110" s="82">
        <f t="shared" si="150"/>
        <v>0</v>
      </c>
      <c r="BU110" s="83">
        <f t="shared" si="151"/>
        <v>0</v>
      </c>
      <c r="BV110" s="82">
        <f t="shared" si="152"/>
        <v>0</v>
      </c>
      <c r="BW110" s="83">
        <f t="shared" si="153"/>
        <v>0</v>
      </c>
      <c r="BY110" s="7">
        <f t="shared" si="154"/>
        <v>0</v>
      </c>
      <c r="BZ110" s="7"/>
      <c r="CA110" s="7">
        <f t="shared" si="118"/>
        <v>0</v>
      </c>
      <c r="CB110" s="7"/>
      <c r="CC110" s="7">
        <f t="shared" si="107"/>
        <v>0</v>
      </c>
      <c r="CF110" s="7">
        <f t="shared" si="155"/>
        <v>1</v>
      </c>
      <c r="CG110" s="7">
        <f t="shared" si="156"/>
        <v>1</v>
      </c>
      <c r="CH110" s="7">
        <f t="shared" si="157"/>
        <v>1</v>
      </c>
      <c r="CI110" s="7">
        <f t="shared" si="158"/>
        <v>1</v>
      </c>
      <c r="CJ110" s="7">
        <f t="shared" si="159"/>
        <v>1</v>
      </c>
      <c r="CK110" s="7">
        <f t="shared" si="160"/>
        <v>1</v>
      </c>
      <c r="CL110" s="7">
        <f t="shared" si="161"/>
        <v>1</v>
      </c>
      <c r="CM110" s="7">
        <f t="shared" si="162"/>
        <v>1</v>
      </c>
      <c r="CN110" s="7">
        <f t="shared" si="121"/>
        <v>1</v>
      </c>
      <c r="CO110" s="7">
        <f t="shared" si="122"/>
        <v>1</v>
      </c>
      <c r="CP110" s="7">
        <f t="shared" si="123"/>
        <v>1</v>
      </c>
      <c r="CQ110" s="7"/>
      <c r="CS110" s="7">
        <f t="shared" si="124"/>
        <v>0</v>
      </c>
      <c r="CT110" s="7">
        <f t="shared" si="125"/>
        <v>0</v>
      </c>
      <c r="CU110" s="7">
        <f t="shared" si="126"/>
        <v>0</v>
      </c>
      <c r="CV110" s="7">
        <f t="shared" si="127"/>
        <v>0</v>
      </c>
      <c r="CW110" s="7">
        <f t="shared" si="128"/>
        <v>0</v>
      </c>
      <c r="CX110" s="7">
        <f t="shared" si="129"/>
        <v>0</v>
      </c>
      <c r="CY110" s="7">
        <f t="shared" si="130"/>
        <v>0</v>
      </c>
      <c r="CZ110" s="7">
        <f t="shared" si="131"/>
        <v>0</v>
      </c>
      <c r="DA110" s="7">
        <f t="shared" si="132"/>
        <v>0</v>
      </c>
      <c r="DB110" s="7">
        <f t="shared" si="133"/>
        <v>0</v>
      </c>
      <c r="DC110" s="7">
        <f t="shared" si="134"/>
        <v>0</v>
      </c>
    </row>
    <row r="111" spans="1:107">
      <c r="A111" s="59">
        <v>106</v>
      </c>
      <c r="B111" s="253" t="s">
        <v>286</v>
      </c>
      <c r="C111" s="254" t="s">
        <v>287</v>
      </c>
      <c r="D111" s="9"/>
      <c r="E111" s="10">
        <f>LOOKUP((IF(D111&gt;0,(RANK(D111,D$6:D$125,0)),"NA")),'Points System'!$A$4:$A$154,'Points System'!$B$4:$B$154)</f>
        <v>0</v>
      </c>
      <c r="F111" s="9"/>
      <c r="G111" s="16">
        <f>LOOKUP((IF(F111&gt;0,(RANK(F111,F$6:F$125,0)),"NA")),'Points System'!$A$4:$A$154,'Points System'!$B$4:$B$154)</f>
        <v>0</v>
      </c>
      <c r="H111" s="9"/>
      <c r="I111" s="16">
        <f>LOOKUP((IF(H111&gt;0,(RANK(H111,H$6:H$125,0)),"NA")),'Points System'!$A$4:$A$154,'Points System'!$B$4:$B$154)</f>
        <v>0</v>
      </c>
      <c r="J111" s="9"/>
      <c r="K111" s="16">
        <f>LOOKUP((IF(J111&gt;0,(RANK(J111,J$6:J$125,0)),"NA")),'Points System'!$A$4:$A$154,'Points System'!$B$4:$B$154)</f>
        <v>0</v>
      </c>
      <c r="L111" s="9"/>
      <c r="M111" s="16">
        <f>LOOKUP((IF(L111&gt;0,(RANK(L111,L$6:L$125,0)),"NA")),'Points System'!$A$4:$A$154,'Points System'!$B$4:$B$154)</f>
        <v>0</v>
      </c>
      <c r="N111" s="9"/>
      <c r="O111" s="16">
        <f>LOOKUP((IF(N111&gt;0,(RANK(N111,N$6:N$125,0)),"NA")),'Points System'!$A$4:$A$154,'Points System'!$B$4:$B$154)</f>
        <v>0</v>
      </c>
      <c r="P111" s="9"/>
      <c r="Q111" s="16">
        <f>LOOKUP((IF(P111&gt;0,(RANK(P111,P$6:P$125,0)),"NA")),'Points System'!$A$4:$A$154,'Points System'!$B$4:$B$154)</f>
        <v>0</v>
      </c>
      <c r="R111" s="9"/>
      <c r="S111" s="16">
        <f>LOOKUP((IF(R111&gt;0,(RANK(R111,R$6:R$125,0)),"NA")),'Points System'!$A$4:$A$154,'Points System'!$B$4:$B$154)</f>
        <v>0</v>
      </c>
      <c r="T111" s="9"/>
      <c r="U111" s="16">
        <f>LOOKUP((IF(T111&gt;0,(RANK(T111,T$6:T$125,0)),"NA")),'Points System'!$A$4:$A$154,'Points System'!$B$4:$B$154)</f>
        <v>0</v>
      </c>
      <c r="V111" s="9"/>
      <c r="W111" s="16">
        <f>LOOKUP((IF(V111&gt;0,(RANK(V111,V$6:V$125,0)),"NA")),'Points System'!$A$4:$A$154,'Points System'!$B$4:$B$154)</f>
        <v>0</v>
      </c>
      <c r="X111" s="9"/>
      <c r="Y111" s="16">
        <f>LOOKUP((IF(X111&gt;0,(RANK(X111,X$6:X$125,0)),"NA")),'Points System'!$A$4:$A$154,'Points System'!$B$4:$B$154)</f>
        <v>0</v>
      </c>
      <c r="Z111" s="9"/>
      <c r="AA111" s="16">
        <f>LOOKUP((IF(Z111&gt;0,(RANK(Z111,Z$6:Z$125,0)),"NA")),'Points System'!$A$4:$A$154,'Points System'!$B$4:$B$154)</f>
        <v>0</v>
      </c>
      <c r="AB111" s="78">
        <f>CC111</f>
        <v>0</v>
      </c>
      <c r="AC111" s="10">
        <f>SUM((LARGE((BA111:BK111),1))+(LARGE((BA111:BK111),2))+(LARGE((BA111:BK111),3)+(LARGE((BA111:BK111),4))))</f>
        <v>0</v>
      </c>
      <c r="AD111" s="12">
        <f>RANK(AC111,$AC$6:$AC$125,0)</f>
        <v>67</v>
      </c>
      <c r="AE111" s="88">
        <f>(AB111-(ROUNDDOWN(AB111,0)))*100</f>
        <v>0</v>
      </c>
      <c r="AF111" s="76" t="str">
        <f>IF((COUNTIF(AT111:AY111,"&gt;0"))&gt;2,"Y","N")</f>
        <v>N</v>
      </c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23">
        <f t="shared" si="82"/>
        <v>0</v>
      </c>
      <c r="AU111" s="23">
        <f t="shared" si="83"/>
        <v>0</v>
      </c>
      <c r="AV111" s="23">
        <f t="shared" si="84"/>
        <v>0</v>
      </c>
      <c r="AW111" s="23">
        <f t="shared" si="135"/>
        <v>0</v>
      </c>
      <c r="AX111" s="23">
        <f t="shared" si="86"/>
        <v>0</v>
      </c>
      <c r="AY111" s="23">
        <f t="shared" si="87"/>
        <v>0</v>
      </c>
      <c r="AZ111" s="7"/>
      <c r="BA111" s="82">
        <f t="shared" si="114"/>
        <v>0</v>
      </c>
      <c r="BB111" s="83">
        <f t="shared" si="136"/>
        <v>0</v>
      </c>
      <c r="BC111" s="82">
        <f t="shared" si="115"/>
        <v>0</v>
      </c>
      <c r="BD111" s="83">
        <f t="shared" si="137"/>
        <v>0</v>
      </c>
      <c r="BE111" s="82">
        <f t="shared" si="116"/>
        <v>0</v>
      </c>
      <c r="BF111" s="83">
        <f t="shared" si="138"/>
        <v>0</v>
      </c>
      <c r="BG111" s="82">
        <f t="shared" si="117"/>
        <v>0</v>
      </c>
      <c r="BH111" s="82">
        <f t="shared" si="139"/>
        <v>0</v>
      </c>
      <c r="BI111" s="83">
        <f t="shared" si="140"/>
        <v>0</v>
      </c>
      <c r="BJ111" s="82">
        <f t="shared" si="141"/>
        <v>0</v>
      </c>
      <c r="BK111" s="83">
        <f t="shared" si="142"/>
        <v>0</v>
      </c>
      <c r="BL111" s="7"/>
      <c r="BM111" s="82">
        <f t="shared" si="143"/>
        <v>0</v>
      </c>
      <c r="BN111" s="83">
        <f t="shared" si="144"/>
        <v>0</v>
      </c>
      <c r="BO111" s="82">
        <f t="shared" si="145"/>
        <v>0</v>
      </c>
      <c r="BP111" s="83">
        <f t="shared" si="146"/>
        <v>0</v>
      </c>
      <c r="BQ111" s="82">
        <f t="shared" si="147"/>
        <v>0</v>
      </c>
      <c r="BR111" s="83">
        <f t="shared" si="148"/>
        <v>0</v>
      </c>
      <c r="BS111" s="82">
        <f t="shared" si="149"/>
        <v>0</v>
      </c>
      <c r="BT111" s="82">
        <f t="shared" si="150"/>
        <v>0</v>
      </c>
      <c r="BU111" s="83">
        <f t="shared" si="151"/>
        <v>0</v>
      </c>
      <c r="BV111" s="82">
        <f t="shared" si="152"/>
        <v>0</v>
      </c>
      <c r="BW111" s="83">
        <f t="shared" si="153"/>
        <v>0</v>
      </c>
      <c r="BY111" s="7">
        <f t="shared" si="154"/>
        <v>0</v>
      </c>
      <c r="BZ111" s="7"/>
      <c r="CA111" s="7">
        <f t="shared" si="118"/>
        <v>0</v>
      </c>
      <c r="CB111" s="7"/>
      <c r="CC111" s="7">
        <f t="shared" si="107"/>
        <v>0</v>
      </c>
      <c r="CF111" s="7">
        <f t="shared" si="155"/>
        <v>1</v>
      </c>
      <c r="CG111" s="7">
        <f t="shared" si="156"/>
        <v>1</v>
      </c>
      <c r="CH111" s="7">
        <f t="shared" si="157"/>
        <v>1</v>
      </c>
      <c r="CI111" s="7">
        <f t="shared" si="158"/>
        <v>1</v>
      </c>
      <c r="CJ111" s="7">
        <f t="shared" si="159"/>
        <v>1</v>
      </c>
      <c r="CK111" s="7">
        <f t="shared" si="160"/>
        <v>1</v>
      </c>
      <c r="CL111" s="7">
        <f t="shared" si="161"/>
        <v>1</v>
      </c>
      <c r="CM111" s="7">
        <f t="shared" si="162"/>
        <v>1</v>
      </c>
      <c r="CN111" s="7">
        <f t="shared" si="121"/>
        <v>1</v>
      </c>
      <c r="CO111" s="7">
        <f t="shared" si="122"/>
        <v>1</v>
      </c>
      <c r="CP111" s="7">
        <f t="shared" si="123"/>
        <v>1</v>
      </c>
      <c r="CQ111" s="7"/>
      <c r="CS111" s="7">
        <f t="shared" si="124"/>
        <v>0</v>
      </c>
      <c r="CT111" s="7">
        <f t="shared" si="125"/>
        <v>0</v>
      </c>
      <c r="CU111" s="7">
        <f t="shared" si="126"/>
        <v>0</v>
      </c>
      <c r="CV111" s="7">
        <f t="shared" si="127"/>
        <v>0</v>
      </c>
      <c r="CW111" s="7">
        <f t="shared" si="128"/>
        <v>0</v>
      </c>
      <c r="CX111" s="7">
        <f t="shared" si="129"/>
        <v>0</v>
      </c>
      <c r="CY111" s="7">
        <f t="shared" si="130"/>
        <v>0</v>
      </c>
      <c r="CZ111" s="7">
        <f t="shared" si="131"/>
        <v>0</v>
      </c>
      <c r="DA111" s="7">
        <f t="shared" si="132"/>
        <v>0</v>
      </c>
      <c r="DB111" s="7">
        <f t="shared" si="133"/>
        <v>0</v>
      </c>
      <c r="DC111" s="7">
        <f t="shared" si="134"/>
        <v>0</v>
      </c>
    </row>
    <row r="112" spans="1:107">
      <c r="A112" s="59">
        <v>107</v>
      </c>
      <c r="B112" s="253" t="s">
        <v>286</v>
      </c>
      <c r="C112" s="254" t="s">
        <v>287</v>
      </c>
      <c r="D112" s="9"/>
      <c r="E112" s="10">
        <f>LOOKUP((IF(D112&gt;0,(RANK(D112,D$6:D$125,0)),"NA")),'Points System'!$A$4:$A$154,'Points System'!$B$4:$B$154)</f>
        <v>0</v>
      </c>
      <c r="F112" s="78"/>
      <c r="G112" s="16">
        <f>LOOKUP((IF(F112&gt;0,(RANK(F112,F$6:F$125,0)),"NA")),'Points System'!$A$4:$A$154,'Points System'!$B$4:$B$154)</f>
        <v>0</v>
      </c>
      <c r="H112" s="78"/>
      <c r="I112" s="16">
        <f>LOOKUP((IF(H112&gt;0,(RANK(H112,H$6:H$125,0)),"NA")),'Points System'!$A$4:$A$154,'Points System'!$B$4:$B$154)</f>
        <v>0</v>
      </c>
      <c r="J112" s="9"/>
      <c r="K112" s="16">
        <f>LOOKUP((IF(J112&gt;0,(RANK(J112,J$6:J$125,0)),"NA")),'Points System'!$A$4:$A$154,'Points System'!$B$4:$B$154)</f>
        <v>0</v>
      </c>
      <c r="L112" s="78"/>
      <c r="M112" s="16">
        <f>LOOKUP((IF(L112&gt;0,(RANK(L112,L$6:L$125,0)),"NA")),'Points System'!$A$4:$A$154,'Points System'!$B$4:$B$154)</f>
        <v>0</v>
      </c>
      <c r="N112" s="78"/>
      <c r="O112" s="16">
        <f>LOOKUP((IF(N112&gt;0,(RANK(N112,N$6:N$125,0)),"NA")),'Points System'!$A$4:$A$154,'Points System'!$B$4:$B$154)</f>
        <v>0</v>
      </c>
      <c r="P112" s="78"/>
      <c r="Q112" s="16">
        <f>LOOKUP((IF(P112&gt;0,(RANK(P112,P$6:P$125,0)),"NA")),'Points System'!$A$4:$A$154,'Points System'!$B$4:$B$154)</f>
        <v>0</v>
      </c>
      <c r="R112" s="78"/>
      <c r="S112" s="16">
        <f>LOOKUP((IF(R112&gt;0,(RANK(R112,R$6:R$125,0)),"NA")),'Points System'!$A$4:$A$154,'Points System'!$B$4:$B$154)</f>
        <v>0</v>
      </c>
      <c r="T112" s="78"/>
      <c r="U112" s="16">
        <f>LOOKUP((IF(T112&gt;0,(RANK(T112,T$6:T$125,0)),"NA")),'Points System'!$A$4:$A$154,'Points System'!$B$4:$B$154)</f>
        <v>0</v>
      </c>
      <c r="V112" s="78"/>
      <c r="W112" s="16">
        <f>LOOKUP((IF(V112&gt;0,(RANK(V112,V$6:V$125,0)),"NA")),'Points System'!$A$4:$A$154,'Points System'!$B$4:$B$154)</f>
        <v>0</v>
      </c>
      <c r="X112" s="9"/>
      <c r="Y112" s="16">
        <f>LOOKUP((IF(X112&gt;0,(RANK(X112,X$6:X$125,0)),"NA")),'Points System'!$A$4:$A$154,'Points System'!$B$4:$B$154)</f>
        <v>0</v>
      </c>
      <c r="Z112" s="78"/>
      <c r="AA112" s="16">
        <f>LOOKUP((IF(Z112&gt;0,(RANK(Z112,Z$6:Z$125,0)),"NA")),'Points System'!$A$4:$A$154,'Points System'!$B$4:$B$154)</f>
        <v>0</v>
      </c>
      <c r="AB112" s="78">
        <f>CC112</f>
        <v>0</v>
      </c>
      <c r="AC112" s="10">
        <f>SUM((LARGE((BA112:BK112),1))+(LARGE((BA112:BK112),2))+(LARGE((BA112:BK112),3)+(LARGE((BA112:BK112),4))))</f>
        <v>0</v>
      </c>
      <c r="AD112" s="12">
        <f>RANK(AC112,$AC$6:$AC$125,0)</f>
        <v>67</v>
      </c>
      <c r="AE112" s="88">
        <f>(AB112-(ROUNDDOWN(AB112,0)))*100</f>
        <v>0</v>
      </c>
      <c r="AF112" s="76" t="str">
        <f>IF((COUNTIF(AT112:AY112,"&gt;0"))&gt;2,"Y","N")</f>
        <v>N</v>
      </c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23">
        <f t="shared" si="82"/>
        <v>0</v>
      </c>
      <c r="AU112" s="23">
        <f t="shared" si="83"/>
        <v>0</v>
      </c>
      <c r="AV112" s="23">
        <f t="shared" si="84"/>
        <v>0</v>
      </c>
      <c r="AW112" s="23">
        <f t="shared" si="135"/>
        <v>0</v>
      </c>
      <c r="AX112" s="23">
        <f t="shared" si="86"/>
        <v>0</v>
      </c>
      <c r="AY112" s="23">
        <f t="shared" si="87"/>
        <v>0</v>
      </c>
      <c r="AZ112" s="7"/>
      <c r="BA112" s="82">
        <f t="shared" si="114"/>
        <v>0</v>
      </c>
      <c r="BB112" s="83">
        <f t="shared" si="136"/>
        <v>0</v>
      </c>
      <c r="BC112" s="82">
        <f t="shared" si="115"/>
        <v>0</v>
      </c>
      <c r="BD112" s="83">
        <f t="shared" si="137"/>
        <v>0</v>
      </c>
      <c r="BE112" s="82">
        <f t="shared" si="116"/>
        <v>0</v>
      </c>
      <c r="BF112" s="83">
        <f t="shared" si="138"/>
        <v>0</v>
      </c>
      <c r="BG112" s="82">
        <f t="shared" si="117"/>
        <v>0</v>
      </c>
      <c r="BH112" s="82">
        <f t="shared" si="139"/>
        <v>0</v>
      </c>
      <c r="BI112" s="83">
        <f t="shared" si="140"/>
        <v>0</v>
      </c>
      <c r="BJ112" s="82">
        <f t="shared" si="141"/>
        <v>0</v>
      </c>
      <c r="BK112" s="83">
        <f t="shared" si="142"/>
        <v>0</v>
      </c>
      <c r="BL112" s="7"/>
      <c r="BM112" s="82">
        <f t="shared" si="143"/>
        <v>0</v>
      </c>
      <c r="BN112" s="83">
        <f t="shared" si="144"/>
        <v>0</v>
      </c>
      <c r="BO112" s="82">
        <f t="shared" si="145"/>
        <v>0</v>
      </c>
      <c r="BP112" s="83">
        <f t="shared" si="146"/>
        <v>0</v>
      </c>
      <c r="BQ112" s="82">
        <f t="shared" si="147"/>
        <v>0</v>
      </c>
      <c r="BR112" s="83">
        <f t="shared" si="148"/>
        <v>0</v>
      </c>
      <c r="BS112" s="82">
        <f t="shared" si="149"/>
        <v>0</v>
      </c>
      <c r="BT112" s="82">
        <f t="shared" si="150"/>
        <v>0</v>
      </c>
      <c r="BU112" s="83">
        <f t="shared" si="151"/>
        <v>0</v>
      </c>
      <c r="BV112" s="82">
        <f t="shared" si="152"/>
        <v>0</v>
      </c>
      <c r="BW112" s="83">
        <f t="shared" si="153"/>
        <v>0</v>
      </c>
      <c r="BY112" s="7">
        <f t="shared" si="154"/>
        <v>0</v>
      </c>
      <c r="BZ112" s="7"/>
      <c r="CA112" s="7">
        <f t="shared" si="118"/>
        <v>0</v>
      </c>
      <c r="CB112" s="7"/>
      <c r="CC112" s="7">
        <f t="shared" si="107"/>
        <v>0</v>
      </c>
      <c r="CF112" s="7">
        <f t="shared" si="155"/>
        <v>1</v>
      </c>
      <c r="CG112" s="7">
        <f t="shared" si="156"/>
        <v>1</v>
      </c>
      <c r="CH112" s="7">
        <f t="shared" si="157"/>
        <v>1</v>
      </c>
      <c r="CI112" s="7">
        <f t="shared" si="158"/>
        <v>1</v>
      </c>
      <c r="CJ112" s="7">
        <f t="shared" si="159"/>
        <v>1</v>
      </c>
      <c r="CK112" s="7">
        <f t="shared" si="160"/>
        <v>1</v>
      </c>
      <c r="CL112" s="7">
        <f t="shared" si="161"/>
        <v>1</v>
      </c>
      <c r="CM112" s="7">
        <f t="shared" si="162"/>
        <v>1</v>
      </c>
      <c r="CN112" s="7">
        <f t="shared" si="121"/>
        <v>1</v>
      </c>
      <c r="CO112" s="7">
        <f t="shared" si="122"/>
        <v>1</v>
      </c>
      <c r="CP112" s="7">
        <f t="shared" si="123"/>
        <v>1</v>
      </c>
      <c r="CQ112" s="7"/>
      <c r="CS112" s="7">
        <f t="shared" si="124"/>
        <v>0</v>
      </c>
      <c r="CT112" s="7">
        <f t="shared" si="125"/>
        <v>0</v>
      </c>
      <c r="CU112" s="7">
        <f t="shared" si="126"/>
        <v>0</v>
      </c>
      <c r="CV112" s="7">
        <f t="shared" si="127"/>
        <v>0</v>
      </c>
      <c r="CW112" s="7">
        <f t="shared" si="128"/>
        <v>0</v>
      </c>
      <c r="CX112" s="7">
        <f t="shared" si="129"/>
        <v>0</v>
      </c>
      <c r="CY112" s="7">
        <f t="shared" si="130"/>
        <v>0</v>
      </c>
      <c r="CZ112" s="7">
        <f t="shared" si="131"/>
        <v>0</v>
      </c>
      <c r="DA112" s="7">
        <f t="shared" si="132"/>
        <v>0</v>
      </c>
      <c r="DB112" s="7">
        <f t="shared" si="133"/>
        <v>0</v>
      </c>
      <c r="DC112" s="7">
        <f t="shared" si="134"/>
        <v>0</v>
      </c>
    </row>
    <row r="113" spans="1:135">
      <c r="A113" s="59">
        <v>108</v>
      </c>
      <c r="B113" s="253" t="s">
        <v>286</v>
      </c>
      <c r="C113" s="254" t="s">
        <v>287</v>
      </c>
      <c r="D113" s="9"/>
      <c r="E113" s="10">
        <f>LOOKUP((IF(D113&gt;0,(RANK(D113,D$6:D$125,0)),"NA")),'Points System'!$A$4:$A$154,'Points System'!$B$4:$B$154)</f>
        <v>0</v>
      </c>
      <c r="F113" s="78"/>
      <c r="G113" s="16">
        <f>LOOKUP((IF(F113&gt;0,(RANK(F113,F$6:F$125,0)),"NA")),'Points System'!$A$4:$A$154,'Points System'!$B$4:$B$154)</f>
        <v>0</v>
      </c>
      <c r="H113" s="78"/>
      <c r="I113" s="16">
        <f>LOOKUP((IF(H113&gt;0,(RANK(H113,H$6:H$125,0)),"NA")),'Points System'!$A$4:$A$154,'Points System'!$B$4:$B$154)</f>
        <v>0</v>
      </c>
      <c r="J113" s="9"/>
      <c r="K113" s="16">
        <f>LOOKUP((IF(J113&gt;0,(RANK(J113,J$6:J$125,0)),"NA")),'Points System'!$A$4:$A$154,'Points System'!$B$4:$B$154)</f>
        <v>0</v>
      </c>
      <c r="L113" s="78"/>
      <c r="M113" s="16">
        <f>LOOKUP((IF(L113&gt;0,(RANK(L113,L$6:L$125,0)),"NA")),'Points System'!$A$4:$A$154,'Points System'!$B$4:$B$154)</f>
        <v>0</v>
      </c>
      <c r="N113" s="78"/>
      <c r="O113" s="16">
        <f>LOOKUP((IF(N113&gt;0,(RANK(N113,N$6:N$125,0)),"NA")),'Points System'!$A$4:$A$154,'Points System'!$B$4:$B$154)</f>
        <v>0</v>
      </c>
      <c r="P113" s="78"/>
      <c r="Q113" s="16">
        <f>LOOKUP((IF(P113&gt;0,(RANK(P113,P$6:P$125,0)),"NA")),'Points System'!$A$4:$A$154,'Points System'!$B$4:$B$154)</f>
        <v>0</v>
      </c>
      <c r="R113" s="78"/>
      <c r="S113" s="16">
        <f>LOOKUP((IF(R113&gt;0,(RANK(R113,R$6:R$125,0)),"NA")),'Points System'!$A$4:$A$154,'Points System'!$B$4:$B$154)</f>
        <v>0</v>
      </c>
      <c r="T113" s="78"/>
      <c r="U113" s="16">
        <f>LOOKUP((IF(T113&gt;0,(RANK(T113,T$6:T$125,0)),"NA")),'Points System'!$A$4:$A$154,'Points System'!$B$4:$B$154)</f>
        <v>0</v>
      </c>
      <c r="V113" s="78"/>
      <c r="W113" s="16">
        <f>LOOKUP((IF(V113&gt;0,(RANK(V113,V$6:V$125,0)),"NA")),'Points System'!$A$4:$A$154,'Points System'!$B$4:$B$154)</f>
        <v>0</v>
      </c>
      <c r="X113" s="9"/>
      <c r="Y113" s="16">
        <f>LOOKUP((IF(X113&gt;0,(RANK(X113,X$6:X$125,0)),"NA")),'Points System'!$A$4:$A$154,'Points System'!$B$4:$B$154)</f>
        <v>0</v>
      </c>
      <c r="Z113" s="78"/>
      <c r="AA113" s="16">
        <f>LOOKUP((IF(Z113&gt;0,(RANK(Z113,Z$6:Z$125,0)),"NA")),'Points System'!$A$4:$A$154,'Points System'!$B$4:$B$154)</f>
        <v>0</v>
      </c>
      <c r="AB113" s="78">
        <f>CC113</f>
        <v>0</v>
      </c>
      <c r="AC113" s="10">
        <f>SUM((LARGE((BA113:BK113),1))+(LARGE((BA113:BK113),2))+(LARGE((BA113:BK113),3)+(LARGE((BA113:BK113),4))))</f>
        <v>0</v>
      </c>
      <c r="AD113" s="12">
        <f>RANK(AC113,$AC$6:$AC$125,0)</f>
        <v>67</v>
      </c>
      <c r="AE113" s="88">
        <f>(AB113-(ROUNDDOWN(AB113,0)))*100</f>
        <v>0</v>
      </c>
      <c r="AF113" s="76" t="str">
        <f>IF((COUNTIF(AT113:AY113,"&gt;0"))&gt;2,"Y","N")</f>
        <v>N</v>
      </c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23">
        <f t="shared" si="82"/>
        <v>0</v>
      </c>
      <c r="AU113" s="23">
        <f t="shared" si="83"/>
        <v>0</v>
      </c>
      <c r="AV113" s="23">
        <f t="shared" si="84"/>
        <v>0</v>
      </c>
      <c r="AW113" s="23">
        <f t="shared" si="135"/>
        <v>0</v>
      </c>
      <c r="AX113" s="23">
        <f t="shared" si="86"/>
        <v>0</v>
      </c>
      <c r="AY113" s="23">
        <f t="shared" si="87"/>
        <v>0</v>
      </c>
      <c r="AZ113" s="7"/>
      <c r="BA113" s="82">
        <f t="shared" si="114"/>
        <v>0</v>
      </c>
      <c r="BB113" s="83">
        <f t="shared" si="136"/>
        <v>0</v>
      </c>
      <c r="BC113" s="82">
        <f t="shared" si="115"/>
        <v>0</v>
      </c>
      <c r="BD113" s="83">
        <f t="shared" si="137"/>
        <v>0</v>
      </c>
      <c r="BE113" s="82">
        <f t="shared" si="116"/>
        <v>0</v>
      </c>
      <c r="BF113" s="83">
        <f t="shared" si="138"/>
        <v>0</v>
      </c>
      <c r="BG113" s="82">
        <f t="shared" si="117"/>
        <v>0</v>
      </c>
      <c r="BH113" s="82">
        <f t="shared" si="139"/>
        <v>0</v>
      </c>
      <c r="BI113" s="83">
        <f t="shared" si="140"/>
        <v>0</v>
      </c>
      <c r="BJ113" s="82">
        <f t="shared" si="141"/>
        <v>0</v>
      </c>
      <c r="BK113" s="83">
        <f t="shared" si="142"/>
        <v>0</v>
      </c>
      <c r="BL113" s="7"/>
      <c r="BM113" s="82">
        <f t="shared" si="143"/>
        <v>0</v>
      </c>
      <c r="BN113" s="83">
        <f t="shared" si="144"/>
        <v>0</v>
      </c>
      <c r="BO113" s="82">
        <f t="shared" si="145"/>
        <v>0</v>
      </c>
      <c r="BP113" s="83">
        <f t="shared" si="146"/>
        <v>0</v>
      </c>
      <c r="BQ113" s="82">
        <f t="shared" si="147"/>
        <v>0</v>
      </c>
      <c r="BR113" s="83">
        <f t="shared" si="148"/>
        <v>0</v>
      </c>
      <c r="BS113" s="82">
        <f t="shared" si="149"/>
        <v>0</v>
      </c>
      <c r="BT113" s="82">
        <f t="shared" si="150"/>
        <v>0</v>
      </c>
      <c r="BU113" s="83">
        <f t="shared" si="151"/>
        <v>0</v>
      </c>
      <c r="BV113" s="82">
        <f t="shared" si="152"/>
        <v>0</v>
      </c>
      <c r="BW113" s="83">
        <f t="shared" si="153"/>
        <v>0</v>
      </c>
      <c r="BY113" s="7">
        <f t="shared" si="154"/>
        <v>0</v>
      </c>
      <c r="BZ113" s="7"/>
      <c r="CA113" s="7">
        <f t="shared" si="118"/>
        <v>0</v>
      </c>
      <c r="CB113" s="7"/>
      <c r="CC113" s="7">
        <f t="shared" si="107"/>
        <v>0</v>
      </c>
      <c r="CF113" s="7">
        <f t="shared" si="155"/>
        <v>1</v>
      </c>
      <c r="CG113" s="7">
        <f t="shared" si="156"/>
        <v>1</v>
      </c>
      <c r="CH113" s="7">
        <f t="shared" si="157"/>
        <v>1</v>
      </c>
      <c r="CI113" s="7">
        <f t="shared" si="158"/>
        <v>1</v>
      </c>
      <c r="CJ113" s="7">
        <f t="shared" si="159"/>
        <v>1</v>
      </c>
      <c r="CK113" s="7">
        <f t="shared" si="160"/>
        <v>1</v>
      </c>
      <c r="CL113" s="7">
        <f t="shared" si="161"/>
        <v>1</v>
      </c>
      <c r="CM113" s="7">
        <f t="shared" si="162"/>
        <v>1</v>
      </c>
      <c r="CN113" s="7">
        <f t="shared" si="121"/>
        <v>1</v>
      </c>
      <c r="CO113" s="7">
        <f t="shared" si="122"/>
        <v>1</v>
      </c>
      <c r="CP113" s="7">
        <f t="shared" si="123"/>
        <v>1</v>
      </c>
      <c r="CQ113" s="7"/>
      <c r="CS113" s="7">
        <f t="shared" si="124"/>
        <v>0</v>
      </c>
      <c r="CT113" s="7">
        <f t="shared" si="125"/>
        <v>0</v>
      </c>
      <c r="CU113" s="7">
        <f t="shared" si="126"/>
        <v>0</v>
      </c>
      <c r="CV113" s="7">
        <f t="shared" si="127"/>
        <v>0</v>
      </c>
      <c r="CW113" s="7">
        <f t="shared" si="128"/>
        <v>0</v>
      </c>
      <c r="CX113" s="7">
        <f t="shared" si="129"/>
        <v>0</v>
      </c>
      <c r="CY113" s="7">
        <f t="shared" si="130"/>
        <v>0</v>
      </c>
      <c r="CZ113" s="7">
        <f t="shared" si="131"/>
        <v>0</v>
      </c>
      <c r="DA113" s="7">
        <f t="shared" si="132"/>
        <v>0</v>
      </c>
      <c r="DB113" s="7">
        <f t="shared" si="133"/>
        <v>0</v>
      </c>
      <c r="DC113" s="7">
        <f t="shared" si="134"/>
        <v>0</v>
      </c>
    </row>
    <row r="114" spans="1:135">
      <c r="A114" s="59">
        <v>109</v>
      </c>
      <c r="B114" s="253" t="s">
        <v>286</v>
      </c>
      <c r="C114" s="254" t="s">
        <v>287</v>
      </c>
      <c r="D114" s="9"/>
      <c r="E114" s="10">
        <f>LOOKUP((IF(D114&gt;0,(RANK(D114,D$6:D$125,0)),"NA")),'Points System'!$A$4:$A$154,'Points System'!$B$4:$B$154)</f>
        <v>0</v>
      </c>
      <c r="F114" s="9"/>
      <c r="G114" s="16">
        <f>LOOKUP((IF(F114&gt;0,(RANK(F114,F$6:F$125,0)),"NA")),'Points System'!$A$4:$A$154,'Points System'!$B$4:$B$154)</f>
        <v>0</v>
      </c>
      <c r="H114" s="9"/>
      <c r="I114" s="16">
        <f>LOOKUP((IF(H114&gt;0,(RANK(H114,H$6:H$125,0)),"NA")),'Points System'!$A$4:$A$154,'Points System'!$B$4:$B$154)</f>
        <v>0</v>
      </c>
      <c r="J114" s="9"/>
      <c r="K114" s="16">
        <f>LOOKUP((IF(J114&gt;0,(RANK(J114,J$6:J$125,0)),"NA")),'Points System'!$A$4:$A$154,'Points System'!$B$4:$B$154)</f>
        <v>0</v>
      </c>
      <c r="L114" s="9"/>
      <c r="M114" s="16">
        <f>LOOKUP((IF(L114&gt;0,(RANK(L114,L$6:L$125,0)),"NA")),'Points System'!$A$4:$A$154,'Points System'!$B$4:$B$154)</f>
        <v>0</v>
      </c>
      <c r="N114" s="9"/>
      <c r="O114" s="16">
        <f>LOOKUP((IF(N114&gt;0,(RANK(N114,N$6:N$125,0)),"NA")),'Points System'!$A$4:$A$154,'Points System'!$B$4:$B$154)</f>
        <v>0</v>
      </c>
      <c r="P114" s="9"/>
      <c r="Q114" s="16">
        <f>LOOKUP((IF(P114&gt;0,(RANK(P114,P$6:P$125,0)),"NA")),'Points System'!$A$4:$A$154,'Points System'!$B$4:$B$154)</f>
        <v>0</v>
      </c>
      <c r="R114" s="9"/>
      <c r="S114" s="16">
        <f>LOOKUP((IF(R114&gt;0,(RANK(R114,R$6:R$125,0)),"NA")),'Points System'!$A$4:$A$154,'Points System'!$B$4:$B$154)</f>
        <v>0</v>
      </c>
      <c r="T114" s="9"/>
      <c r="U114" s="16">
        <f>LOOKUP((IF(T114&gt;0,(RANK(T114,T$6:T$125,0)),"NA")),'Points System'!$A$4:$A$154,'Points System'!$B$4:$B$154)</f>
        <v>0</v>
      </c>
      <c r="V114" s="9"/>
      <c r="W114" s="16">
        <f>LOOKUP((IF(V114&gt;0,(RANK(V114,V$6:V$125,0)),"NA")),'Points System'!$A$4:$A$154,'Points System'!$B$4:$B$154)</f>
        <v>0</v>
      </c>
      <c r="X114" s="9"/>
      <c r="Y114" s="16">
        <f>LOOKUP((IF(X114&gt;0,(RANK(X114,X$6:X$125,0)),"NA")),'Points System'!$A$4:$A$154,'Points System'!$B$4:$B$154)</f>
        <v>0</v>
      </c>
      <c r="Z114" s="9"/>
      <c r="AA114" s="16">
        <f>LOOKUP((IF(Z114&gt;0,(RANK(Z114,Z$6:Z$125,0)),"NA")),'Points System'!$A$4:$A$154,'Points System'!$B$4:$B$154)</f>
        <v>0</v>
      </c>
      <c r="AB114" s="78">
        <f>CC114</f>
        <v>0</v>
      </c>
      <c r="AC114" s="10">
        <f>SUM((LARGE((BA114:BK114),1))+(LARGE((BA114:BK114),2))+(LARGE((BA114:BK114),3)+(LARGE((BA114:BK114),4))))</f>
        <v>0</v>
      </c>
      <c r="AD114" s="12">
        <f>RANK(AC114,$AC$6:$AC$125,0)</f>
        <v>67</v>
      </c>
      <c r="AE114" s="88">
        <f>(AB114-(ROUNDDOWN(AB114,0)))*100</f>
        <v>0</v>
      </c>
      <c r="AF114" s="76" t="str">
        <f>IF((COUNTIF(AT114:AY114,"&gt;0"))&gt;2,"Y","N")</f>
        <v>N</v>
      </c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23">
        <f t="shared" si="82"/>
        <v>0</v>
      </c>
      <c r="AU114" s="23">
        <f t="shared" si="83"/>
        <v>0</v>
      </c>
      <c r="AV114" s="23">
        <f t="shared" si="84"/>
        <v>0</v>
      </c>
      <c r="AW114" s="23">
        <f t="shared" si="135"/>
        <v>0</v>
      </c>
      <c r="AX114" s="23">
        <f t="shared" si="86"/>
        <v>0</v>
      </c>
      <c r="AY114" s="23">
        <f t="shared" si="87"/>
        <v>0</v>
      </c>
      <c r="AZ114" s="7"/>
      <c r="BA114" s="82">
        <f t="shared" si="114"/>
        <v>0</v>
      </c>
      <c r="BB114" s="83">
        <f t="shared" si="136"/>
        <v>0</v>
      </c>
      <c r="BC114" s="82">
        <f t="shared" si="115"/>
        <v>0</v>
      </c>
      <c r="BD114" s="83">
        <f t="shared" si="137"/>
        <v>0</v>
      </c>
      <c r="BE114" s="82">
        <f t="shared" si="116"/>
        <v>0</v>
      </c>
      <c r="BF114" s="83">
        <f t="shared" si="138"/>
        <v>0</v>
      </c>
      <c r="BG114" s="82">
        <f t="shared" si="117"/>
        <v>0</v>
      </c>
      <c r="BH114" s="82">
        <f t="shared" si="139"/>
        <v>0</v>
      </c>
      <c r="BI114" s="83">
        <f t="shared" si="140"/>
        <v>0</v>
      </c>
      <c r="BJ114" s="82">
        <f t="shared" si="141"/>
        <v>0</v>
      </c>
      <c r="BK114" s="83">
        <f t="shared" si="142"/>
        <v>0</v>
      </c>
      <c r="BL114" s="7"/>
      <c r="BM114" s="82">
        <f t="shared" si="143"/>
        <v>0</v>
      </c>
      <c r="BN114" s="83">
        <f t="shared" si="144"/>
        <v>0</v>
      </c>
      <c r="BO114" s="82">
        <f t="shared" si="145"/>
        <v>0</v>
      </c>
      <c r="BP114" s="83">
        <f t="shared" si="146"/>
        <v>0</v>
      </c>
      <c r="BQ114" s="82">
        <f t="shared" si="147"/>
        <v>0</v>
      </c>
      <c r="BR114" s="83">
        <f t="shared" si="148"/>
        <v>0</v>
      </c>
      <c r="BS114" s="82">
        <f t="shared" si="149"/>
        <v>0</v>
      </c>
      <c r="BT114" s="82">
        <f t="shared" si="150"/>
        <v>0</v>
      </c>
      <c r="BU114" s="83">
        <f t="shared" si="151"/>
        <v>0</v>
      </c>
      <c r="BV114" s="82">
        <f t="shared" si="152"/>
        <v>0</v>
      </c>
      <c r="BW114" s="83">
        <f t="shared" si="153"/>
        <v>0</v>
      </c>
      <c r="BY114" s="7">
        <f t="shared" si="154"/>
        <v>0</v>
      </c>
      <c r="BZ114" s="7"/>
      <c r="CA114" s="7">
        <f t="shared" si="118"/>
        <v>0</v>
      </c>
      <c r="CB114" s="7"/>
      <c r="CC114" s="7">
        <f t="shared" si="107"/>
        <v>0</v>
      </c>
      <c r="CF114" s="7">
        <f t="shared" si="155"/>
        <v>1</v>
      </c>
      <c r="CG114" s="7">
        <f t="shared" si="156"/>
        <v>1</v>
      </c>
      <c r="CH114" s="7">
        <f t="shared" si="157"/>
        <v>1</v>
      </c>
      <c r="CI114" s="7">
        <f t="shared" si="158"/>
        <v>1</v>
      </c>
      <c r="CJ114" s="7">
        <f t="shared" si="159"/>
        <v>1</v>
      </c>
      <c r="CK114" s="7">
        <f t="shared" si="160"/>
        <v>1</v>
      </c>
      <c r="CL114" s="7">
        <f t="shared" si="161"/>
        <v>1</v>
      </c>
      <c r="CM114" s="7">
        <f t="shared" si="162"/>
        <v>1</v>
      </c>
      <c r="CN114" s="7">
        <f t="shared" si="121"/>
        <v>1</v>
      </c>
      <c r="CO114" s="7">
        <f t="shared" si="122"/>
        <v>1</v>
      </c>
      <c r="CP114" s="7">
        <f t="shared" si="123"/>
        <v>1</v>
      </c>
      <c r="CQ114" s="7"/>
      <c r="CS114" s="7">
        <f t="shared" si="124"/>
        <v>0</v>
      </c>
      <c r="CT114" s="7">
        <f t="shared" si="125"/>
        <v>0</v>
      </c>
      <c r="CU114" s="7">
        <f t="shared" si="126"/>
        <v>0</v>
      </c>
      <c r="CV114" s="7">
        <f t="shared" si="127"/>
        <v>0</v>
      </c>
      <c r="CW114" s="7">
        <f t="shared" si="128"/>
        <v>0</v>
      </c>
      <c r="CX114" s="7">
        <f t="shared" si="129"/>
        <v>0</v>
      </c>
      <c r="CY114" s="7">
        <f t="shared" si="130"/>
        <v>0</v>
      </c>
      <c r="CZ114" s="7">
        <f t="shared" si="131"/>
        <v>0</v>
      </c>
      <c r="DA114" s="7">
        <f t="shared" si="132"/>
        <v>0</v>
      </c>
      <c r="DB114" s="7">
        <f t="shared" si="133"/>
        <v>0</v>
      </c>
      <c r="DC114" s="7">
        <f t="shared" si="134"/>
        <v>0</v>
      </c>
    </row>
    <row r="115" spans="1:135">
      <c r="A115" s="59">
        <v>110</v>
      </c>
      <c r="B115" s="253" t="s">
        <v>286</v>
      </c>
      <c r="C115" s="254" t="s">
        <v>287</v>
      </c>
      <c r="D115" s="9"/>
      <c r="E115" s="10">
        <f>LOOKUP((IF(D115&gt;0,(RANK(D115,D$6:D$125,0)),"NA")),'Points System'!$A$4:$A$154,'Points System'!$B$4:$B$154)</f>
        <v>0</v>
      </c>
      <c r="F115" s="9"/>
      <c r="G115" s="16">
        <f>LOOKUP((IF(F115&gt;0,(RANK(F115,F$6:F$125,0)),"NA")),'Points System'!$A$4:$A$154,'Points System'!$B$4:$B$154)</f>
        <v>0</v>
      </c>
      <c r="H115" s="9"/>
      <c r="I115" s="16">
        <f>LOOKUP((IF(H115&gt;0,(RANK(H115,H$6:H$125,0)),"NA")),'Points System'!$A$4:$A$154,'Points System'!$B$4:$B$154)</f>
        <v>0</v>
      </c>
      <c r="J115" s="9"/>
      <c r="K115" s="16">
        <f>LOOKUP((IF(J115&gt;0,(RANK(J115,J$6:J$125,0)),"NA")),'Points System'!$A$4:$A$154,'Points System'!$B$4:$B$154)</f>
        <v>0</v>
      </c>
      <c r="L115" s="9"/>
      <c r="M115" s="16">
        <f>LOOKUP((IF(L115&gt;0,(RANK(L115,L$6:L$125,0)),"NA")),'Points System'!$A$4:$A$154,'Points System'!$B$4:$B$154)</f>
        <v>0</v>
      </c>
      <c r="N115" s="9"/>
      <c r="O115" s="16">
        <f>LOOKUP((IF(N115&gt;0,(RANK(N115,N$6:N$125,0)),"NA")),'Points System'!$A$4:$A$154,'Points System'!$B$4:$B$154)</f>
        <v>0</v>
      </c>
      <c r="P115" s="9"/>
      <c r="Q115" s="16">
        <f>LOOKUP((IF(P115&gt;0,(RANK(P115,P$6:P$125,0)),"NA")),'Points System'!$A$4:$A$154,'Points System'!$B$4:$B$154)</f>
        <v>0</v>
      </c>
      <c r="R115" s="9"/>
      <c r="S115" s="16">
        <f>LOOKUP((IF(R115&gt;0,(RANK(R115,R$6:R$125,0)),"NA")),'Points System'!$A$4:$A$154,'Points System'!$B$4:$B$154)</f>
        <v>0</v>
      </c>
      <c r="T115" s="9"/>
      <c r="U115" s="16">
        <f>LOOKUP((IF(T115&gt;0,(RANK(T115,T$6:T$125,0)),"NA")),'Points System'!$A$4:$A$154,'Points System'!$B$4:$B$154)</f>
        <v>0</v>
      </c>
      <c r="V115" s="9"/>
      <c r="W115" s="16">
        <f>LOOKUP((IF(V115&gt;0,(RANK(V115,V$6:V$125,0)),"NA")),'Points System'!$A$4:$A$154,'Points System'!$B$4:$B$154)</f>
        <v>0</v>
      </c>
      <c r="X115" s="9"/>
      <c r="Y115" s="16">
        <f>LOOKUP((IF(X115&gt;0,(RANK(X115,X$6:X$125,0)),"NA")),'Points System'!$A$4:$A$154,'Points System'!$B$4:$B$154)</f>
        <v>0</v>
      </c>
      <c r="Z115" s="9"/>
      <c r="AA115" s="16">
        <f>LOOKUP((IF(Z115&gt;0,(RANK(Z115,Z$6:Z$125,0)),"NA")),'Points System'!$A$4:$A$154,'Points System'!$B$4:$B$154)</f>
        <v>0</v>
      </c>
      <c r="AB115" s="78">
        <f>CC115</f>
        <v>0</v>
      </c>
      <c r="AC115" s="10">
        <f>SUM((LARGE((BA115:BK115),1))+(LARGE((BA115:BK115),2))+(LARGE((BA115:BK115),3)+(LARGE((BA115:BK115),4))))</f>
        <v>0</v>
      </c>
      <c r="AD115" s="12">
        <f>RANK(AC115,$AC$6:$AC$125,0)</f>
        <v>67</v>
      </c>
      <c r="AE115" s="88">
        <f>(AB115-(ROUNDDOWN(AB115,0)))*100</f>
        <v>0</v>
      </c>
      <c r="AF115" s="76" t="str">
        <f>IF((COUNTIF(AT115:AY115,"&gt;0"))&gt;2,"Y","N")</f>
        <v>N</v>
      </c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23">
        <f t="shared" si="82"/>
        <v>0</v>
      </c>
      <c r="AU115" s="23">
        <f t="shared" si="83"/>
        <v>0</v>
      </c>
      <c r="AV115" s="23">
        <f t="shared" si="84"/>
        <v>0</v>
      </c>
      <c r="AW115" s="23">
        <f t="shared" si="135"/>
        <v>0</v>
      </c>
      <c r="AX115" s="23">
        <f t="shared" si="86"/>
        <v>0</v>
      </c>
      <c r="AY115" s="23">
        <f t="shared" si="87"/>
        <v>0</v>
      </c>
      <c r="AZ115" s="7"/>
      <c r="BA115" s="82">
        <f t="shared" si="114"/>
        <v>0</v>
      </c>
      <c r="BB115" s="83">
        <f t="shared" si="136"/>
        <v>0</v>
      </c>
      <c r="BC115" s="82">
        <f t="shared" si="115"/>
        <v>0</v>
      </c>
      <c r="BD115" s="83">
        <f t="shared" si="137"/>
        <v>0</v>
      </c>
      <c r="BE115" s="82">
        <f t="shared" si="116"/>
        <v>0</v>
      </c>
      <c r="BF115" s="83">
        <f t="shared" si="138"/>
        <v>0</v>
      </c>
      <c r="BG115" s="82">
        <f t="shared" si="117"/>
        <v>0</v>
      </c>
      <c r="BH115" s="82">
        <f t="shared" si="139"/>
        <v>0</v>
      </c>
      <c r="BI115" s="83">
        <f t="shared" si="140"/>
        <v>0</v>
      </c>
      <c r="BJ115" s="82">
        <f t="shared" si="141"/>
        <v>0</v>
      </c>
      <c r="BK115" s="83">
        <f t="shared" si="142"/>
        <v>0</v>
      </c>
      <c r="BL115" s="7"/>
      <c r="BM115" s="82">
        <f t="shared" si="143"/>
        <v>0</v>
      </c>
      <c r="BN115" s="83">
        <f t="shared" si="144"/>
        <v>0</v>
      </c>
      <c r="BO115" s="82">
        <f t="shared" si="145"/>
        <v>0</v>
      </c>
      <c r="BP115" s="83">
        <f t="shared" si="146"/>
        <v>0</v>
      </c>
      <c r="BQ115" s="82">
        <f t="shared" si="147"/>
        <v>0</v>
      </c>
      <c r="BR115" s="83">
        <f t="shared" si="148"/>
        <v>0</v>
      </c>
      <c r="BS115" s="82">
        <f t="shared" si="149"/>
        <v>0</v>
      </c>
      <c r="BT115" s="82">
        <f t="shared" si="150"/>
        <v>0</v>
      </c>
      <c r="BU115" s="83">
        <f t="shared" si="151"/>
        <v>0</v>
      </c>
      <c r="BV115" s="82">
        <f t="shared" si="152"/>
        <v>0</v>
      </c>
      <c r="BW115" s="83">
        <f t="shared" si="153"/>
        <v>0</v>
      </c>
      <c r="BY115" s="7">
        <f t="shared" si="154"/>
        <v>0</v>
      </c>
      <c r="BZ115" s="7"/>
      <c r="CA115" s="7">
        <f t="shared" si="118"/>
        <v>0</v>
      </c>
      <c r="CB115" s="7"/>
      <c r="CC115" s="7">
        <f t="shared" si="107"/>
        <v>0</v>
      </c>
      <c r="CF115" s="7">
        <f t="shared" si="155"/>
        <v>1</v>
      </c>
      <c r="CG115" s="7">
        <f t="shared" si="156"/>
        <v>1</v>
      </c>
      <c r="CH115" s="7">
        <f t="shared" si="157"/>
        <v>1</v>
      </c>
      <c r="CI115" s="7">
        <f t="shared" si="158"/>
        <v>1</v>
      </c>
      <c r="CJ115" s="7">
        <f t="shared" si="159"/>
        <v>1</v>
      </c>
      <c r="CK115" s="7">
        <f t="shared" si="160"/>
        <v>1</v>
      </c>
      <c r="CL115" s="7">
        <f t="shared" si="161"/>
        <v>1</v>
      </c>
      <c r="CM115" s="7">
        <f t="shared" si="162"/>
        <v>1</v>
      </c>
      <c r="CN115" s="7">
        <f t="shared" si="121"/>
        <v>1</v>
      </c>
      <c r="CO115" s="7">
        <f t="shared" si="122"/>
        <v>1</v>
      </c>
      <c r="CP115" s="7">
        <f t="shared" si="123"/>
        <v>1</v>
      </c>
      <c r="CQ115" s="7"/>
      <c r="CS115" s="7">
        <f t="shared" si="124"/>
        <v>0</v>
      </c>
      <c r="CT115" s="7">
        <f t="shared" si="125"/>
        <v>0</v>
      </c>
      <c r="CU115" s="7">
        <f t="shared" si="126"/>
        <v>0</v>
      </c>
      <c r="CV115" s="7">
        <f t="shared" si="127"/>
        <v>0</v>
      </c>
      <c r="CW115" s="7">
        <f t="shared" si="128"/>
        <v>0</v>
      </c>
      <c r="CX115" s="7">
        <f t="shared" si="129"/>
        <v>0</v>
      </c>
      <c r="CY115" s="7">
        <f t="shared" si="130"/>
        <v>0</v>
      </c>
      <c r="CZ115" s="7">
        <f t="shared" si="131"/>
        <v>0</v>
      </c>
      <c r="DA115" s="7">
        <f t="shared" si="132"/>
        <v>0</v>
      </c>
      <c r="DB115" s="7">
        <f t="shared" si="133"/>
        <v>0</v>
      </c>
      <c r="DC115" s="7">
        <f t="shared" si="134"/>
        <v>0</v>
      </c>
    </row>
    <row r="116" spans="1:135">
      <c r="A116" s="59">
        <v>111</v>
      </c>
      <c r="B116" s="253" t="s">
        <v>286</v>
      </c>
      <c r="C116" s="254" t="s">
        <v>287</v>
      </c>
      <c r="D116" s="9"/>
      <c r="E116" s="10">
        <f>LOOKUP((IF(D116&gt;0,(RANK(D116,D$6:D$125,0)),"NA")),'Points System'!$A$4:$A$154,'Points System'!$B$4:$B$154)</f>
        <v>0</v>
      </c>
      <c r="F116" s="9"/>
      <c r="G116" s="16">
        <f>LOOKUP((IF(F116&gt;0,(RANK(F116,F$6:F$125,0)),"NA")),'Points System'!$A$4:$A$154,'Points System'!$B$4:$B$154)</f>
        <v>0</v>
      </c>
      <c r="H116" s="9"/>
      <c r="I116" s="16">
        <f>LOOKUP((IF(H116&gt;0,(RANK(H116,H$6:H$125,0)),"NA")),'Points System'!$A$4:$A$154,'Points System'!$B$4:$B$154)</f>
        <v>0</v>
      </c>
      <c r="J116" s="9"/>
      <c r="K116" s="16">
        <f>LOOKUP((IF(J116&gt;0,(RANK(J116,J$6:J$125,0)),"NA")),'Points System'!$A$4:$A$154,'Points System'!$B$4:$B$154)</f>
        <v>0</v>
      </c>
      <c r="L116" s="9"/>
      <c r="M116" s="16">
        <f>LOOKUP((IF(L116&gt;0,(RANK(L116,L$6:L$125,0)),"NA")),'Points System'!$A$4:$A$154,'Points System'!$B$4:$B$154)</f>
        <v>0</v>
      </c>
      <c r="N116" s="9"/>
      <c r="O116" s="16">
        <f>LOOKUP((IF(N116&gt;0,(RANK(N116,N$6:N$125,0)),"NA")),'Points System'!$A$4:$A$154,'Points System'!$B$4:$B$154)</f>
        <v>0</v>
      </c>
      <c r="P116" s="9"/>
      <c r="Q116" s="16">
        <f>LOOKUP((IF(P116&gt;0,(RANK(P116,P$6:P$125,0)),"NA")),'Points System'!$A$4:$A$154,'Points System'!$B$4:$B$154)</f>
        <v>0</v>
      </c>
      <c r="R116" s="9"/>
      <c r="S116" s="16">
        <f>LOOKUP((IF(R116&gt;0,(RANK(R116,R$6:R$125,0)),"NA")),'Points System'!$A$4:$A$154,'Points System'!$B$4:$B$154)</f>
        <v>0</v>
      </c>
      <c r="T116" s="9"/>
      <c r="U116" s="16">
        <f>LOOKUP((IF(T116&gt;0,(RANK(T116,T$6:T$125,0)),"NA")),'Points System'!$A$4:$A$154,'Points System'!$B$4:$B$154)</f>
        <v>0</v>
      </c>
      <c r="V116" s="9"/>
      <c r="W116" s="16">
        <f>LOOKUP((IF(V116&gt;0,(RANK(V116,V$6:V$125,0)),"NA")),'Points System'!$A$4:$A$154,'Points System'!$B$4:$B$154)</f>
        <v>0</v>
      </c>
      <c r="X116" s="9"/>
      <c r="Y116" s="16">
        <f>LOOKUP((IF(X116&gt;0,(RANK(X116,X$6:X$125,0)),"NA")),'Points System'!$A$4:$A$154,'Points System'!$B$4:$B$154)</f>
        <v>0</v>
      </c>
      <c r="Z116" s="9"/>
      <c r="AA116" s="16">
        <f>LOOKUP((IF(Z116&gt;0,(RANK(Z116,Z$6:Z$125,0)),"NA")),'Points System'!$A$4:$A$154,'Points System'!$B$4:$B$154)</f>
        <v>0</v>
      </c>
      <c r="AB116" s="78">
        <f>CC116</f>
        <v>0</v>
      </c>
      <c r="AC116" s="10">
        <f>SUM((LARGE((BA116:BK116),1))+(LARGE((BA116:BK116),2))+(LARGE((BA116:BK116),3)+(LARGE((BA116:BK116),4))))</f>
        <v>0</v>
      </c>
      <c r="AD116" s="12">
        <f>RANK(AC116,$AC$6:$AC$125,0)</f>
        <v>67</v>
      </c>
      <c r="AE116" s="88">
        <f>(AB116-(ROUNDDOWN(AB116,0)))*100</f>
        <v>0</v>
      </c>
      <c r="AF116" s="76" t="str">
        <f>IF((COUNTIF(AT116:AY116,"&gt;0"))&gt;2,"Y","N")</f>
        <v>N</v>
      </c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23">
        <f t="shared" si="82"/>
        <v>0</v>
      </c>
      <c r="AU116" s="23">
        <f t="shared" si="83"/>
        <v>0</v>
      </c>
      <c r="AV116" s="23">
        <f t="shared" si="84"/>
        <v>0</v>
      </c>
      <c r="AW116" s="23">
        <f t="shared" si="135"/>
        <v>0</v>
      </c>
      <c r="AX116" s="23">
        <f t="shared" si="86"/>
        <v>0</v>
      </c>
      <c r="AY116" s="23">
        <f t="shared" si="87"/>
        <v>0</v>
      </c>
      <c r="AZ116" s="7"/>
      <c r="BA116" s="82">
        <f t="shared" si="114"/>
        <v>0</v>
      </c>
      <c r="BB116" s="83">
        <f t="shared" si="136"/>
        <v>0</v>
      </c>
      <c r="BC116" s="82">
        <f t="shared" si="115"/>
        <v>0</v>
      </c>
      <c r="BD116" s="83">
        <f t="shared" si="137"/>
        <v>0</v>
      </c>
      <c r="BE116" s="82">
        <f t="shared" si="116"/>
        <v>0</v>
      </c>
      <c r="BF116" s="83">
        <f t="shared" si="138"/>
        <v>0</v>
      </c>
      <c r="BG116" s="82">
        <f t="shared" si="117"/>
        <v>0</v>
      </c>
      <c r="BH116" s="82">
        <f t="shared" si="139"/>
        <v>0</v>
      </c>
      <c r="BI116" s="83">
        <f t="shared" si="140"/>
        <v>0</v>
      </c>
      <c r="BJ116" s="82">
        <f t="shared" si="141"/>
        <v>0</v>
      </c>
      <c r="BK116" s="83">
        <f t="shared" si="142"/>
        <v>0</v>
      </c>
      <c r="BL116" s="7"/>
      <c r="BM116" s="82">
        <f t="shared" si="143"/>
        <v>0</v>
      </c>
      <c r="BN116" s="83">
        <f t="shared" si="144"/>
        <v>0</v>
      </c>
      <c r="BO116" s="82">
        <f t="shared" si="145"/>
        <v>0</v>
      </c>
      <c r="BP116" s="83">
        <f t="shared" si="146"/>
        <v>0</v>
      </c>
      <c r="BQ116" s="82">
        <f t="shared" si="147"/>
        <v>0</v>
      </c>
      <c r="BR116" s="83">
        <f t="shared" si="148"/>
        <v>0</v>
      </c>
      <c r="BS116" s="82">
        <f t="shared" si="149"/>
        <v>0</v>
      </c>
      <c r="BT116" s="82">
        <f t="shared" si="150"/>
        <v>0</v>
      </c>
      <c r="BU116" s="83">
        <f t="shared" si="151"/>
        <v>0</v>
      </c>
      <c r="BV116" s="82">
        <f t="shared" si="152"/>
        <v>0</v>
      </c>
      <c r="BW116" s="83">
        <f t="shared" si="153"/>
        <v>0</v>
      </c>
      <c r="BY116" s="7">
        <f t="shared" si="154"/>
        <v>0</v>
      </c>
      <c r="BZ116" s="7"/>
      <c r="CA116" s="7">
        <f t="shared" si="118"/>
        <v>0</v>
      </c>
      <c r="CB116" s="7"/>
      <c r="CC116" s="7">
        <f t="shared" si="107"/>
        <v>0</v>
      </c>
      <c r="CF116" s="7">
        <f t="shared" si="155"/>
        <v>1</v>
      </c>
      <c r="CG116" s="7">
        <f t="shared" si="156"/>
        <v>1</v>
      </c>
      <c r="CH116" s="7">
        <f t="shared" si="157"/>
        <v>1</v>
      </c>
      <c r="CI116" s="7">
        <f t="shared" si="158"/>
        <v>1</v>
      </c>
      <c r="CJ116" s="7">
        <f t="shared" si="159"/>
        <v>1</v>
      </c>
      <c r="CK116" s="7">
        <f t="shared" si="160"/>
        <v>1</v>
      </c>
      <c r="CL116" s="7">
        <f t="shared" si="161"/>
        <v>1</v>
      </c>
      <c r="CM116" s="7">
        <f t="shared" si="162"/>
        <v>1</v>
      </c>
      <c r="CN116" s="7">
        <f t="shared" si="121"/>
        <v>1</v>
      </c>
      <c r="CO116" s="7">
        <f t="shared" si="122"/>
        <v>1</v>
      </c>
      <c r="CP116" s="7">
        <f t="shared" si="123"/>
        <v>1</v>
      </c>
      <c r="CQ116" s="7"/>
      <c r="CS116" s="7">
        <f t="shared" si="124"/>
        <v>0</v>
      </c>
      <c r="CT116" s="7">
        <f t="shared" si="125"/>
        <v>0</v>
      </c>
      <c r="CU116" s="7">
        <f t="shared" si="126"/>
        <v>0</v>
      </c>
      <c r="CV116" s="7">
        <f t="shared" si="127"/>
        <v>0</v>
      </c>
      <c r="CW116" s="7">
        <f t="shared" si="128"/>
        <v>0</v>
      </c>
      <c r="CX116" s="7">
        <f t="shared" si="129"/>
        <v>0</v>
      </c>
      <c r="CY116" s="7">
        <f t="shared" si="130"/>
        <v>0</v>
      </c>
      <c r="CZ116" s="7">
        <f t="shared" si="131"/>
        <v>0</v>
      </c>
      <c r="DA116" s="7">
        <f t="shared" si="132"/>
        <v>0</v>
      </c>
      <c r="DB116" s="7">
        <f t="shared" si="133"/>
        <v>0</v>
      </c>
      <c r="DC116" s="7">
        <f t="shared" si="134"/>
        <v>0</v>
      </c>
    </row>
    <row r="117" spans="1:135">
      <c r="A117" s="59">
        <v>112</v>
      </c>
      <c r="B117" s="253" t="s">
        <v>286</v>
      </c>
      <c r="C117" s="254" t="s">
        <v>287</v>
      </c>
      <c r="D117" s="9"/>
      <c r="E117" s="10">
        <f>LOOKUP((IF(D117&gt;0,(RANK(D117,D$6:D$125,0)),"NA")),'Points System'!$A$4:$A$154,'Points System'!$B$4:$B$154)</f>
        <v>0</v>
      </c>
      <c r="F117" s="9"/>
      <c r="G117" s="16">
        <f>LOOKUP((IF(F117&gt;0,(RANK(F117,F$6:F$125,0)),"NA")),'Points System'!$A$4:$A$154,'Points System'!$B$4:$B$154)</f>
        <v>0</v>
      </c>
      <c r="H117" s="9"/>
      <c r="I117" s="16">
        <f>LOOKUP((IF(H117&gt;0,(RANK(H117,H$6:H$125,0)),"NA")),'Points System'!$A$4:$A$154,'Points System'!$B$4:$B$154)</f>
        <v>0</v>
      </c>
      <c r="J117" s="9"/>
      <c r="K117" s="16">
        <f>LOOKUP((IF(J117&gt;0,(RANK(J117,J$6:J$125,0)),"NA")),'Points System'!$A$4:$A$154,'Points System'!$B$4:$B$154)</f>
        <v>0</v>
      </c>
      <c r="L117" s="9"/>
      <c r="M117" s="16">
        <f>LOOKUP((IF(L117&gt;0,(RANK(L117,L$6:L$125,0)),"NA")),'Points System'!$A$4:$A$154,'Points System'!$B$4:$B$154)</f>
        <v>0</v>
      </c>
      <c r="N117" s="9"/>
      <c r="O117" s="16">
        <f>LOOKUP((IF(N117&gt;0,(RANK(N117,N$6:N$125,0)),"NA")),'Points System'!$A$4:$A$154,'Points System'!$B$4:$B$154)</f>
        <v>0</v>
      </c>
      <c r="P117" s="9"/>
      <c r="Q117" s="16">
        <f>LOOKUP((IF(P117&gt;0,(RANK(P117,P$6:P$125,0)),"NA")),'Points System'!$A$4:$A$154,'Points System'!$B$4:$B$154)</f>
        <v>0</v>
      </c>
      <c r="R117" s="9"/>
      <c r="S117" s="16">
        <f>LOOKUP((IF(R117&gt;0,(RANK(R117,R$6:R$125,0)),"NA")),'Points System'!$A$4:$A$154,'Points System'!$B$4:$B$154)</f>
        <v>0</v>
      </c>
      <c r="T117" s="9"/>
      <c r="U117" s="16">
        <f>LOOKUP((IF(T117&gt;0,(RANK(T117,T$6:T$125,0)),"NA")),'Points System'!$A$4:$A$154,'Points System'!$B$4:$B$154)</f>
        <v>0</v>
      </c>
      <c r="V117" s="9"/>
      <c r="W117" s="16">
        <f>LOOKUP((IF(V117&gt;0,(RANK(V117,V$6:V$125,0)),"NA")),'Points System'!$A$4:$A$154,'Points System'!$B$4:$B$154)</f>
        <v>0</v>
      </c>
      <c r="X117" s="9"/>
      <c r="Y117" s="16">
        <f>LOOKUP((IF(X117&gt;0,(RANK(X117,X$6:X$125,0)),"NA")),'Points System'!$A$4:$A$154,'Points System'!$B$4:$B$154)</f>
        <v>0</v>
      </c>
      <c r="Z117" s="9"/>
      <c r="AA117" s="16">
        <f>LOOKUP((IF(Z117&gt;0,(RANK(Z117,Z$6:Z$125,0)),"NA")),'Points System'!$A$4:$A$154,'Points System'!$B$4:$B$154)</f>
        <v>0</v>
      </c>
      <c r="AB117" s="78">
        <f>CC117</f>
        <v>0</v>
      </c>
      <c r="AC117" s="10">
        <f>SUM((LARGE((BA117:BK117),1))+(LARGE((BA117:BK117),2))+(LARGE((BA117:BK117),3)+(LARGE((BA117:BK117),4))))</f>
        <v>0</v>
      </c>
      <c r="AD117" s="12">
        <f>RANK(AC117,$AC$6:$AC$125,0)</f>
        <v>67</v>
      </c>
      <c r="AE117" s="88">
        <f>(AB117-(ROUNDDOWN(AB117,0)))*100</f>
        <v>0</v>
      </c>
      <c r="AF117" s="76" t="str">
        <f>IF((COUNTIF(AT117:AY117,"&gt;0"))&gt;2,"Y","N")</f>
        <v>N</v>
      </c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23">
        <f t="shared" si="82"/>
        <v>0</v>
      </c>
      <c r="AU117" s="23">
        <f t="shared" si="83"/>
        <v>0</v>
      </c>
      <c r="AV117" s="23">
        <f t="shared" si="84"/>
        <v>0</v>
      </c>
      <c r="AW117" s="23">
        <f t="shared" si="135"/>
        <v>0</v>
      </c>
      <c r="AX117" s="23">
        <f t="shared" si="86"/>
        <v>0</v>
      </c>
      <c r="AY117" s="23">
        <f t="shared" si="87"/>
        <v>0</v>
      </c>
      <c r="AZ117" s="7"/>
      <c r="BA117" s="82">
        <f t="shared" si="114"/>
        <v>0</v>
      </c>
      <c r="BB117" s="83">
        <f t="shared" si="136"/>
        <v>0</v>
      </c>
      <c r="BC117" s="82">
        <f t="shared" si="115"/>
        <v>0</v>
      </c>
      <c r="BD117" s="83">
        <f t="shared" si="137"/>
        <v>0</v>
      </c>
      <c r="BE117" s="82">
        <f t="shared" si="116"/>
        <v>0</v>
      </c>
      <c r="BF117" s="83">
        <f t="shared" si="138"/>
        <v>0</v>
      </c>
      <c r="BG117" s="82">
        <f t="shared" si="117"/>
        <v>0</v>
      </c>
      <c r="BH117" s="82">
        <f t="shared" si="139"/>
        <v>0</v>
      </c>
      <c r="BI117" s="83">
        <f t="shared" si="140"/>
        <v>0</v>
      </c>
      <c r="BJ117" s="82">
        <f t="shared" si="141"/>
        <v>0</v>
      </c>
      <c r="BK117" s="83">
        <f t="shared" si="142"/>
        <v>0</v>
      </c>
      <c r="BL117" s="7"/>
      <c r="BM117" s="82">
        <f t="shared" si="143"/>
        <v>0</v>
      </c>
      <c r="BN117" s="83">
        <f t="shared" si="144"/>
        <v>0</v>
      </c>
      <c r="BO117" s="82">
        <f t="shared" si="145"/>
        <v>0</v>
      </c>
      <c r="BP117" s="83">
        <f t="shared" si="146"/>
        <v>0</v>
      </c>
      <c r="BQ117" s="82">
        <f t="shared" si="147"/>
        <v>0</v>
      </c>
      <c r="BR117" s="83">
        <f t="shared" si="148"/>
        <v>0</v>
      </c>
      <c r="BS117" s="82">
        <f t="shared" si="149"/>
        <v>0</v>
      </c>
      <c r="BT117" s="82">
        <f t="shared" si="150"/>
        <v>0</v>
      </c>
      <c r="BU117" s="83">
        <f t="shared" si="151"/>
        <v>0</v>
      </c>
      <c r="BV117" s="82">
        <f t="shared" si="152"/>
        <v>0</v>
      </c>
      <c r="BW117" s="83">
        <f t="shared" si="153"/>
        <v>0</v>
      </c>
      <c r="BY117" s="7">
        <f t="shared" si="154"/>
        <v>0</v>
      </c>
      <c r="BZ117" s="7"/>
      <c r="CA117" s="7">
        <f t="shared" si="118"/>
        <v>0</v>
      </c>
      <c r="CB117" s="7"/>
      <c r="CC117" s="7">
        <f t="shared" si="107"/>
        <v>0</v>
      </c>
      <c r="CF117" s="7">
        <f t="shared" si="155"/>
        <v>1</v>
      </c>
      <c r="CG117" s="7">
        <f t="shared" si="156"/>
        <v>1</v>
      </c>
      <c r="CH117" s="7">
        <f t="shared" si="157"/>
        <v>1</v>
      </c>
      <c r="CI117" s="7">
        <f t="shared" si="158"/>
        <v>1</v>
      </c>
      <c r="CJ117" s="7">
        <f t="shared" si="159"/>
        <v>1</v>
      </c>
      <c r="CK117" s="7">
        <f t="shared" si="160"/>
        <v>1</v>
      </c>
      <c r="CL117" s="7">
        <f t="shared" si="161"/>
        <v>1</v>
      </c>
      <c r="CM117" s="7">
        <f t="shared" si="162"/>
        <v>1</v>
      </c>
      <c r="CN117" s="7">
        <f t="shared" si="121"/>
        <v>1</v>
      </c>
      <c r="CO117" s="7">
        <f t="shared" si="122"/>
        <v>1</v>
      </c>
      <c r="CP117" s="7">
        <f t="shared" si="123"/>
        <v>1</v>
      </c>
      <c r="CQ117" s="7"/>
      <c r="CS117" s="7">
        <f t="shared" si="124"/>
        <v>0</v>
      </c>
      <c r="CT117" s="7">
        <f t="shared" si="125"/>
        <v>0</v>
      </c>
      <c r="CU117" s="7">
        <f t="shared" si="126"/>
        <v>0</v>
      </c>
      <c r="CV117" s="7">
        <f t="shared" si="127"/>
        <v>0</v>
      </c>
      <c r="CW117" s="7">
        <f t="shared" si="128"/>
        <v>0</v>
      </c>
      <c r="CX117" s="7">
        <f t="shared" si="129"/>
        <v>0</v>
      </c>
      <c r="CY117" s="7">
        <f t="shared" si="130"/>
        <v>0</v>
      </c>
      <c r="CZ117" s="7">
        <f t="shared" si="131"/>
        <v>0</v>
      </c>
      <c r="DA117" s="7">
        <f t="shared" si="132"/>
        <v>0</v>
      </c>
      <c r="DB117" s="7">
        <f t="shared" si="133"/>
        <v>0</v>
      </c>
      <c r="DC117" s="7">
        <f t="shared" si="134"/>
        <v>0</v>
      </c>
    </row>
    <row r="118" spans="1:135">
      <c r="A118" s="59">
        <v>113</v>
      </c>
      <c r="B118" s="253" t="s">
        <v>286</v>
      </c>
      <c r="C118" s="254" t="s">
        <v>287</v>
      </c>
      <c r="D118" s="9"/>
      <c r="E118" s="10">
        <f>LOOKUP((IF(D118&gt;0,(RANK(D118,D$6:D$125,0)),"NA")),'Points System'!$A$4:$A$154,'Points System'!$B$4:$B$154)</f>
        <v>0</v>
      </c>
      <c r="F118" s="78"/>
      <c r="G118" s="16">
        <f>LOOKUP((IF(F118&gt;0,(RANK(F118,F$6:F$125,0)),"NA")),'Points System'!$A$4:$A$154,'Points System'!$B$4:$B$154)</f>
        <v>0</v>
      </c>
      <c r="H118" s="9"/>
      <c r="I118" s="16">
        <f>LOOKUP((IF(H118&gt;0,(RANK(H118,H$6:H$125,0)),"NA")),'Points System'!$A$4:$A$154,'Points System'!$B$4:$B$154)</f>
        <v>0</v>
      </c>
      <c r="J118" s="9"/>
      <c r="K118" s="16">
        <f>LOOKUP((IF(J118&gt;0,(RANK(J118,J$6:J$125,0)),"NA")),'Points System'!$A$4:$A$154,'Points System'!$B$4:$B$154)</f>
        <v>0</v>
      </c>
      <c r="L118" s="9"/>
      <c r="M118" s="16">
        <f>LOOKUP((IF(L118&gt;0,(RANK(L118,L$6:L$125,0)),"NA")),'Points System'!$A$4:$A$154,'Points System'!$B$4:$B$154)</f>
        <v>0</v>
      </c>
      <c r="N118" s="9"/>
      <c r="O118" s="16">
        <f>LOOKUP((IF(N118&gt;0,(RANK(N118,N$6:N$125,0)),"NA")),'Points System'!$A$4:$A$154,'Points System'!$B$4:$B$154)</f>
        <v>0</v>
      </c>
      <c r="P118" s="9"/>
      <c r="Q118" s="16">
        <f>LOOKUP((IF(P118&gt;0,(RANK(P118,P$6:P$125,0)),"NA")),'Points System'!$A$4:$A$154,'Points System'!$B$4:$B$154)</f>
        <v>0</v>
      </c>
      <c r="R118" s="9"/>
      <c r="S118" s="16">
        <f>LOOKUP((IF(R118&gt;0,(RANK(R118,R$6:R$125,0)),"NA")),'Points System'!$A$4:$A$154,'Points System'!$B$4:$B$154)</f>
        <v>0</v>
      </c>
      <c r="T118" s="9"/>
      <c r="U118" s="16">
        <f>LOOKUP((IF(T118&gt;0,(RANK(T118,T$6:T$125,0)),"NA")),'Points System'!$A$4:$A$154,'Points System'!$B$4:$B$154)</f>
        <v>0</v>
      </c>
      <c r="V118" s="9"/>
      <c r="W118" s="16">
        <f>LOOKUP((IF(V118&gt;0,(RANK(V118,V$6:V$125,0)),"NA")),'Points System'!$A$4:$A$154,'Points System'!$B$4:$B$154)</f>
        <v>0</v>
      </c>
      <c r="X118" s="9"/>
      <c r="Y118" s="16">
        <f>LOOKUP((IF(X118&gt;0,(RANK(X118,X$6:X$125,0)),"NA")),'Points System'!$A$4:$A$154,'Points System'!$B$4:$B$154)</f>
        <v>0</v>
      </c>
      <c r="Z118" s="9"/>
      <c r="AA118" s="16">
        <f>LOOKUP((IF(Z118&gt;0,(RANK(Z118,Z$6:Z$125,0)),"NA")),'Points System'!$A$4:$A$154,'Points System'!$B$4:$B$154)</f>
        <v>0</v>
      </c>
      <c r="AB118" s="78">
        <f>CC118</f>
        <v>0</v>
      </c>
      <c r="AC118" s="10">
        <f>SUM((LARGE((BA118:BK118),1))+(LARGE((BA118:BK118),2))+(LARGE((BA118:BK118),3)+(LARGE((BA118:BK118),4))))</f>
        <v>0</v>
      </c>
      <c r="AD118" s="12">
        <f>RANK(AC118,$AC$6:$AC$125,0)</f>
        <v>67</v>
      </c>
      <c r="AE118" s="88">
        <f>(AB118-(ROUNDDOWN(AB118,0)))*100</f>
        <v>0</v>
      </c>
      <c r="AF118" s="76" t="str">
        <f>IF((COUNTIF(AT118:AY118,"&gt;0"))&gt;2,"Y","N")</f>
        <v>N</v>
      </c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23">
        <f t="shared" si="82"/>
        <v>0</v>
      </c>
      <c r="AU118" s="23">
        <f t="shared" si="83"/>
        <v>0</v>
      </c>
      <c r="AV118" s="23">
        <f t="shared" si="84"/>
        <v>0</v>
      </c>
      <c r="AW118" s="23">
        <f t="shared" si="135"/>
        <v>0</v>
      </c>
      <c r="AX118" s="23">
        <f t="shared" si="86"/>
        <v>0</v>
      </c>
      <c r="AY118" s="23">
        <f t="shared" si="87"/>
        <v>0</v>
      </c>
      <c r="AZ118" s="7"/>
      <c r="BA118" s="82">
        <f t="shared" si="114"/>
        <v>0</v>
      </c>
      <c r="BB118" s="83">
        <f t="shared" si="136"/>
        <v>0</v>
      </c>
      <c r="BC118" s="82">
        <f t="shared" si="115"/>
        <v>0</v>
      </c>
      <c r="BD118" s="83">
        <f t="shared" si="137"/>
        <v>0</v>
      </c>
      <c r="BE118" s="82">
        <f t="shared" si="116"/>
        <v>0</v>
      </c>
      <c r="BF118" s="83">
        <f t="shared" si="138"/>
        <v>0</v>
      </c>
      <c r="BG118" s="82">
        <f t="shared" si="117"/>
        <v>0</v>
      </c>
      <c r="BH118" s="82">
        <f t="shared" si="139"/>
        <v>0</v>
      </c>
      <c r="BI118" s="83">
        <f t="shared" si="140"/>
        <v>0</v>
      </c>
      <c r="BJ118" s="82">
        <f t="shared" si="141"/>
        <v>0</v>
      </c>
      <c r="BK118" s="83">
        <f t="shared" si="142"/>
        <v>0</v>
      </c>
      <c r="BL118" s="7"/>
      <c r="BM118" s="82">
        <f t="shared" si="143"/>
        <v>0</v>
      </c>
      <c r="BN118" s="83">
        <f t="shared" si="144"/>
        <v>0</v>
      </c>
      <c r="BO118" s="82">
        <f t="shared" si="145"/>
        <v>0</v>
      </c>
      <c r="BP118" s="83">
        <f t="shared" si="146"/>
        <v>0</v>
      </c>
      <c r="BQ118" s="82">
        <f t="shared" si="147"/>
        <v>0</v>
      </c>
      <c r="BR118" s="83">
        <f t="shared" si="148"/>
        <v>0</v>
      </c>
      <c r="BS118" s="82">
        <f t="shared" si="149"/>
        <v>0</v>
      </c>
      <c r="BT118" s="82">
        <f t="shared" si="150"/>
        <v>0</v>
      </c>
      <c r="BU118" s="83">
        <f t="shared" si="151"/>
        <v>0</v>
      </c>
      <c r="BV118" s="82">
        <f t="shared" si="152"/>
        <v>0</v>
      </c>
      <c r="BW118" s="83">
        <f t="shared" si="153"/>
        <v>0</v>
      </c>
      <c r="BY118" s="7">
        <f t="shared" si="154"/>
        <v>0</v>
      </c>
      <c r="BZ118" s="7"/>
      <c r="CA118" s="7">
        <f t="shared" si="118"/>
        <v>0</v>
      </c>
      <c r="CB118" s="7"/>
      <c r="CC118" s="7">
        <f t="shared" si="107"/>
        <v>0</v>
      </c>
      <c r="CF118" s="7">
        <f t="shared" si="155"/>
        <v>1</v>
      </c>
      <c r="CG118" s="7">
        <f t="shared" si="156"/>
        <v>1</v>
      </c>
      <c r="CH118" s="7">
        <f t="shared" si="157"/>
        <v>1</v>
      </c>
      <c r="CI118" s="7">
        <f t="shared" si="158"/>
        <v>1</v>
      </c>
      <c r="CJ118" s="7">
        <f t="shared" si="159"/>
        <v>1</v>
      </c>
      <c r="CK118" s="7">
        <f t="shared" si="160"/>
        <v>1</v>
      </c>
      <c r="CL118" s="7">
        <f t="shared" si="161"/>
        <v>1</v>
      </c>
      <c r="CM118" s="7">
        <f t="shared" si="162"/>
        <v>1</v>
      </c>
      <c r="CN118" s="7">
        <f t="shared" si="121"/>
        <v>1</v>
      </c>
      <c r="CO118" s="7">
        <f t="shared" si="122"/>
        <v>1</v>
      </c>
      <c r="CP118" s="7">
        <f t="shared" si="123"/>
        <v>1</v>
      </c>
      <c r="CQ118" s="7"/>
      <c r="CS118" s="7">
        <f t="shared" si="124"/>
        <v>0</v>
      </c>
      <c r="CT118" s="7">
        <f t="shared" si="125"/>
        <v>0</v>
      </c>
      <c r="CU118" s="7">
        <f t="shared" si="126"/>
        <v>0</v>
      </c>
      <c r="CV118" s="7">
        <f t="shared" si="127"/>
        <v>0</v>
      </c>
      <c r="CW118" s="7">
        <f t="shared" si="128"/>
        <v>0</v>
      </c>
      <c r="CX118" s="7">
        <f t="shared" si="129"/>
        <v>0</v>
      </c>
      <c r="CY118" s="7">
        <f t="shared" si="130"/>
        <v>0</v>
      </c>
      <c r="CZ118" s="7">
        <f t="shared" si="131"/>
        <v>0</v>
      </c>
      <c r="DA118" s="7">
        <f t="shared" si="132"/>
        <v>0</v>
      </c>
      <c r="DB118" s="7">
        <f t="shared" si="133"/>
        <v>0</v>
      </c>
      <c r="DC118" s="7">
        <f t="shared" si="134"/>
        <v>0</v>
      </c>
    </row>
    <row r="119" spans="1:135">
      <c r="A119" s="59">
        <v>114</v>
      </c>
      <c r="B119" s="253" t="s">
        <v>286</v>
      </c>
      <c r="C119" s="254" t="s">
        <v>287</v>
      </c>
      <c r="D119" s="9"/>
      <c r="E119" s="10">
        <f>LOOKUP((IF(D119&gt;0,(RANK(D119,D$6:D$125,0)),"NA")),'Points System'!$A$4:$A$154,'Points System'!$B$4:$B$154)</f>
        <v>0</v>
      </c>
      <c r="F119" s="9"/>
      <c r="G119" s="16">
        <f>LOOKUP((IF(F119&gt;0,(RANK(F119,F$6:F$125,0)),"NA")),'Points System'!$A$4:$A$154,'Points System'!$B$4:$B$154)</f>
        <v>0</v>
      </c>
      <c r="H119" s="9"/>
      <c r="I119" s="16">
        <f>LOOKUP((IF(H119&gt;0,(RANK(H119,H$6:H$125,0)),"NA")),'Points System'!$A$4:$A$154,'Points System'!$B$4:$B$154)</f>
        <v>0</v>
      </c>
      <c r="J119" s="9"/>
      <c r="K119" s="16">
        <f>LOOKUP((IF(J119&gt;0,(RANK(J119,J$6:J$125,0)),"NA")),'Points System'!$A$4:$A$154,'Points System'!$B$4:$B$154)</f>
        <v>0</v>
      </c>
      <c r="L119" s="9"/>
      <c r="M119" s="16">
        <f>LOOKUP((IF(L119&gt;0,(RANK(L119,L$6:L$125,0)),"NA")),'Points System'!$A$4:$A$154,'Points System'!$B$4:$B$154)</f>
        <v>0</v>
      </c>
      <c r="N119" s="9"/>
      <c r="O119" s="16">
        <f>LOOKUP((IF(N119&gt;0,(RANK(N119,N$6:N$125,0)),"NA")),'Points System'!$A$4:$A$154,'Points System'!$B$4:$B$154)</f>
        <v>0</v>
      </c>
      <c r="P119" s="9"/>
      <c r="Q119" s="16">
        <f>LOOKUP((IF(P119&gt;0,(RANK(P119,P$6:P$125,0)),"NA")),'Points System'!$A$4:$A$154,'Points System'!$B$4:$B$154)</f>
        <v>0</v>
      </c>
      <c r="R119" s="9"/>
      <c r="S119" s="16">
        <f>LOOKUP((IF(R119&gt;0,(RANK(R119,R$6:R$125,0)),"NA")),'Points System'!$A$4:$A$154,'Points System'!$B$4:$B$154)</f>
        <v>0</v>
      </c>
      <c r="T119" s="9"/>
      <c r="U119" s="16">
        <f>LOOKUP((IF(T119&gt;0,(RANK(T119,T$6:T$125,0)),"NA")),'Points System'!$A$4:$A$154,'Points System'!$B$4:$B$154)</f>
        <v>0</v>
      </c>
      <c r="V119" s="9"/>
      <c r="W119" s="16">
        <f>LOOKUP((IF(V119&gt;0,(RANK(V119,V$6:V$125,0)),"NA")),'Points System'!$A$4:$A$154,'Points System'!$B$4:$B$154)</f>
        <v>0</v>
      </c>
      <c r="X119" s="9"/>
      <c r="Y119" s="16">
        <f>LOOKUP((IF(X119&gt;0,(RANK(X119,X$6:X$125,0)),"NA")),'Points System'!$A$4:$A$154,'Points System'!$B$4:$B$154)</f>
        <v>0</v>
      </c>
      <c r="Z119" s="9"/>
      <c r="AA119" s="16">
        <f>LOOKUP((IF(Z119&gt;0,(RANK(Z119,Z$6:Z$125,0)),"NA")),'Points System'!$A$4:$A$154,'Points System'!$B$4:$B$154)</f>
        <v>0</v>
      </c>
      <c r="AB119" s="78">
        <f>CC119</f>
        <v>0</v>
      </c>
      <c r="AC119" s="10">
        <f>SUM((LARGE((BA119:BK119),1))+(LARGE((BA119:BK119),2))+(LARGE((BA119:BK119),3)+(LARGE((BA119:BK119),4))))</f>
        <v>0</v>
      </c>
      <c r="AD119" s="12">
        <f>RANK(AC119,$AC$6:$AC$125,0)</f>
        <v>67</v>
      </c>
      <c r="AE119" s="88">
        <f>(AB119-(ROUNDDOWN(AB119,0)))*100</f>
        <v>0</v>
      </c>
      <c r="AF119" s="76" t="str">
        <f>IF((COUNTIF(AT119:AY119,"&gt;0"))&gt;2,"Y","N")</f>
        <v>N</v>
      </c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23">
        <f t="shared" si="82"/>
        <v>0</v>
      </c>
      <c r="AU119" s="23">
        <f t="shared" si="83"/>
        <v>0</v>
      </c>
      <c r="AV119" s="23">
        <f t="shared" si="84"/>
        <v>0</v>
      </c>
      <c r="AW119" s="23">
        <f t="shared" si="135"/>
        <v>0</v>
      </c>
      <c r="AX119" s="23">
        <f t="shared" si="86"/>
        <v>0</v>
      </c>
      <c r="AY119" s="23">
        <f t="shared" si="87"/>
        <v>0</v>
      </c>
      <c r="AZ119" s="7"/>
      <c r="BA119" s="82">
        <f t="shared" si="114"/>
        <v>0</v>
      </c>
      <c r="BB119" s="83">
        <f t="shared" si="136"/>
        <v>0</v>
      </c>
      <c r="BC119" s="82">
        <f t="shared" si="115"/>
        <v>0</v>
      </c>
      <c r="BD119" s="83">
        <f t="shared" si="137"/>
        <v>0</v>
      </c>
      <c r="BE119" s="82">
        <f t="shared" si="116"/>
        <v>0</v>
      </c>
      <c r="BF119" s="83">
        <f t="shared" si="138"/>
        <v>0</v>
      </c>
      <c r="BG119" s="82">
        <f t="shared" si="117"/>
        <v>0</v>
      </c>
      <c r="BH119" s="82">
        <f t="shared" si="139"/>
        <v>0</v>
      </c>
      <c r="BI119" s="83">
        <f t="shared" si="140"/>
        <v>0</v>
      </c>
      <c r="BJ119" s="82">
        <f t="shared" si="141"/>
        <v>0</v>
      </c>
      <c r="BK119" s="83">
        <f t="shared" si="142"/>
        <v>0</v>
      </c>
      <c r="BL119" s="7"/>
      <c r="BM119" s="82">
        <f t="shared" si="143"/>
        <v>0</v>
      </c>
      <c r="BN119" s="83">
        <f t="shared" si="144"/>
        <v>0</v>
      </c>
      <c r="BO119" s="82">
        <f t="shared" si="145"/>
        <v>0</v>
      </c>
      <c r="BP119" s="83">
        <f t="shared" si="146"/>
        <v>0</v>
      </c>
      <c r="BQ119" s="82">
        <f t="shared" si="147"/>
        <v>0</v>
      </c>
      <c r="BR119" s="83">
        <f t="shared" si="148"/>
        <v>0</v>
      </c>
      <c r="BS119" s="82">
        <f t="shared" si="149"/>
        <v>0</v>
      </c>
      <c r="BT119" s="82">
        <f t="shared" si="150"/>
        <v>0</v>
      </c>
      <c r="BU119" s="83">
        <f t="shared" si="151"/>
        <v>0</v>
      </c>
      <c r="BV119" s="82">
        <f t="shared" si="152"/>
        <v>0</v>
      </c>
      <c r="BW119" s="83">
        <f t="shared" si="153"/>
        <v>0</v>
      </c>
      <c r="BY119" s="7">
        <f t="shared" si="154"/>
        <v>0</v>
      </c>
      <c r="BZ119" s="7"/>
      <c r="CA119" s="7">
        <f t="shared" si="118"/>
        <v>0</v>
      </c>
      <c r="CB119" s="7"/>
      <c r="CC119" s="7">
        <f t="shared" si="107"/>
        <v>0</v>
      </c>
      <c r="CF119" s="7">
        <f t="shared" si="155"/>
        <v>1</v>
      </c>
      <c r="CG119" s="7">
        <f t="shared" si="156"/>
        <v>1</v>
      </c>
      <c r="CH119" s="7">
        <f t="shared" si="157"/>
        <v>1</v>
      </c>
      <c r="CI119" s="7">
        <f t="shared" si="158"/>
        <v>1</v>
      </c>
      <c r="CJ119" s="7">
        <f t="shared" si="159"/>
        <v>1</v>
      </c>
      <c r="CK119" s="7">
        <f t="shared" si="160"/>
        <v>1</v>
      </c>
      <c r="CL119" s="7">
        <f t="shared" si="161"/>
        <v>1</v>
      </c>
      <c r="CM119" s="7">
        <f t="shared" si="162"/>
        <v>1</v>
      </c>
      <c r="CN119" s="7">
        <f t="shared" si="121"/>
        <v>1</v>
      </c>
      <c r="CO119" s="7">
        <f t="shared" si="122"/>
        <v>1</v>
      </c>
      <c r="CP119" s="7">
        <f t="shared" si="123"/>
        <v>1</v>
      </c>
      <c r="CQ119" s="7"/>
      <c r="CS119" s="7">
        <f t="shared" si="124"/>
        <v>0</v>
      </c>
      <c r="CT119" s="7">
        <f t="shared" si="125"/>
        <v>0</v>
      </c>
      <c r="CU119" s="7">
        <f t="shared" si="126"/>
        <v>0</v>
      </c>
      <c r="CV119" s="7">
        <f t="shared" si="127"/>
        <v>0</v>
      </c>
      <c r="CW119" s="7">
        <f t="shared" si="128"/>
        <v>0</v>
      </c>
      <c r="CX119" s="7">
        <f t="shared" si="129"/>
        <v>0</v>
      </c>
      <c r="CY119" s="7">
        <f t="shared" si="130"/>
        <v>0</v>
      </c>
      <c r="CZ119" s="7">
        <f t="shared" si="131"/>
        <v>0</v>
      </c>
      <c r="DA119" s="7">
        <f t="shared" si="132"/>
        <v>0</v>
      </c>
      <c r="DB119" s="7">
        <f t="shared" si="133"/>
        <v>0</v>
      </c>
      <c r="DC119" s="7">
        <f t="shared" si="134"/>
        <v>0</v>
      </c>
    </row>
    <row r="120" spans="1:135">
      <c r="A120" s="59">
        <v>115</v>
      </c>
      <c r="B120" s="253" t="s">
        <v>286</v>
      </c>
      <c r="C120" s="254" t="s">
        <v>287</v>
      </c>
      <c r="D120" s="9"/>
      <c r="E120" s="10">
        <f>LOOKUP((IF(D120&gt;0,(RANK(D120,D$6:D$125,0)),"NA")),'Points System'!$A$4:$A$154,'Points System'!$B$4:$B$154)</f>
        <v>0</v>
      </c>
      <c r="F120" s="9"/>
      <c r="G120" s="16">
        <f>LOOKUP((IF(F120&gt;0,(RANK(F120,F$6:F$125,0)),"NA")),'Points System'!$A$4:$A$154,'Points System'!$B$4:$B$154)</f>
        <v>0</v>
      </c>
      <c r="H120" s="9"/>
      <c r="I120" s="16">
        <f>LOOKUP((IF(H120&gt;0,(RANK(H120,H$6:H$125,0)),"NA")),'Points System'!$A$4:$A$154,'Points System'!$B$4:$B$154)</f>
        <v>0</v>
      </c>
      <c r="J120" s="9"/>
      <c r="K120" s="16">
        <f>LOOKUP((IF(J120&gt;0,(RANK(J120,J$6:J$125,0)),"NA")),'Points System'!$A$4:$A$154,'Points System'!$B$4:$B$154)</f>
        <v>0</v>
      </c>
      <c r="L120" s="9"/>
      <c r="M120" s="16">
        <f>LOOKUP((IF(L120&gt;0,(RANK(L120,L$6:L$125,0)),"NA")),'Points System'!$A$4:$A$154,'Points System'!$B$4:$B$154)</f>
        <v>0</v>
      </c>
      <c r="N120" s="9"/>
      <c r="O120" s="16">
        <f>LOOKUP((IF(N120&gt;0,(RANK(N120,N$6:N$125,0)),"NA")),'Points System'!$A$4:$A$154,'Points System'!$B$4:$B$154)</f>
        <v>0</v>
      </c>
      <c r="P120" s="9"/>
      <c r="Q120" s="16">
        <f>LOOKUP((IF(P120&gt;0,(RANK(P120,P$6:P$125,0)),"NA")),'Points System'!$A$4:$A$154,'Points System'!$B$4:$B$154)</f>
        <v>0</v>
      </c>
      <c r="R120" s="9"/>
      <c r="S120" s="16">
        <f>LOOKUP((IF(R120&gt;0,(RANK(R120,R$6:R$125,0)),"NA")),'Points System'!$A$4:$A$154,'Points System'!$B$4:$B$154)</f>
        <v>0</v>
      </c>
      <c r="T120" s="9"/>
      <c r="U120" s="16">
        <f>LOOKUP((IF(T120&gt;0,(RANK(T120,T$6:T$125,0)),"NA")),'Points System'!$A$4:$A$154,'Points System'!$B$4:$B$154)</f>
        <v>0</v>
      </c>
      <c r="V120" s="9"/>
      <c r="W120" s="16">
        <f>LOOKUP((IF(V120&gt;0,(RANK(V120,V$6:V$125,0)),"NA")),'Points System'!$A$4:$A$154,'Points System'!$B$4:$B$154)</f>
        <v>0</v>
      </c>
      <c r="X120" s="9"/>
      <c r="Y120" s="16">
        <f>LOOKUP((IF(X120&gt;0,(RANK(X120,X$6:X$125,0)),"NA")),'Points System'!$A$4:$A$154,'Points System'!$B$4:$B$154)</f>
        <v>0</v>
      </c>
      <c r="Z120" s="9"/>
      <c r="AA120" s="16">
        <f>LOOKUP((IF(Z120&gt;0,(RANK(Z120,Z$6:Z$125,0)),"NA")),'Points System'!$A$4:$A$154,'Points System'!$B$4:$B$154)</f>
        <v>0</v>
      </c>
      <c r="AB120" s="78">
        <f>CC120</f>
        <v>0</v>
      </c>
      <c r="AC120" s="10">
        <f>SUM((LARGE((BA120:BK120),1))+(LARGE((BA120:BK120),2))+(LARGE((BA120:BK120),3)+(LARGE((BA120:BK120),4))))</f>
        <v>0</v>
      </c>
      <c r="AD120" s="12">
        <f>RANK(AC120,$AC$6:$AC$125,0)</f>
        <v>67</v>
      </c>
      <c r="AE120" s="88">
        <f>(AB120-(ROUNDDOWN(AB120,0)))*100</f>
        <v>0</v>
      </c>
      <c r="AF120" s="76" t="str">
        <f>IF((COUNTIF(AT120:AY120,"&gt;0"))&gt;2,"Y","N")</f>
        <v>N</v>
      </c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23">
        <f t="shared" si="82"/>
        <v>0</v>
      </c>
      <c r="AU120" s="23">
        <f t="shared" si="83"/>
        <v>0</v>
      </c>
      <c r="AV120" s="23">
        <f t="shared" si="84"/>
        <v>0</v>
      </c>
      <c r="AW120" s="23">
        <f t="shared" si="135"/>
        <v>0</v>
      </c>
      <c r="AX120" s="23">
        <f t="shared" si="86"/>
        <v>0</v>
      </c>
      <c r="AY120" s="23">
        <f t="shared" si="87"/>
        <v>0</v>
      </c>
      <c r="AZ120" s="7"/>
      <c r="BA120" s="82">
        <f t="shared" si="114"/>
        <v>0</v>
      </c>
      <c r="BB120" s="83">
        <f t="shared" si="136"/>
        <v>0</v>
      </c>
      <c r="BC120" s="82">
        <f t="shared" si="115"/>
        <v>0</v>
      </c>
      <c r="BD120" s="83">
        <f t="shared" si="137"/>
        <v>0</v>
      </c>
      <c r="BE120" s="82">
        <f t="shared" si="116"/>
        <v>0</v>
      </c>
      <c r="BF120" s="83">
        <f t="shared" si="138"/>
        <v>0</v>
      </c>
      <c r="BG120" s="82">
        <f t="shared" si="117"/>
        <v>0</v>
      </c>
      <c r="BH120" s="82">
        <f t="shared" si="139"/>
        <v>0</v>
      </c>
      <c r="BI120" s="83">
        <f t="shared" si="140"/>
        <v>0</v>
      </c>
      <c r="BJ120" s="82">
        <f t="shared" si="141"/>
        <v>0</v>
      </c>
      <c r="BK120" s="83">
        <f t="shared" si="142"/>
        <v>0</v>
      </c>
      <c r="BL120" s="7"/>
      <c r="BM120" s="82">
        <f t="shared" si="143"/>
        <v>0</v>
      </c>
      <c r="BN120" s="83">
        <f t="shared" si="144"/>
        <v>0</v>
      </c>
      <c r="BO120" s="82">
        <f t="shared" si="145"/>
        <v>0</v>
      </c>
      <c r="BP120" s="83">
        <f t="shared" si="146"/>
        <v>0</v>
      </c>
      <c r="BQ120" s="82">
        <f t="shared" si="147"/>
        <v>0</v>
      </c>
      <c r="BR120" s="83">
        <f t="shared" si="148"/>
        <v>0</v>
      </c>
      <c r="BS120" s="82">
        <f t="shared" si="149"/>
        <v>0</v>
      </c>
      <c r="BT120" s="82">
        <f t="shared" si="150"/>
        <v>0</v>
      </c>
      <c r="BU120" s="83">
        <f t="shared" si="151"/>
        <v>0</v>
      </c>
      <c r="BV120" s="82">
        <f t="shared" si="152"/>
        <v>0</v>
      </c>
      <c r="BW120" s="83">
        <f t="shared" si="153"/>
        <v>0</v>
      </c>
      <c r="BY120" s="7">
        <f t="shared" si="154"/>
        <v>0</v>
      </c>
      <c r="BZ120" s="7"/>
      <c r="CA120" s="7">
        <f t="shared" si="118"/>
        <v>0</v>
      </c>
      <c r="CB120" s="7"/>
      <c r="CC120" s="7">
        <f t="shared" si="107"/>
        <v>0</v>
      </c>
      <c r="CF120" s="7">
        <f t="shared" si="155"/>
        <v>1</v>
      </c>
      <c r="CG120" s="7">
        <f t="shared" si="156"/>
        <v>1</v>
      </c>
      <c r="CH120" s="7">
        <f t="shared" si="157"/>
        <v>1</v>
      </c>
      <c r="CI120" s="7">
        <f t="shared" si="158"/>
        <v>1</v>
      </c>
      <c r="CJ120" s="7">
        <f t="shared" si="159"/>
        <v>1</v>
      </c>
      <c r="CK120" s="7">
        <f t="shared" si="160"/>
        <v>1</v>
      </c>
      <c r="CL120" s="7">
        <f t="shared" si="161"/>
        <v>1</v>
      </c>
      <c r="CM120" s="7">
        <f t="shared" si="162"/>
        <v>1</v>
      </c>
      <c r="CN120" s="7">
        <f t="shared" si="121"/>
        <v>1</v>
      </c>
      <c r="CO120" s="7">
        <f t="shared" si="122"/>
        <v>1</v>
      </c>
      <c r="CP120" s="7">
        <f t="shared" si="123"/>
        <v>1</v>
      </c>
      <c r="CQ120" s="7"/>
      <c r="CS120" s="7">
        <f t="shared" si="124"/>
        <v>0</v>
      </c>
      <c r="CT120" s="7">
        <f t="shared" si="125"/>
        <v>0</v>
      </c>
      <c r="CU120" s="7">
        <f t="shared" si="126"/>
        <v>0</v>
      </c>
      <c r="CV120" s="7">
        <f t="shared" si="127"/>
        <v>0</v>
      </c>
      <c r="CW120" s="7">
        <f t="shared" si="128"/>
        <v>0</v>
      </c>
      <c r="CX120" s="7">
        <f t="shared" si="129"/>
        <v>0</v>
      </c>
      <c r="CY120" s="7">
        <f t="shared" si="130"/>
        <v>0</v>
      </c>
      <c r="CZ120" s="7">
        <f t="shared" si="131"/>
        <v>0</v>
      </c>
      <c r="DA120" s="7">
        <f t="shared" si="132"/>
        <v>0</v>
      </c>
      <c r="DB120" s="7">
        <f t="shared" si="133"/>
        <v>0</v>
      </c>
      <c r="DC120" s="7">
        <f t="shared" si="134"/>
        <v>0</v>
      </c>
    </row>
    <row r="121" spans="1:135">
      <c r="A121" s="59">
        <v>116</v>
      </c>
      <c r="B121" s="253" t="s">
        <v>286</v>
      </c>
      <c r="C121" s="254" t="s">
        <v>287</v>
      </c>
      <c r="D121" s="9"/>
      <c r="E121" s="10">
        <f>LOOKUP((IF(D121&gt;0,(RANK(D121,D$6:D$125,0)),"NA")),'Points System'!$A$4:$A$154,'Points System'!$B$4:$B$154)</f>
        <v>0</v>
      </c>
      <c r="F121" s="78"/>
      <c r="G121" s="16">
        <f>LOOKUP((IF(F121&gt;0,(RANK(F121,F$6:F$125,0)),"NA")),'Points System'!$A$4:$A$154,'Points System'!$B$4:$B$154)</f>
        <v>0</v>
      </c>
      <c r="H121" s="9"/>
      <c r="I121" s="16">
        <f>LOOKUP((IF(H121&gt;0,(RANK(H121,H$6:H$125,0)),"NA")),'Points System'!$A$4:$A$154,'Points System'!$B$4:$B$154)</f>
        <v>0</v>
      </c>
      <c r="J121" s="9"/>
      <c r="K121" s="16">
        <f>LOOKUP((IF(J121&gt;0,(RANK(J121,J$6:J$125,0)),"NA")),'Points System'!$A$4:$A$154,'Points System'!$B$4:$B$154)</f>
        <v>0</v>
      </c>
      <c r="L121" s="9"/>
      <c r="M121" s="16">
        <f>LOOKUP((IF(L121&gt;0,(RANK(L121,L$6:L$125,0)),"NA")),'Points System'!$A$4:$A$154,'Points System'!$B$4:$B$154)</f>
        <v>0</v>
      </c>
      <c r="N121" s="9"/>
      <c r="O121" s="16">
        <f>LOOKUP((IF(N121&gt;0,(RANK(N121,N$6:N$125,0)),"NA")),'Points System'!$A$4:$A$154,'Points System'!$B$4:$B$154)</f>
        <v>0</v>
      </c>
      <c r="P121" s="9"/>
      <c r="Q121" s="16">
        <f>LOOKUP((IF(P121&gt;0,(RANK(P121,P$6:P$125,0)),"NA")),'Points System'!$A$4:$A$154,'Points System'!$B$4:$B$154)</f>
        <v>0</v>
      </c>
      <c r="R121" s="9"/>
      <c r="S121" s="16">
        <f>LOOKUP((IF(R121&gt;0,(RANK(R121,R$6:R$125,0)),"NA")),'Points System'!$A$4:$A$154,'Points System'!$B$4:$B$154)</f>
        <v>0</v>
      </c>
      <c r="T121" s="9"/>
      <c r="U121" s="16">
        <f>LOOKUP((IF(T121&gt;0,(RANK(T121,T$6:T$125,0)),"NA")),'Points System'!$A$4:$A$154,'Points System'!$B$4:$B$154)</f>
        <v>0</v>
      </c>
      <c r="V121" s="9"/>
      <c r="W121" s="16">
        <f>LOOKUP((IF(V121&gt;0,(RANK(V121,V$6:V$125,0)),"NA")),'Points System'!$A$4:$A$154,'Points System'!$B$4:$B$154)</f>
        <v>0</v>
      </c>
      <c r="X121" s="9"/>
      <c r="Y121" s="16">
        <f>LOOKUP((IF(X121&gt;0,(RANK(X121,X$6:X$125,0)),"NA")),'Points System'!$A$4:$A$154,'Points System'!$B$4:$B$154)</f>
        <v>0</v>
      </c>
      <c r="Z121" s="9"/>
      <c r="AA121" s="16">
        <f>LOOKUP((IF(Z121&gt;0,(RANK(Z121,Z$6:Z$125,0)),"NA")),'Points System'!$A$4:$A$154,'Points System'!$B$4:$B$154)</f>
        <v>0</v>
      </c>
      <c r="AB121" s="78">
        <f>CC121</f>
        <v>0</v>
      </c>
      <c r="AC121" s="10">
        <f>SUM((LARGE((BA121:BK121),1))+(LARGE((BA121:BK121),2))+(LARGE((BA121:BK121),3)+(LARGE((BA121:BK121),4))))</f>
        <v>0</v>
      </c>
      <c r="AD121" s="12">
        <f>RANK(AC121,$AC$6:$AC$125,0)</f>
        <v>67</v>
      </c>
      <c r="AE121" s="88">
        <f>(AB121-(ROUNDDOWN(AB121,0)))*100</f>
        <v>0</v>
      </c>
      <c r="AF121" s="76" t="str">
        <f>IF((COUNTIF(AT121:AY121,"&gt;0"))&gt;2,"Y","N")</f>
        <v>N</v>
      </c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23">
        <f t="shared" si="82"/>
        <v>0</v>
      </c>
      <c r="AU121" s="23">
        <f t="shared" si="83"/>
        <v>0</v>
      </c>
      <c r="AV121" s="23">
        <f t="shared" si="84"/>
        <v>0</v>
      </c>
      <c r="AW121" s="23">
        <f t="shared" si="135"/>
        <v>0</v>
      </c>
      <c r="AX121" s="23">
        <f t="shared" si="86"/>
        <v>0</v>
      </c>
      <c r="AY121" s="23">
        <f t="shared" si="87"/>
        <v>0</v>
      </c>
      <c r="AZ121" s="7"/>
      <c r="BA121" s="82">
        <f t="shared" si="114"/>
        <v>0</v>
      </c>
      <c r="BB121" s="83">
        <f t="shared" si="136"/>
        <v>0</v>
      </c>
      <c r="BC121" s="82">
        <f t="shared" si="115"/>
        <v>0</v>
      </c>
      <c r="BD121" s="83">
        <f t="shared" si="137"/>
        <v>0</v>
      </c>
      <c r="BE121" s="82">
        <f t="shared" si="116"/>
        <v>0</v>
      </c>
      <c r="BF121" s="83">
        <f t="shared" si="138"/>
        <v>0</v>
      </c>
      <c r="BG121" s="82">
        <f t="shared" si="117"/>
        <v>0</v>
      </c>
      <c r="BH121" s="82">
        <f t="shared" si="139"/>
        <v>0</v>
      </c>
      <c r="BI121" s="83">
        <f t="shared" si="140"/>
        <v>0</v>
      </c>
      <c r="BJ121" s="82">
        <f t="shared" si="141"/>
        <v>0</v>
      </c>
      <c r="BK121" s="83">
        <f t="shared" si="142"/>
        <v>0</v>
      </c>
      <c r="BL121" s="7"/>
      <c r="BM121" s="82">
        <f t="shared" si="143"/>
        <v>0</v>
      </c>
      <c r="BN121" s="83">
        <f t="shared" si="144"/>
        <v>0</v>
      </c>
      <c r="BO121" s="82">
        <f t="shared" si="145"/>
        <v>0</v>
      </c>
      <c r="BP121" s="83">
        <f t="shared" si="146"/>
        <v>0</v>
      </c>
      <c r="BQ121" s="82">
        <f t="shared" si="147"/>
        <v>0</v>
      </c>
      <c r="BR121" s="83">
        <f t="shared" si="148"/>
        <v>0</v>
      </c>
      <c r="BS121" s="82">
        <f t="shared" si="149"/>
        <v>0</v>
      </c>
      <c r="BT121" s="82">
        <f t="shared" si="150"/>
        <v>0</v>
      </c>
      <c r="BU121" s="83">
        <f t="shared" si="151"/>
        <v>0</v>
      </c>
      <c r="BV121" s="82">
        <f t="shared" si="152"/>
        <v>0</v>
      </c>
      <c r="BW121" s="83">
        <f t="shared" si="153"/>
        <v>0</v>
      </c>
      <c r="BY121" s="7">
        <f t="shared" si="154"/>
        <v>0</v>
      </c>
      <c r="BZ121" s="7"/>
      <c r="CA121" s="7">
        <f t="shared" si="118"/>
        <v>0</v>
      </c>
      <c r="CB121" s="7"/>
      <c r="CC121" s="7">
        <f t="shared" si="107"/>
        <v>0</v>
      </c>
      <c r="CF121" s="7">
        <f t="shared" si="155"/>
        <v>1</v>
      </c>
      <c r="CG121" s="7">
        <f t="shared" si="156"/>
        <v>1</v>
      </c>
      <c r="CH121" s="7">
        <f t="shared" si="157"/>
        <v>1</v>
      </c>
      <c r="CI121" s="7">
        <f t="shared" si="158"/>
        <v>1</v>
      </c>
      <c r="CJ121" s="7">
        <f t="shared" si="159"/>
        <v>1</v>
      </c>
      <c r="CK121" s="7">
        <f t="shared" si="160"/>
        <v>1</v>
      </c>
      <c r="CL121" s="7">
        <f t="shared" si="161"/>
        <v>1</v>
      </c>
      <c r="CM121" s="7">
        <f t="shared" si="162"/>
        <v>1</v>
      </c>
      <c r="CN121" s="7">
        <f t="shared" si="121"/>
        <v>1</v>
      </c>
      <c r="CO121" s="7">
        <f t="shared" si="122"/>
        <v>1</v>
      </c>
      <c r="CP121" s="7">
        <f t="shared" si="123"/>
        <v>1</v>
      </c>
      <c r="CQ121" s="7"/>
      <c r="CS121" s="7">
        <f t="shared" si="124"/>
        <v>0</v>
      </c>
      <c r="CT121" s="7">
        <f t="shared" si="125"/>
        <v>0</v>
      </c>
      <c r="CU121" s="7">
        <f t="shared" si="126"/>
        <v>0</v>
      </c>
      <c r="CV121" s="7">
        <f t="shared" si="127"/>
        <v>0</v>
      </c>
      <c r="CW121" s="7">
        <f t="shared" si="128"/>
        <v>0</v>
      </c>
      <c r="CX121" s="7">
        <f t="shared" si="129"/>
        <v>0</v>
      </c>
      <c r="CY121" s="7">
        <f t="shared" si="130"/>
        <v>0</v>
      </c>
      <c r="CZ121" s="7">
        <f t="shared" si="131"/>
        <v>0</v>
      </c>
      <c r="DA121" s="7">
        <f t="shared" si="132"/>
        <v>0</v>
      </c>
      <c r="DB121" s="7">
        <f t="shared" si="133"/>
        <v>0</v>
      </c>
      <c r="DC121" s="7">
        <f t="shared" si="134"/>
        <v>0</v>
      </c>
    </row>
    <row r="122" spans="1:135">
      <c r="A122" s="59">
        <v>117</v>
      </c>
      <c r="B122" s="253" t="s">
        <v>286</v>
      </c>
      <c r="C122" s="254" t="s">
        <v>287</v>
      </c>
      <c r="D122" s="9"/>
      <c r="E122" s="10">
        <f>LOOKUP((IF(D122&gt;0,(RANK(D122,D$6:D$125,0)),"NA")),'Points System'!$A$4:$A$154,'Points System'!$B$4:$B$154)</f>
        <v>0</v>
      </c>
      <c r="F122" s="9"/>
      <c r="G122" s="16">
        <f>LOOKUP((IF(F122&gt;0,(RANK(F122,F$6:F$125,0)),"NA")),'Points System'!$A$4:$A$154,'Points System'!$B$4:$B$154)</f>
        <v>0</v>
      </c>
      <c r="H122" s="9"/>
      <c r="I122" s="16">
        <f>LOOKUP((IF(H122&gt;0,(RANK(H122,H$6:H$125,0)),"NA")),'Points System'!$A$4:$A$154,'Points System'!$B$4:$B$154)</f>
        <v>0</v>
      </c>
      <c r="J122" s="9"/>
      <c r="K122" s="16">
        <f>LOOKUP((IF(J122&gt;0,(RANK(J122,J$6:J$125,0)),"NA")),'Points System'!$A$4:$A$154,'Points System'!$B$4:$B$154)</f>
        <v>0</v>
      </c>
      <c r="L122" s="9"/>
      <c r="M122" s="16">
        <f>LOOKUP((IF(L122&gt;0,(RANK(L122,L$6:L$125,0)),"NA")),'Points System'!$A$4:$A$154,'Points System'!$B$4:$B$154)</f>
        <v>0</v>
      </c>
      <c r="N122" s="9"/>
      <c r="O122" s="16">
        <f>LOOKUP((IF(N122&gt;0,(RANK(N122,N$6:N$125,0)),"NA")),'Points System'!$A$4:$A$154,'Points System'!$B$4:$B$154)</f>
        <v>0</v>
      </c>
      <c r="P122" s="9"/>
      <c r="Q122" s="16">
        <f>LOOKUP((IF(P122&gt;0,(RANK(P122,P$6:P$125,0)),"NA")),'Points System'!$A$4:$A$154,'Points System'!$B$4:$B$154)</f>
        <v>0</v>
      </c>
      <c r="R122" s="9"/>
      <c r="S122" s="16">
        <f>LOOKUP((IF(R122&gt;0,(RANK(R122,R$6:R$125,0)),"NA")),'Points System'!$A$4:$A$154,'Points System'!$B$4:$B$154)</f>
        <v>0</v>
      </c>
      <c r="T122" s="9"/>
      <c r="U122" s="16">
        <f>LOOKUP((IF(T122&gt;0,(RANK(T122,T$6:T$125,0)),"NA")),'Points System'!$A$4:$A$154,'Points System'!$B$4:$B$154)</f>
        <v>0</v>
      </c>
      <c r="V122" s="9"/>
      <c r="W122" s="16">
        <f>LOOKUP((IF(V122&gt;0,(RANK(V122,V$6:V$125,0)),"NA")),'Points System'!$A$4:$A$154,'Points System'!$B$4:$B$154)</f>
        <v>0</v>
      </c>
      <c r="X122" s="9"/>
      <c r="Y122" s="16">
        <f>LOOKUP((IF(X122&gt;0,(RANK(X122,X$6:X$125,0)),"NA")),'Points System'!$A$4:$A$154,'Points System'!$B$4:$B$154)</f>
        <v>0</v>
      </c>
      <c r="Z122" s="9"/>
      <c r="AA122" s="16">
        <f>LOOKUP((IF(Z122&gt;0,(RANK(Z122,Z$6:Z$125,0)),"NA")),'Points System'!$A$4:$A$154,'Points System'!$B$4:$B$154)</f>
        <v>0</v>
      </c>
      <c r="AB122" s="78">
        <f>CC122</f>
        <v>0</v>
      </c>
      <c r="AC122" s="10">
        <f>SUM((LARGE((BA122:BK122),1))+(LARGE((BA122:BK122),2))+(LARGE((BA122:BK122),3)+(LARGE((BA122:BK122),4))))</f>
        <v>0</v>
      </c>
      <c r="AD122" s="12">
        <f>RANK(AC122,$AC$6:$AC$125,0)</f>
        <v>67</v>
      </c>
      <c r="AE122" s="88">
        <f>(AB122-(ROUNDDOWN(AB122,0)))*100</f>
        <v>0</v>
      </c>
      <c r="AF122" s="76" t="str">
        <f>IF((COUNTIF(AT122:AY122,"&gt;0"))&gt;2,"Y","N")</f>
        <v>N</v>
      </c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23">
        <f t="shared" si="82"/>
        <v>0</v>
      </c>
      <c r="AU122" s="23">
        <f t="shared" si="83"/>
        <v>0</v>
      </c>
      <c r="AV122" s="23">
        <f t="shared" si="84"/>
        <v>0</v>
      </c>
      <c r="AW122" s="23">
        <f t="shared" si="135"/>
        <v>0</v>
      </c>
      <c r="AX122" s="23">
        <f t="shared" si="86"/>
        <v>0</v>
      </c>
      <c r="AY122" s="23">
        <f t="shared" si="87"/>
        <v>0</v>
      </c>
      <c r="AZ122" s="7"/>
      <c r="BA122" s="82">
        <f t="shared" si="114"/>
        <v>0</v>
      </c>
      <c r="BB122" s="83">
        <f t="shared" si="136"/>
        <v>0</v>
      </c>
      <c r="BC122" s="82">
        <f t="shared" si="115"/>
        <v>0</v>
      </c>
      <c r="BD122" s="83">
        <f t="shared" si="137"/>
        <v>0</v>
      </c>
      <c r="BE122" s="82">
        <f t="shared" si="116"/>
        <v>0</v>
      </c>
      <c r="BF122" s="83">
        <f t="shared" si="138"/>
        <v>0</v>
      </c>
      <c r="BG122" s="82">
        <f t="shared" si="117"/>
        <v>0</v>
      </c>
      <c r="BH122" s="82">
        <f t="shared" si="139"/>
        <v>0</v>
      </c>
      <c r="BI122" s="83">
        <f t="shared" si="140"/>
        <v>0</v>
      </c>
      <c r="BJ122" s="82">
        <f t="shared" si="141"/>
        <v>0</v>
      </c>
      <c r="BK122" s="83">
        <f t="shared" si="142"/>
        <v>0</v>
      </c>
      <c r="BL122" s="7"/>
      <c r="BM122" s="82">
        <f t="shared" si="143"/>
        <v>0</v>
      </c>
      <c r="BN122" s="83">
        <f t="shared" si="144"/>
        <v>0</v>
      </c>
      <c r="BO122" s="82">
        <f t="shared" si="145"/>
        <v>0</v>
      </c>
      <c r="BP122" s="83">
        <f t="shared" si="146"/>
        <v>0</v>
      </c>
      <c r="BQ122" s="82">
        <f t="shared" si="147"/>
        <v>0</v>
      </c>
      <c r="BR122" s="83">
        <f t="shared" si="148"/>
        <v>0</v>
      </c>
      <c r="BS122" s="82">
        <f t="shared" si="149"/>
        <v>0</v>
      </c>
      <c r="BT122" s="82">
        <f t="shared" si="150"/>
        <v>0</v>
      </c>
      <c r="BU122" s="83">
        <f t="shared" si="151"/>
        <v>0</v>
      </c>
      <c r="BV122" s="82">
        <f t="shared" si="152"/>
        <v>0</v>
      </c>
      <c r="BW122" s="83">
        <f t="shared" si="153"/>
        <v>0</v>
      </c>
      <c r="BY122" s="7">
        <f t="shared" si="154"/>
        <v>0</v>
      </c>
      <c r="BZ122" s="7"/>
      <c r="CA122" s="7">
        <f t="shared" si="118"/>
        <v>0</v>
      </c>
      <c r="CB122" s="7"/>
      <c r="CC122" s="7">
        <f t="shared" si="107"/>
        <v>0</v>
      </c>
      <c r="CF122" s="7">
        <f t="shared" si="155"/>
        <v>1</v>
      </c>
      <c r="CG122" s="7">
        <f t="shared" si="156"/>
        <v>1</v>
      </c>
      <c r="CH122" s="7">
        <f t="shared" si="157"/>
        <v>1</v>
      </c>
      <c r="CI122" s="7">
        <f t="shared" si="158"/>
        <v>1</v>
      </c>
      <c r="CJ122" s="7">
        <f t="shared" si="159"/>
        <v>1</v>
      </c>
      <c r="CK122" s="7">
        <f t="shared" si="160"/>
        <v>1</v>
      </c>
      <c r="CL122" s="7">
        <f t="shared" si="161"/>
        <v>1</v>
      </c>
      <c r="CM122" s="7">
        <f t="shared" si="162"/>
        <v>1</v>
      </c>
      <c r="CN122" s="7">
        <f t="shared" si="121"/>
        <v>1</v>
      </c>
      <c r="CO122" s="7">
        <f t="shared" si="122"/>
        <v>1</v>
      </c>
      <c r="CP122" s="7">
        <f t="shared" si="123"/>
        <v>1</v>
      </c>
      <c r="CQ122" s="7"/>
      <c r="CS122" s="7">
        <f t="shared" si="124"/>
        <v>0</v>
      </c>
      <c r="CT122" s="7">
        <f t="shared" si="125"/>
        <v>0</v>
      </c>
      <c r="CU122" s="7">
        <f t="shared" si="126"/>
        <v>0</v>
      </c>
      <c r="CV122" s="7">
        <f t="shared" si="127"/>
        <v>0</v>
      </c>
      <c r="CW122" s="7">
        <f t="shared" si="128"/>
        <v>0</v>
      </c>
      <c r="CX122" s="7">
        <f t="shared" si="129"/>
        <v>0</v>
      </c>
      <c r="CY122" s="7">
        <f t="shared" si="130"/>
        <v>0</v>
      </c>
      <c r="CZ122" s="7">
        <f t="shared" si="131"/>
        <v>0</v>
      </c>
      <c r="DA122" s="7">
        <f t="shared" si="132"/>
        <v>0</v>
      </c>
      <c r="DB122" s="7">
        <f t="shared" si="133"/>
        <v>0</v>
      </c>
      <c r="DC122" s="7">
        <f t="shared" si="134"/>
        <v>0</v>
      </c>
    </row>
    <row r="123" spans="1:135">
      <c r="A123" s="59">
        <v>118</v>
      </c>
      <c r="B123" s="253" t="s">
        <v>286</v>
      </c>
      <c r="C123" s="254" t="s">
        <v>287</v>
      </c>
      <c r="D123" s="9"/>
      <c r="E123" s="10">
        <f>LOOKUP((IF(D123&gt;0,(RANK(D123,D$6:D$125,0)),"NA")),'Points System'!$A$4:$A$154,'Points System'!$B$4:$B$154)</f>
        <v>0</v>
      </c>
      <c r="F123" s="78"/>
      <c r="G123" s="16">
        <f>LOOKUP((IF(F123&gt;0,(RANK(F123,F$6:F$125,0)),"NA")),'Points System'!$A$4:$A$154,'Points System'!$B$4:$B$154)</f>
        <v>0</v>
      </c>
      <c r="H123" s="9"/>
      <c r="I123" s="16">
        <f>LOOKUP((IF(H123&gt;0,(RANK(H123,H$6:H$125,0)),"NA")),'Points System'!$A$4:$A$154,'Points System'!$B$4:$B$154)</f>
        <v>0</v>
      </c>
      <c r="J123" s="9"/>
      <c r="K123" s="16">
        <f>LOOKUP((IF(J123&gt;0,(RANK(J123,J$6:J$125,0)),"NA")),'Points System'!$A$4:$A$154,'Points System'!$B$4:$B$154)</f>
        <v>0</v>
      </c>
      <c r="L123" s="9"/>
      <c r="M123" s="16">
        <f>LOOKUP((IF(L123&gt;0,(RANK(L123,L$6:L$125,0)),"NA")),'Points System'!$A$4:$A$154,'Points System'!$B$4:$B$154)</f>
        <v>0</v>
      </c>
      <c r="N123" s="9"/>
      <c r="O123" s="16">
        <f>LOOKUP((IF(N123&gt;0,(RANK(N123,N$6:N$125,0)),"NA")),'Points System'!$A$4:$A$154,'Points System'!$B$4:$B$154)</f>
        <v>0</v>
      </c>
      <c r="P123" s="9"/>
      <c r="Q123" s="16">
        <f>LOOKUP((IF(P123&gt;0,(RANK(P123,P$6:P$125,0)),"NA")),'Points System'!$A$4:$A$154,'Points System'!$B$4:$B$154)</f>
        <v>0</v>
      </c>
      <c r="R123" s="9"/>
      <c r="S123" s="16">
        <f>LOOKUP((IF(R123&gt;0,(RANK(R123,R$6:R$125,0)),"NA")),'Points System'!$A$4:$A$154,'Points System'!$B$4:$B$154)</f>
        <v>0</v>
      </c>
      <c r="T123" s="9"/>
      <c r="U123" s="16">
        <f>LOOKUP((IF(T123&gt;0,(RANK(T123,T$6:T$125,0)),"NA")),'Points System'!$A$4:$A$154,'Points System'!$B$4:$B$154)</f>
        <v>0</v>
      </c>
      <c r="V123" s="9"/>
      <c r="W123" s="16">
        <f>LOOKUP((IF(V123&gt;0,(RANK(V123,V$6:V$125,0)),"NA")),'Points System'!$A$4:$A$154,'Points System'!$B$4:$B$154)</f>
        <v>0</v>
      </c>
      <c r="X123" s="9"/>
      <c r="Y123" s="16">
        <f>LOOKUP((IF(X123&gt;0,(RANK(X123,X$6:X$125,0)),"NA")),'Points System'!$A$4:$A$154,'Points System'!$B$4:$B$154)</f>
        <v>0</v>
      </c>
      <c r="Z123" s="78"/>
      <c r="AA123" s="16">
        <f>LOOKUP((IF(Z123&gt;0,(RANK(Z123,Z$6:Z$125,0)),"NA")),'Points System'!$A$4:$A$154,'Points System'!$B$4:$B$154)</f>
        <v>0</v>
      </c>
      <c r="AB123" s="78">
        <f>CC123</f>
        <v>0</v>
      </c>
      <c r="AC123" s="10">
        <f>SUM((LARGE((BA123:BK123),1))+(LARGE((BA123:BK123),2))+(LARGE((BA123:BK123),3)+(LARGE((BA123:BK123),4))))</f>
        <v>0</v>
      </c>
      <c r="AD123" s="12">
        <f>RANK(AC123,$AC$6:$AC$125,0)</f>
        <v>67</v>
      </c>
      <c r="AE123" s="88">
        <f>(AB123-(ROUNDDOWN(AB123,0)))*100</f>
        <v>0</v>
      </c>
      <c r="AF123" s="76" t="str">
        <f>IF((COUNTIF(AT123:AY123,"&gt;0"))&gt;2,"Y","N")</f>
        <v>N</v>
      </c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23">
        <f t="shared" si="82"/>
        <v>0</v>
      </c>
      <c r="AU123" s="23">
        <f t="shared" si="83"/>
        <v>0</v>
      </c>
      <c r="AV123" s="23">
        <f t="shared" si="84"/>
        <v>0</v>
      </c>
      <c r="AW123" s="23">
        <f t="shared" si="135"/>
        <v>0</v>
      </c>
      <c r="AX123" s="23">
        <f t="shared" si="86"/>
        <v>0</v>
      </c>
      <c r="AY123" s="23">
        <f t="shared" si="87"/>
        <v>0</v>
      </c>
      <c r="AZ123" s="7"/>
      <c r="BA123" s="82">
        <f t="shared" si="114"/>
        <v>0</v>
      </c>
      <c r="BB123" s="83">
        <f t="shared" si="136"/>
        <v>0</v>
      </c>
      <c r="BC123" s="82">
        <f t="shared" si="115"/>
        <v>0</v>
      </c>
      <c r="BD123" s="83">
        <f t="shared" si="137"/>
        <v>0</v>
      </c>
      <c r="BE123" s="82">
        <f t="shared" si="116"/>
        <v>0</v>
      </c>
      <c r="BF123" s="83">
        <f t="shared" si="138"/>
        <v>0</v>
      </c>
      <c r="BG123" s="82">
        <f t="shared" si="117"/>
        <v>0</v>
      </c>
      <c r="BH123" s="82">
        <f t="shared" si="139"/>
        <v>0</v>
      </c>
      <c r="BI123" s="83">
        <f t="shared" si="140"/>
        <v>0</v>
      </c>
      <c r="BJ123" s="82">
        <f t="shared" si="141"/>
        <v>0</v>
      </c>
      <c r="BK123" s="83">
        <f t="shared" si="142"/>
        <v>0</v>
      </c>
      <c r="BL123" s="7"/>
      <c r="BM123" s="82">
        <f t="shared" si="143"/>
        <v>0</v>
      </c>
      <c r="BN123" s="83">
        <f t="shared" si="144"/>
        <v>0</v>
      </c>
      <c r="BO123" s="82">
        <f t="shared" si="145"/>
        <v>0</v>
      </c>
      <c r="BP123" s="83">
        <f t="shared" si="146"/>
        <v>0</v>
      </c>
      <c r="BQ123" s="82">
        <f t="shared" si="147"/>
        <v>0</v>
      </c>
      <c r="BR123" s="83">
        <f t="shared" si="148"/>
        <v>0</v>
      </c>
      <c r="BS123" s="82">
        <f t="shared" si="149"/>
        <v>0</v>
      </c>
      <c r="BT123" s="82">
        <f t="shared" si="150"/>
        <v>0</v>
      </c>
      <c r="BU123" s="83">
        <f t="shared" si="151"/>
        <v>0</v>
      </c>
      <c r="BV123" s="82">
        <f t="shared" si="152"/>
        <v>0</v>
      </c>
      <c r="BW123" s="83">
        <f t="shared" si="153"/>
        <v>0</v>
      </c>
      <c r="BY123" s="7">
        <f t="shared" si="154"/>
        <v>0</v>
      </c>
      <c r="BZ123" s="7"/>
      <c r="CA123" s="7">
        <f t="shared" si="118"/>
        <v>0</v>
      </c>
      <c r="CB123" s="7"/>
      <c r="CC123" s="7">
        <f t="shared" si="107"/>
        <v>0</v>
      </c>
      <c r="CF123" s="7">
        <f t="shared" si="155"/>
        <v>1</v>
      </c>
      <c r="CG123" s="7">
        <f t="shared" si="156"/>
        <v>1</v>
      </c>
      <c r="CH123" s="7">
        <f t="shared" si="157"/>
        <v>1</v>
      </c>
      <c r="CI123" s="7">
        <f t="shared" si="158"/>
        <v>1</v>
      </c>
      <c r="CJ123" s="7">
        <f t="shared" si="159"/>
        <v>1</v>
      </c>
      <c r="CK123" s="7">
        <f t="shared" si="160"/>
        <v>1</v>
      </c>
      <c r="CL123" s="7">
        <f t="shared" si="161"/>
        <v>1</v>
      </c>
      <c r="CM123" s="7">
        <f t="shared" si="162"/>
        <v>1</v>
      </c>
      <c r="CN123" s="7">
        <f t="shared" si="121"/>
        <v>1</v>
      </c>
      <c r="CO123" s="7">
        <f t="shared" si="122"/>
        <v>1</v>
      </c>
      <c r="CP123" s="7">
        <f t="shared" si="123"/>
        <v>1</v>
      </c>
      <c r="CQ123" s="7"/>
      <c r="CS123" s="7">
        <f t="shared" si="124"/>
        <v>0</v>
      </c>
      <c r="CT123" s="7">
        <f t="shared" si="125"/>
        <v>0</v>
      </c>
      <c r="CU123" s="7">
        <f t="shared" si="126"/>
        <v>0</v>
      </c>
      <c r="CV123" s="7">
        <f t="shared" si="127"/>
        <v>0</v>
      </c>
      <c r="CW123" s="7">
        <f t="shared" si="128"/>
        <v>0</v>
      </c>
      <c r="CX123" s="7">
        <f t="shared" si="129"/>
        <v>0</v>
      </c>
      <c r="CY123" s="7">
        <f t="shared" si="130"/>
        <v>0</v>
      </c>
      <c r="CZ123" s="7">
        <f t="shared" si="131"/>
        <v>0</v>
      </c>
      <c r="DA123" s="7">
        <f t="shared" si="132"/>
        <v>0</v>
      </c>
      <c r="DB123" s="7">
        <f t="shared" si="133"/>
        <v>0</v>
      </c>
      <c r="DC123" s="7">
        <f t="shared" si="134"/>
        <v>0</v>
      </c>
    </row>
    <row r="124" spans="1:135">
      <c r="A124" s="59">
        <v>119</v>
      </c>
      <c r="B124" s="253" t="s">
        <v>286</v>
      </c>
      <c r="C124" s="254" t="s">
        <v>287</v>
      </c>
      <c r="D124" s="9"/>
      <c r="E124" s="10">
        <f>LOOKUP((IF(D124&gt;0,(RANK(D124,D$6:D$125,0)),"NA")),'Points System'!$A$4:$A$154,'Points System'!$B$4:$B$154)</f>
        <v>0</v>
      </c>
      <c r="F124" s="78"/>
      <c r="G124" s="16">
        <f>LOOKUP((IF(F124&gt;0,(RANK(F124,F$6:F$125,0)),"NA")),'Points System'!$A$4:$A$154,'Points System'!$B$4:$B$154)</f>
        <v>0</v>
      </c>
      <c r="H124" s="9"/>
      <c r="I124" s="16">
        <f>LOOKUP((IF(H124&gt;0,(RANK(H124,H$6:H$125,0)),"NA")),'Points System'!$A$4:$A$154,'Points System'!$B$4:$B$154)</f>
        <v>0</v>
      </c>
      <c r="J124" s="9"/>
      <c r="K124" s="16">
        <f>LOOKUP((IF(J124&gt;0,(RANK(J124,J$6:J$125,0)),"NA")),'Points System'!$A$4:$A$154,'Points System'!$B$4:$B$154)</f>
        <v>0</v>
      </c>
      <c r="L124" s="9"/>
      <c r="M124" s="16">
        <f>LOOKUP((IF(L124&gt;0,(RANK(L124,L$6:L$125,0)),"NA")),'Points System'!$A$4:$A$154,'Points System'!$B$4:$B$154)</f>
        <v>0</v>
      </c>
      <c r="N124" s="9"/>
      <c r="O124" s="16">
        <f>LOOKUP((IF(N124&gt;0,(RANK(N124,N$6:N$125,0)),"NA")),'Points System'!$A$4:$A$154,'Points System'!$B$4:$B$154)</f>
        <v>0</v>
      </c>
      <c r="P124" s="9"/>
      <c r="Q124" s="16">
        <f>LOOKUP((IF(P124&gt;0,(RANK(P124,P$6:P$125,0)),"NA")),'Points System'!$A$4:$A$154,'Points System'!$B$4:$B$154)</f>
        <v>0</v>
      </c>
      <c r="R124" s="9"/>
      <c r="S124" s="16">
        <f>LOOKUP((IF(R124&gt;0,(RANK(R124,R$6:R$125,0)),"NA")),'Points System'!$A$4:$A$154,'Points System'!$B$4:$B$154)</f>
        <v>0</v>
      </c>
      <c r="T124" s="9"/>
      <c r="U124" s="16">
        <f>LOOKUP((IF(T124&gt;0,(RANK(T124,T$6:T$125,0)),"NA")),'Points System'!$A$4:$A$154,'Points System'!$B$4:$B$154)</f>
        <v>0</v>
      </c>
      <c r="V124" s="9"/>
      <c r="W124" s="16">
        <f>LOOKUP((IF(V124&gt;0,(RANK(V124,V$6:V$125,0)),"NA")),'Points System'!$A$4:$A$154,'Points System'!$B$4:$B$154)</f>
        <v>0</v>
      </c>
      <c r="X124" s="9"/>
      <c r="Y124" s="16">
        <f>LOOKUP((IF(X124&gt;0,(RANK(X124,X$6:X$125,0)),"NA")),'Points System'!$A$4:$A$154,'Points System'!$B$4:$B$154)</f>
        <v>0</v>
      </c>
      <c r="Z124" s="9"/>
      <c r="AA124" s="16">
        <f>LOOKUP((IF(Z124&gt;0,(RANK(Z124,Z$6:Z$125,0)),"NA")),'Points System'!$A$4:$A$154,'Points System'!$B$4:$B$154)</f>
        <v>0</v>
      </c>
      <c r="AB124" s="78">
        <f>CC124</f>
        <v>0</v>
      </c>
      <c r="AC124" s="10">
        <f>SUM((LARGE((BA124:BK124),1))+(LARGE((BA124:BK124),2))+(LARGE((BA124:BK124),3)+(LARGE((BA124:BK124),4))))</f>
        <v>0</v>
      </c>
      <c r="AD124" s="12">
        <f>RANK(AC124,$AC$6:$AC$125,0)</f>
        <v>67</v>
      </c>
      <c r="AE124" s="88">
        <f>(AB124-(ROUNDDOWN(AB124,0)))*100</f>
        <v>0</v>
      </c>
      <c r="AF124" s="76" t="str">
        <f>IF((COUNTIF(AT124:AY124,"&gt;0"))&gt;2,"Y","N")</f>
        <v>N</v>
      </c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23">
        <f t="shared" si="82"/>
        <v>0</v>
      </c>
      <c r="AU124" s="23">
        <f t="shared" si="83"/>
        <v>0</v>
      </c>
      <c r="AV124" s="23">
        <f t="shared" si="84"/>
        <v>0</v>
      </c>
      <c r="AW124" s="23">
        <f t="shared" si="135"/>
        <v>0</v>
      </c>
      <c r="AX124" s="23">
        <f t="shared" si="86"/>
        <v>0</v>
      </c>
      <c r="AY124" s="23">
        <f t="shared" si="87"/>
        <v>0</v>
      </c>
      <c r="AZ124" s="7"/>
      <c r="BA124" s="82">
        <f t="shared" si="114"/>
        <v>0</v>
      </c>
      <c r="BB124" s="83">
        <f t="shared" si="136"/>
        <v>0</v>
      </c>
      <c r="BC124" s="82">
        <f t="shared" si="115"/>
        <v>0</v>
      </c>
      <c r="BD124" s="83">
        <f t="shared" si="137"/>
        <v>0</v>
      </c>
      <c r="BE124" s="82">
        <f t="shared" si="116"/>
        <v>0</v>
      </c>
      <c r="BF124" s="83">
        <f t="shared" si="138"/>
        <v>0</v>
      </c>
      <c r="BG124" s="82">
        <f t="shared" si="117"/>
        <v>0</v>
      </c>
      <c r="BH124" s="82">
        <f t="shared" si="139"/>
        <v>0</v>
      </c>
      <c r="BI124" s="83">
        <f t="shared" si="140"/>
        <v>0</v>
      </c>
      <c r="BJ124" s="82">
        <f t="shared" si="141"/>
        <v>0</v>
      </c>
      <c r="BK124" s="83">
        <f t="shared" si="142"/>
        <v>0</v>
      </c>
      <c r="BL124" s="7"/>
      <c r="BM124" s="82">
        <f t="shared" si="143"/>
        <v>0</v>
      </c>
      <c r="BN124" s="83">
        <f t="shared" si="144"/>
        <v>0</v>
      </c>
      <c r="BO124" s="82">
        <f t="shared" si="145"/>
        <v>0</v>
      </c>
      <c r="BP124" s="83">
        <f t="shared" si="146"/>
        <v>0</v>
      </c>
      <c r="BQ124" s="82">
        <f t="shared" si="147"/>
        <v>0</v>
      </c>
      <c r="BR124" s="83">
        <f t="shared" si="148"/>
        <v>0</v>
      </c>
      <c r="BS124" s="82">
        <f t="shared" si="149"/>
        <v>0</v>
      </c>
      <c r="BT124" s="82">
        <f t="shared" si="150"/>
        <v>0</v>
      </c>
      <c r="BU124" s="83">
        <f t="shared" si="151"/>
        <v>0</v>
      </c>
      <c r="BV124" s="82">
        <f t="shared" si="152"/>
        <v>0</v>
      </c>
      <c r="BW124" s="83">
        <f t="shared" si="153"/>
        <v>0</v>
      </c>
      <c r="BY124" s="7">
        <f t="shared" si="154"/>
        <v>0</v>
      </c>
      <c r="BZ124" s="7"/>
      <c r="CA124" s="7">
        <f t="shared" si="118"/>
        <v>0</v>
      </c>
      <c r="CB124" s="7"/>
      <c r="CC124" s="7">
        <f t="shared" si="107"/>
        <v>0</v>
      </c>
      <c r="CF124" s="7">
        <f t="shared" si="155"/>
        <v>1</v>
      </c>
      <c r="CG124" s="7">
        <f t="shared" si="156"/>
        <v>1</v>
      </c>
      <c r="CH124" s="7">
        <f t="shared" si="157"/>
        <v>1</v>
      </c>
      <c r="CI124" s="7">
        <f t="shared" si="158"/>
        <v>1</v>
      </c>
      <c r="CJ124" s="7">
        <f t="shared" si="159"/>
        <v>1</v>
      </c>
      <c r="CK124" s="7">
        <f t="shared" si="160"/>
        <v>1</v>
      </c>
      <c r="CL124" s="7">
        <f t="shared" si="161"/>
        <v>1</v>
      </c>
      <c r="CM124" s="7">
        <f t="shared" si="162"/>
        <v>1</v>
      </c>
      <c r="CN124" s="7">
        <f t="shared" si="121"/>
        <v>1</v>
      </c>
      <c r="CO124" s="7">
        <f t="shared" si="122"/>
        <v>1</v>
      </c>
      <c r="CP124" s="7">
        <f t="shared" si="123"/>
        <v>1</v>
      </c>
      <c r="CQ124" s="7"/>
      <c r="CS124" s="7">
        <f t="shared" si="124"/>
        <v>0</v>
      </c>
      <c r="CT124" s="7">
        <f t="shared" si="125"/>
        <v>0</v>
      </c>
      <c r="CU124" s="7">
        <f t="shared" si="126"/>
        <v>0</v>
      </c>
      <c r="CV124" s="7">
        <f t="shared" si="127"/>
        <v>0</v>
      </c>
      <c r="CW124" s="7">
        <f t="shared" si="128"/>
        <v>0</v>
      </c>
      <c r="CX124" s="7">
        <f t="shared" si="129"/>
        <v>0</v>
      </c>
      <c r="CY124" s="7">
        <f t="shared" si="130"/>
        <v>0</v>
      </c>
      <c r="CZ124" s="7">
        <f t="shared" si="131"/>
        <v>0</v>
      </c>
      <c r="DA124" s="7">
        <f t="shared" si="132"/>
        <v>0</v>
      </c>
      <c r="DB124" s="7">
        <f t="shared" si="133"/>
        <v>0</v>
      </c>
      <c r="DC124" s="7">
        <f t="shared" si="134"/>
        <v>0</v>
      </c>
    </row>
    <row r="125" spans="1:135">
      <c r="A125" s="255">
        <v>120</v>
      </c>
      <c r="B125" s="256" t="s">
        <v>286</v>
      </c>
      <c r="C125" s="257" t="s">
        <v>287</v>
      </c>
      <c r="D125" s="61"/>
      <c r="E125" s="62">
        <f>LOOKUP((IF(D125&gt;0,(RANK(D125,D$6:D$125,0)),"NA")),'Points System'!$A$4:$A$154,'Points System'!$B$4:$B$154)</f>
        <v>0</v>
      </c>
      <c r="F125" s="61"/>
      <c r="G125" s="63">
        <f>LOOKUP((IF(F125&gt;0,(RANK(F125,F$6:F$125,0)),"NA")),'Points System'!$A$4:$A$154,'Points System'!$B$4:$B$154)</f>
        <v>0</v>
      </c>
      <c r="H125" s="61"/>
      <c r="I125" s="63">
        <f>LOOKUP((IF(H125&gt;0,(RANK(H125,H$6:H$125,0)),"NA")),'Points System'!$A$4:$A$154,'Points System'!$B$4:$B$154)</f>
        <v>0</v>
      </c>
      <c r="J125" s="61"/>
      <c r="K125" s="63">
        <f>LOOKUP((IF(J125&gt;0,(RANK(J125,J$6:J$125,0)),"NA")),'Points System'!$A$4:$A$154,'Points System'!$B$4:$B$154)</f>
        <v>0</v>
      </c>
      <c r="L125" s="61"/>
      <c r="M125" s="63">
        <f>LOOKUP((IF(L125&gt;0,(RANK(L125,L$6:L$125,0)),"NA")),'Points System'!$A$4:$A$154,'Points System'!$B$4:$B$154)</f>
        <v>0</v>
      </c>
      <c r="N125" s="61"/>
      <c r="O125" s="63">
        <f>LOOKUP((IF(N125&gt;0,(RANK(N125,N$6:N$125,0)),"NA")),'Points System'!$A$4:$A$154,'Points System'!$B$4:$B$154)</f>
        <v>0</v>
      </c>
      <c r="P125" s="61"/>
      <c r="Q125" s="63">
        <f>LOOKUP((IF(P125&gt;0,(RANK(P125,P$6:P$125,0)),"NA")),'Points System'!$A$4:$A$154,'Points System'!$B$4:$B$154)</f>
        <v>0</v>
      </c>
      <c r="R125" s="61"/>
      <c r="S125" s="63">
        <f>LOOKUP((IF(R125&gt;0,(RANK(R125,R$6:R$125,0)),"NA")),'Points System'!$A$4:$A$154,'Points System'!$B$4:$B$154)</f>
        <v>0</v>
      </c>
      <c r="T125" s="61"/>
      <c r="U125" s="63">
        <f>LOOKUP((IF(T125&gt;0,(RANK(T125,T$6:T$125,0)),"NA")),'Points System'!$A$4:$A$154,'Points System'!$B$4:$B$154)</f>
        <v>0</v>
      </c>
      <c r="V125" s="61"/>
      <c r="W125" s="63">
        <f>LOOKUP((IF(V125&gt;0,(RANK(V125,V$6:V$125,0)),"NA")),'Points System'!$A$4:$A$154,'Points System'!$B$4:$B$154)</f>
        <v>0</v>
      </c>
      <c r="X125" s="61"/>
      <c r="Y125" s="63">
        <f>LOOKUP((IF(X125&gt;0,(RANK(X125,X$6:X$125,0)),"NA")),'Points System'!$A$4:$A$154,'Points System'!$B$4:$B$154)</f>
        <v>0</v>
      </c>
      <c r="Z125" s="61"/>
      <c r="AA125" s="63">
        <f>LOOKUP((IF(Z125&gt;0,(RANK(Z125,Z$6:Z$125,0)),"NA")),'Points System'!$A$4:$A$154,'Points System'!$B$4:$B$154)</f>
        <v>0</v>
      </c>
      <c r="AB125" s="79">
        <f>CC125</f>
        <v>0</v>
      </c>
      <c r="AC125" s="62">
        <f>SUM((LARGE((BA125:BK125),1))+(LARGE((BA125:BK125),2))+(LARGE((BA125:BK125),3)+(LARGE((BA125:BK125),4))))</f>
        <v>0</v>
      </c>
      <c r="AD125" s="65">
        <f>RANK(AC125,$AC$6:$AC$125,0)</f>
        <v>67</v>
      </c>
      <c r="AE125" s="258">
        <f>(AB125-(ROUNDDOWN(AB125,0)))*100</f>
        <v>0</v>
      </c>
      <c r="AF125" s="76" t="str">
        <f>IF((COUNTIF(AT125:AY125,"&gt;0"))&gt;2,"Y","N")</f>
        <v>N</v>
      </c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23">
        <f t="shared" si="82"/>
        <v>0</v>
      </c>
      <c r="AU125" s="23">
        <f t="shared" si="83"/>
        <v>0</v>
      </c>
      <c r="AV125" s="23">
        <f t="shared" si="84"/>
        <v>0</v>
      </c>
      <c r="AW125" s="23">
        <f t="shared" si="135"/>
        <v>0</v>
      </c>
      <c r="AX125" s="23">
        <f t="shared" si="86"/>
        <v>0</v>
      </c>
      <c r="AY125" s="23">
        <f t="shared" si="87"/>
        <v>0</v>
      </c>
      <c r="AZ125" s="7"/>
      <c r="BA125" s="82">
        <f t="shared" si="114"/>
        <v>0</v>
      </c>
      <c r="BB125" s="83">
        <f t="shared" si="136"/>
        <v>0</v>
      </c>
      <c r="BC125" s="82">
        <f t="shared" si="115"/>
        <v>0</v>
      </c>
      <c r="BD125" s="83">
        <f t="shared" si="137"/>
        <v>0</v>
      </c>
      <c r="BE125" s="82">
        <f t="shared" si="116"/>
        <v>0</v>
      </c>
      <c r="BF125" s="83">
        <f t="shared" si="138"/>
        <v>0</v>
      </c>
      <c r="BG125" s="82">
        <f t="shared" si="117"/>
        <v>0</v>
      </c>
      <c r="BH125" s="82">
        <f t="shared" si="139"/>
        <v>0</v>
      </c>
      <c r="BI125" s="83">
        <f t="shared" si="140"/>
        <v>0</v>
      </c>
      <c r="BJ125" s="82">
        <f t="shared" si="141"/>
        <v>0</v>
      </c>
      <c r="BK125" s="83">
        <f t="shared" si="142"/>
        <v>0</v>
      </c>
      <c r="BL125" s="7"/>
      <c r="BM125" s="82">
        <f t="shared" si="143"/>
        <v>0</v>
      </c>
      <c r="BN125" s="83">
        <f t="shared" si="144"/>
        <v>0</v>
      </c>
      <c r="BO125" s="82">
        <f t="shared" si="145"/>
        <v>0</v>
      </c>
      <c r="BP125" s="83">
        <f t="shared" si="146"/>
        <v>0</v>
      </c>
      <c r="BQ125" s="82">
        <f t="shared" si="147"/>
        <v>0</v>
      </c>
      <c r="BR125" s="83">
        <f t="shared" si="148"/>
        <v>0</v>
      </c>
      <c r="BS125" s="82">
        <f t="shared" si="149"/>
        <v>0</v>
      </c>
      <c r="BT125" s="82">
        <f t="shared" si="150"/>
        <v>0</v>
      </c>
      <c r="BU125" s="83">
        <f t="shared" si="151"/>
        <v>0</v>
      </c>
      <c r="BV125" s="82">
        <f t="shared" si="152"/>
        <v>0</v>
      </c>
      <c r="BW125" s="83">
        <f t="shared" si="153"/>
        <v>0</v>
      </c>
      <c r="BY125" s="7">
        <f t="shared" si="154"/>
        <v>0</v>
      </c>
      <c r="BZ125" s="7"/>
      <c r="CA125" s="7">
        <f t="shared" si="118"/>
        <v>0</v>
      </c>
      <c r="CB125" s="7"/>
      <c r="CC125" s="7">
        <f t="shared" si="107"/>
        <v>0</v>
      </c>
      <c r="CF125" s="7">
        <f t="shared" si="155"/>
        <v>1</v>
      </c>
      <c r="CG125" s="7">
        <f t="shared" si="156"/>
        <v>1</v>
      </c>
      <c r="CH125" s="7">
        <f t="shared" si="157"/>
        <v>1</v>
      </c>
      <c r="CI125" s="7">
        <f t="shared" si="158"/>
        <v>1</v>
      </c>
      <c r="CJ125" s="7">
        <f t="shared" si="159"/>
        <v>1</v>
      </c>
      <c r="CK125" s="7">
        <f t="shared" si="160"/>
        <v>1</v>
      </c>
      <c r="CL125" s="7">
        <f t="shared" si="161"/>
        <v>1</v>
      </c>
      <c r="CM125" s="7">
        <f t="shared" si="162"/>
        <v>1</v>
      </c>
      <c r="CN125" s="7">
        <f t="shared" si="121"/>
        <v>1</v>
      </c>
      <c r="CO125" s="7">
        <f t="shared" si="122"/>
        <v>1</v>
      </c>
      <c r="CP125" s="7">
        <f t="shared" si="123"/>
        <v>1</v>
      </c>
      <c r="CQ125" s="7"/>
      <c r="CS125" s="7">
        <f t="shared" si="124"/>
        <v>0</v>
      </c>
      <c r="CT125" s="7">
        <f t="shared" si="125"/>
        <v>0</v>
      </c>
      <c r="CU125" s="7">
        <f t="shared" si="126"/>
        <v>0</v>
      </c>
      <c r="CV125" s="7">
        <f t="shared" si="127"/>
        <v>0</v>
      </c>
      <c r="CW125" s="7">
        <f t="shared" si="128"/>
        <v>0</v>
      </c>
      <c r="CX125" s="7">
        <f t="shared" si="129"/>
        <v>0</v>
      </c>
      <c r="CY125" s="7">
        <f t="shared" si="130"/>
        <v>0</v>
      </c>
      <c r="CZ125" s="7">
        <f t="shared" si="131"/>
        <v>0</v>
      </c>
      <c r="DA125" s="7">
        <f t="shared" si="132"/>
        <v>0</v>
      </c>
      <c r="DB125" s="7">
        <f t="shared" si="133"/>
        <v>0</v>
      </c>
      <c r="DC125" s="7">
        <f t="shared" si="134"/>
        <v>0</v>
      </c>
    </row>
    <row r="126" spans="1:135" s="20" customFormat="1">
      <c r="AD126" s="43"/>
      <c r="AE126" s="43"/>
      <c r="AF126" s="3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</row>
    <row r="127" spans="1:135" s="20" customFormat="1">
      <c r="AD127" s="43"/>
      <c r="AE127" s="43"/>
      <c r="AF127" s="3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</row>
    <row r="128" spans="1:135" s="20" customFormat="1">
      <c r="AD128" s="43"/>
      <c r="AE128" s="43"/>
      <c r="AF128" s="3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</row>
    <row r="129" spans="30:135" s="20" customFormat="1">
      <c r="AD129" s="43"/>
      <c r="AE129" s="43"/>
      <c r="AF129" s="3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</row>
    <row r="130" spans="30:135" s="20" customFormat="1">
      <c r="AD130" s="43"/>
      <c r="AE130" s="43"/>
      <c r="AF130" s="3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</row>
    <row r="131" spans="30:135" s="20" customFormat="1">
      <c r="AD131" s="43"/>
      <c r="AE131" s="43"/>
      <c r="AF131" s="3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</row>
    <row r="132" spans="30:135" s="20" customFormat="1">
      <c r="AD132" s="43"/>
      <c r="AE132" s="43"/>
      <c r="AF132" s="3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</row>
    <row r="133" spans="30:135" s="20" customFormat="1">
      <c r="AD133" s="43"/>
      <c r="AE133" s="43"/>
      <c r="AF133" s="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</row>
    <row r="134" spans="30:135" s="20" customFormat="1">
      <c r="AD134" s="43"/>
      <c r="AE134" s="43"/>
      <c r="AF134" s="3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</row>
    <row r="135" spans="30:135" s="20" customFormat="1">
      <c r="AD135" s="43"/>
      <c r="AE135" s="43"/>
      <c r="AF135" s="3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</row>
    <row r="136" spans="30:135" s="20" customFormat="1">
      <c r="AD136" s="43"/>
      <c r="AE136" s="43"/>
      <c r="AF136" s="3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</row>
    <row r="137" spans="30:135" s="20" customFormat="1">
      <c r="AD137" s="43"/>
      <c r="AE137" s="43"/>
      <c r="AF137" s="3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</row>
    <row r="138" spans="30:135" s="20" customFormat="1">
      <c r="AD138" s="43"/>
      <c r="AE138" s="43"/>
      <c r="AF138" s="3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</row>
    <row r="139" spans="30:135" s="20" customFormat="1">
      <c r="AD139" s="43"/>
      <c r="AE139" s="43"/>
      <c r="AF139" s="3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</row>
    <row r="140" spans="30:135" s="20" customFormat="1">
      <c r="AD140" s="43"/>
      <c r="AE140" s="43"/>
      <c r="AF140" s="3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</row>
    <row r="141" spans="30:135" s="20" customFormat="1">
      <c r="AD141" s="43"/>
      <c r="AE141" s="43"/>
      <c r="AF141" s="3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</row>
    <row r="142" spans="30:135" s="20" customFormat="1">
      <c r="AD142" s="43"/>
      <c r="AE142" s="43"/>
      <c r="AF142" s="3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</row>
    <row r="143" spans="30:135" s="20" customFormat="1">
      <c r="AD143" s="43"/>
      <c r="AE143" s="43"/>
      <c r="AF143" s="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</row>
    <row r="144" spans="30:135" s="20" customFormat="1">
      <c r="AD144" s="43"/>
      <c r="AE144" s="43"/>
      <c r="AF144" s="3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</row>
    <row r="145" spans="30:135" s="20" customFormat="1">
      <c r="AD145" s="43"/>
      <c r="AE145" s="43"/>
      <c r="AF145" s="3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</row>
    <row r="146" spans="30:135" s="20" customFormat="1">
      <c r="AD146" s="43"/>
      <c r="AE146" s="43"/>
      <c r="AF146" s="3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</row>
    <row r="147" spans="30:135" s="20" customFormat="1">
      <c r="AD147" s="43"/>
      <c r="AE147" s="43"/>
      <c r="AF147" s="3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</row>
    <row r="148" spans="30:135" s="20" customFormat="1">
      <c r="AD148" s="43"/>
      <c r="AE148" s="43"/>
      <c r="AF148" s="3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</row>
    <row r="149" spans="30:135" s="20" customFormat="1">
      <c r="AD149" s="43"/>
      <c r="AE149" s="43"/>
      <c r="AF149" s="3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</row>
    <row r="150" spans="30:135" s="20" customFormat="1">
      <c r="AD150" s="43"/>
      <c r="AE150" s="43"/>
      <c r="AF150" s="3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</row>
    <row r="151" spans="30:135" s="20" customFormat="1">
      <c r="AD151" s="43"/>
      <c r="AE151" s="43"/>
      <c r="AF151" s="3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</row>
    <row r="152" spans="30:135" s="20" customFormat="1">
      <c r="AD152" s="43"/>
      <c r="AE152" s="43"/>
      <c r="AF152" s="3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</row>
    <row r="153" spans="30:135" s="20" customFormat="1">
      <c r="AD153" s="43"/>
      <c r="AE153" s="43"/>
      <c r="AF153" s="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</row>
    <row r="154" spans="30:135" s="20" customFormat="1">
      <c r="AD154" s="43"/>
      <c r="AE154" s="43"/>
      <c r="AF154" s="3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</row>
    <row r="155" spans="30:135" s="20" customFormat="1">
      <c r="AD155" s="43"/>
      <c r="AE155" s="43"/>
      <c r="AF155" s="3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</row>
    <row r="156" spans="30:135" s="20" customFormat="1">
      <c r="AD156" s="43"/>
      <c r="AE156" s="43"/>
      <c r="AF156" s="3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</row>
    <row r="157" spans="30:135" s="20" customFormat="1">
      <c r="AD157" s="43"/>
      <c r="AE157" s="43"/>
      <c r="AF157" s="3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</row>
    <row r="158" spans="30:135" s="20" customFormat="1">
      <c r="AD158" s="43"/>
      <c r="AE158" s="43"/>
      <c r="AF158" s="3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</row>
    <row r="159" spans="30:135" s="20" customFormat="1">
      <c r="AD159" s="43"/>
      <c r="AE159" s="43"/>
      <c r="AF159" s="3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</row>
    <row r="160" spans="30:135" s="20" customFormat="1">
      <c r="AD160" s="43"/>
      <c r="AE160" s="43"/>
      <c r="AF160" s="3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</row>
    <row r="161" spans="30:135" s="20" customFormat="1">
      <c r="AD161" s="43"/>
      <c r="AE161" s="43"/>
      <c r="AF161" s="3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</row>
    <row r="162" spans="30:135" s="20" customFormat="1">
      <c r="AD162" s="43"/>
      <c r="AE162" s="43"/>
      <c r="AF162" s="3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</row>
    <row r="163" spans="30:135" s="20" customFormat="1">
      <c r="AD163" s="43"/>
      <c r="AE163" s="43"/>
      <c r="AF163" s="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</row>
    <row r="164" spans="30:135" s="20" customFormat="1">
      <c r="AD164" s="43"/>
      <c r="AE164" s="43"/>
      <c r="AF164" s="3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</row>
    <row r="165" spans="30:135" s="20" customFormat="1">
      <c r="AD165" s="43"/>
      <c r="AE165" s="43"/>
      <c r="AF165" s="3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</row>
    <row r="166" spans="30:135" s="20" customFormat="1">
      <c r="AD166" s="43"/>
      <c r="AE166" s="43"/>
      <c r="AF166" s="3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</row>
    <row r="167" spans="30:135" s="20" customFormat="1">
      <c r="AD167" s="43"/>
      <c r="AE167" s="43"/>
      <c r="AF167" s="3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</row>
    <row r="168" spans="30:135" s="20" customFormat="1">
      <c r="AD168" s="43"/>
      <c r="AE168" s="43"/>
      <c r="AF168" s="3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</row>
    <row r="169" spans="30:135" s="20" customFormat="1">
      <c r="AD169" s="43"/>
      <c r="AE169" s="43"/>
      <c r="AF169" s="3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</row>
    <row r="170" spans="30:135" s="20" customFormat="1">
      <c r="AD170" s="43"/>
      <c r="AE170" s="43"/>
      <c r="AF170" s="3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</row>
    <row r="171" spans="30:135" s="20" customFormat="1">
      <c r="AD171" s="43"/>
      <c r="AE171" s="43"/>
      <c r="AF171" s="3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</row>
    <row r="172" spans="30:135" s="20" customFormat="1">
      <c r="AD172" s="43"/>
      <c r="AE172" s="43"/>
      <c r="AF172" s="3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</row>
    <row r="173" spans="30:135" s="20" customFormat="1">
      <c r="AD173" s="43"/>
      <c r="AE173" s="43"/>
      <c r="AF173" s="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</row>
    <row r="174" spans="30:135" s="20" customFormat="1">
      <c r="AD174" s="43"/>
      <c r="AE174" s="43"/>
      <c r="AF174" s="3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</row>
    <row r="175" spans="30:135" s="20" customFormat="1">
      <c r="AD175" s="43"/>
      <c r="AE175" s="43"/>
      <c r="AF175" s="3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</row>
    <row r="176" spans="30:135" s="20" customFormat="1">
      <c r="AD176" s="43"/>
      <c r="AE176" s="43"/>
      <c r="AF176" s="3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</row>
    <row r="177" spans="30:135" s="20" customFormat="1">
      <c r="AD177" s="43"/>
      <c r="AE177" s="43"/>
      <c r="AF177" s="3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</row>
    <row r="178" spans="30:135" s="20" customFormat="1">
      <c r="AD178" s="43"/>
      <c r="AE178" s="43"/>
      <c r="AF178" s="3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</row>
    <row r="179" spans="30:135" s="20" customFormat="1">
      <c r="AD179" s="43"/>
      <c r="AE179" s="43"/>
      <c r="AF179" s="3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</row>
    <row r="180" spans="30:135" s="20" customFormat="1">
      <c r="AD180" s="43"/>
      <c r="AE180" s="43"/>
      <c r="AF180" s="3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</row>
    <row r="181" spans="30:135" s="20" customFormat="1">
      <c r="AD181" s="43"/>
      <c r="AE181" s="43"/>
      <c r="AF181" s="3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</row>
    <row r="182" spans="30:135" s="20" customFormat="1">
      <c r="AD182" s="43"/>
      <c r="AE182" s="43"/>
      <c r="AF182" s="3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</row>
    <row r="183" spans="30:135" s="20" customFormat="1">
      <c r="AD183" s="43"/>
      <c r="AE183" s="43"/>
      <c r="AF183" s="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</row>
    <row r="184" spans="30:135" s="20" customFormat="1">
      <c r="AD184" s="43"/>
      <c r="AE184" s="43"/>
      <c r="AF184" s="3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</row>
    <row r="185" spans="30:135" s="20" customFormat="1">
      <c r="AD185" s="43"/>
      <c r="AE185" s="43"/>
      <c r="AF185" s="3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</row>
    <row r="186" spans="30:135" s="20" customFormat="1">
      <c r="AD186" s="43"/>
      <c r="AE186" s="43"/>
      <c r="AF186" s="3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</row>
    <row r="187" spans="30:135" s="20" customFormat="1">
      <c r="AD187" s="43"/>
      <c r="AE187" s="43"/>
      <c r="AF187" s="3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</row>
    <row r="188" spans="30:135" s="20" customFormat="1">
      <c r="AD188" s="43"/>
      <c r="AE188" s="43"/>
      <c r="AF188" s="3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</row>
    <row r="189" spans="30:135" s="20" customFormat="1">
      <c r="AD189" s="43"/>
      <c r="AE189" s="43"/>
      <c r="AF189" s="3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</row>
    <row r="190" spans="30:135" s="20" customFormat="1">
      <c r="AD190" s="43"/>
      <c r="AE190" s="43"/>
      <c r="AF190" s="3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</row>
    <row r="191" spans="30:135" s="20" customFormat="1">
      <c r="AD191" s="43"/>
      <c r="AE191" s="43"/>
      <c r="AF191" s="3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</row>
    <row r="192" spans="30:135" s="20" customFormat="1">
      <c r="AD192" s="43"/>
      <c r="AE192" s="43"/>
      <c r="AF192" s="3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</row>
    <row r="193" spans="30:135" s="20" customFormat="1">
      <c r="AD193" s="43"/>
      <c r="AE193" s="43"/>
      <c r="AF193" s="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</row>
    <row r="194" spans="30:135" s="20" customFormat="1">
      <c r="AD194" s="43"/>
      <c r="AE194" s="43"/>
      <c r="AF194" s="3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</row>
    <row r="195" spans="30:135" s="20" customFormat="1">
      <c r="AD195" s="43"/>
      <c r="AE195" s="43"/>
      <c r="AF195" s="3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</row>
    <row r="196" spans="30:135" s="20" customFormat="1">
      <c r="AD196" s="43"/>
      <c r="AE196" s="43"/>
      <c r="AF196" s="3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</row>
    <row r="197" spans="30:135" s="20" customFormat="1">
      <c r="AD197" s="43"/>
      <c r="AE197" s="43"/>
      <c r="AF197" s="3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</row>
    <row r="198" spans="30:135" s="20" customFormat="1">
      <c r="AD198" s="43"/>
      <c r="AE198" s="43"/>
      <c r="AF198" s="3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</row>
    <row r="199" spans="30:135" s="20" customFormat="1">
      <c r="AD199" s="43"/>
      <c r="AE199" s="43"/>
      <c r="AF199" s="3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</row>
    <row r="200" spans="30:135" s="20" customFormat="1">
      <c r="AD200" s="43"/>
      <c r="AE200" s="43"/>
      <c r="AF200" s="3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</row>
    <row r="201" spans="30:135" s="20" customFormat="1">
      <c r="AD201" s="43"/>
      <c r="AE201" s="43"/>
      <c r="AF201" s="3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</row>
    <row r="202" spans="30:135" s="20" customFormat="1">
      <c r="AD202" s="43"/>
      <c r="AE202" s="43"/>
      <c r="AF202" s="3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</row>
    <row r="203" spans="30:135" s="20" customFormat="1">
      <c r="AD203" s="43"/>
      <c r="AE203" s="43"/>
      <c r="AF203" s="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</row>
    <row r="204" spans="30:135" s="20" customFormat="1">
      <c r="AD204" s="43"/>
      <c r="AE204" s="43"/>
      <c r="AF204" s="3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</row>
    <row r="205" spans="30:135" s="20" customFormat="1">
      <c r="AD205" s="43"/>
      <c r="AE205" s="43"/>
      <c r="AF205" s="3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</row>
    <row r="206" spans="30:135" s="20" customFormat="1">
      <c r="AD206" s="43"/>
      <c r="AE206" s="43"/>
      <c r="AF206" s="3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</row>
    <row r="207" spans="30:135" s="20" customFormat="1">
      <c r="AD207" s="43"/>
      <c r="AE207" s="43"/>
      <c r="AF207" s="3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</row>
    <row r="208" spans="30:135" s="20" customFormat="1">
      <c r="AD208" s="43"/>
      <c r="AE208" s="43"/>
      <c r="AF208" s="3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</row>
    <row r="209" spans="30:135" s="20" customFormat="1">
      <c r="AD209" s="43"/>
      <c r="AE209" s="43"/>
      <c r="AF209" s="3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</row>
    <row r="210" spans="30:135" s="20" customFormat="1">
      <c r="AD210" s="43"/>
      <c r="AE210" s="43"/>
      <c r="AF210" s="3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</row>
    <row r="211" spans="30:135" s="20" customFormat="1">
      <c r="AD211" s="43"/>
      <c r="AE211" s="43"/>
      <c r="AF211" s="3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</row>
    <row r="212" spans="30:135" s="20" customFormat="1">
      <c r="AD212" s="43"/>
      <c r="AE212" s="43"/>
      <c r="AF212" s="3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</row>
    <row r="213" spans="30:135" s="20" customFormat="1">
      <c r="AD213" s="43"/>
      <c r="AE213" s="43"/>
      <c r="AF213" s="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</row>
    <row r="214" spans="30:135" s="20" customFormat="1">
      <c r="AD214" s="43"/>
      <c r="AE214" s="43"/>
      <c r="AF214" s="3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</row>
    <row r="215" spans="30:135" s="20" customFormat="1">
      <c r="AD215" s="43"/>
      <c r="AE215" s="43"/>
      <c r="AF215" s="3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</row>
    <row r="216" spans="30:135" s="20" customFormat="1">
      <c r="AD216" s="43"/>
      <c r="AE216" s="43"/>
      <c r="AF216" s="3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</row>
    <row r="217" spans="30:135" s="20" customFormat="1">
      <c r="AD217" s="43"/>
      <c r="AE217" s="43"/>
      <c r="AF217" s="3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</row>
    <row r="218" spans="30:135" s="20" customFormat="1">
      <c r="AD218" s="43"/>
      <c r="AE218" s="43"/>
      <c r="AF218" s="3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</row>
    <row r="219" spans="30:135" s="20" customFormat="1">
      <c r="AD219" s="43"/>
      <c r="AE219" s="43"/>
      <c r="AF219" s="3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</row>
    <row r="220" spans="30:135" s="20" customFormat="1">
      <c r="AD220" s="43"/>
      <c r="AE220" s="43"/>
      <c r="AF220" s="3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</row>
    <row r="221" spans="30:135" s="20" customFormat="1">
      <c r="AD221" s="43"/>
      <c r="AE221" s="43"/>
      <c r="AF221" s="3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</row>
    <row r="222" spans="30:135" s="20" customFormat="1">
      <c r="AD222" s="43"/>
      <c r="AE222" s="43"/>
      <c r="AF222" s="3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</row>
    <row r="223" spans="30:135" s="20" customFormat="1">
      <c r="AD223" s="43"/>
      <c r="AE223" s="43"/>
      <c r="AF223" s="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</row>
    <row r="224" spans="30:135" s="20" customFormat="1">
      <c r="AD224" s="43"/>
      <c r="AE224" s="43"/>
      <c r="AF224" s="3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</row>
    <row r="225" spans="30:135" s="20" customFormat="1">
      <c r="AD225" s="43"/>
      <c r="AE225" s="43"/>
      <c r="AF225" s="3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</row>
    <row r="226" spans="30:135" s="20" customFormat="1">
      <c r="AD226" s="43"/>
      <c r="AE226" s="43"/>
      <c r="AF226" s="3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</row>
    <row r="227" spans="30:135" s="20" customFormat="1">
      <c r="AD227" s="43"/>
      <c r="AE227" s="43"/>
      <c r="AF227" s="3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</row>
    <row r="228" spans="30:135" s="20" customFormat="1">
      <c r="AD228" s="43"/>
      <c r="AE228" s="43"/>
      <c r="AF228" s="3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</row>
    <row r="229" spans="30:135" s="20" customFormat="1">
      <c r="AD229" s="43"/>
      <c r="AE229" s="43"/>
      <c r="AF229" s="3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</row>
    <row r="230" spans="30:135" s="20" customFormat="1">
      <c r="AD230" s="43"/>
      <c r="AE230" s="43"/>
      <c r="AF230" s="3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</row>
    <row r="231" spans="30:135" s="20" customFormat="1">
      <c r="AD231" s="43"/>
      <c r="AE231" s="43"/>
      <c r="AF231" s="3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</row>
    <row r="232" spans="30:135" s="20" customFormat="1">
      <c r="AD232" s="43"/>
      <c r="AE232" s="43"/>
      <c r="AF232" s="3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</row>
    <row r="233" spans="30:135" s="20" customFormat="1">
      <c r="AD233" s="43"/>
      <c r="AE233" s="43"/>
      <c r="AF233" s="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</row>
    <row r="234" spans="30:135" s="20" customFormat="1">
      <c r="AD234" s="43"/>
      <c r="AE234" s="43"/>
      <c r="AF234" s="3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</row>
    <row r="235" spans="30:135" s="20" customFormat="1">
      <c r="AD235" s="43"/>
      <c r="AE235" s="43"/>
      <c r="AF235" s="3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</row>
    <row r="236" spans="30:135" s="20" customFormat="1">
      <c r="AD236" s="43"/>
      <c r="AE236" s="43"/>
      <c r="AF236" s="3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</row>
    <row r="237" spans="30:135" s="20" customFormat="1">
      <c r="AD237" s="43"/>
      <c r="AE237" s="43"/>
      <c r="AF237" s="3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</row>
    <row r="238" spans="30:135" s="20" customFormat="1">
      <c r="AD238" s="43"/>
      <c r="AE238" s="43"/>
      <c r="AF238" s="3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</row>
    <row r="239" spans="30:135" s="20" customFormat="1">
      <c r="AD239" s="43"/>
      <c r="AE239" s="43"/>
      <c r="AF239" s="3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</row>
    <row r="240" spans="30:135" s="20" customFormat="1">
      <c r="AD240" s="43"/>
      <c r="AE240" s="43"/>
      <c r="AF240" s="3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</row>
    <row r="241" spans="30:135" s="20" customFormat="1">
      <c r="AD241" s="43"/>
      <c r="AE241" s="43"/>
      <c r="AF241" s="3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</row>
    <row r="242" spans="30:135" s="20" customFormat="1">
      <c r="AD242" s="43"/>
      <c r="AE242" s="43"/>
      <c r="AF242" s="3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</row>
    <row r="243" spans="30:135" s="20" customFormat="1">
      <c r="AD243" s="43"/>
      <c r="AE243" s="43"/>
      <c r="AF243" s="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</row>
    <row r="244" spans="30:135" s="20" customFormat="1">
      <c r="AD244" s="43"/>
      <c r="AE244" s="43"/>
      <c r="AF244" s="3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</row>
    <row r="245" spans="30:135" s="20" customFormat="1">
      <c r="AD245" s="43"/>
      <c r="AE245" s="43"/>
      <c r="AF245" s="3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</row>
    <row r="246" spans="30:135" s="20" customFormat="1">
      <c r="AD246" s="43"/>
      <c r="AE246" s="43"/>
      <c r="AF246" s="3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</row>
    <row r="247" spans="30:135" s="20" customFormat="1">
      <c r="AD247" s="43"/>
      <c r="AE247" s="43"/>
      <c r="AF247" s="3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</row>
    <row r="248" spans="30:135" s="20" customFormat="1">
      <c r="AD248" s="43"/>
      <c r="AE248" s="43"/>
      <c r="AF248" s="3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</row>
    <row r="249" spans="30:135" s="20" customFormat="1">
      <c r="AD249" s="43"/>
      <c r="AE249" s="43"/>
      <c r="AF249" s="3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</row>
    <row r="250" spans="30:135" s="20" customFormat="1">
      <c r="AD250" s="43"/>
      <c r="AE250" s="43"/>
      <c r="AF250" s="3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</row>
    <row r="251" spans="30:135" s="20" customFormat="1">
      <c r="AD251" s="43"/>
      <c r="AE251" s="43"/>
      <c r="AF251" s="3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</row>
    <row r="252" spans="30:135" s="20" customFormat="1">
      <c r="AD252" s="43"/>
      <c r="AE252" s="43"/>
      <c r="AF252" s="3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</row>
    <row r="253" spans="30:135" s="20" customFormat="1">
      <c r="AD253" s="43"/>
      <c r="AE253" s="43"/>
      <c r="AF253" s="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</row>
    <row r="254" spans="30:135" s="20" customFormat="1">
      <c r="AD254" s="43"/>
      <c r="AE254" s="43"/>
      <c r="AF254" s="3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</row>
    <row r="255" spans="30:135" s="20" customFormat="1">
      <c r="AD255" s="43"/>
      <c r="AE255" s="43"/>
      <c r="AF255" s="3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</row>
    <row r="256" spans="30:135" s="20" customFormat="1">
      <c r="AD256" s="43"/>
      <c r="AE256" s="43"/>
      <c r="AF256" s="3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</row>
    <row r="257" spans="30:135" s="20" customFormat="1">
      <c r="AD257" s="43"/>
      <c r="AE257" s="43"/>
      <c r="AF257" s="3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</row>
    <row r="258" spans="30:135" s="20" customFormat="1">
      <c r="AD258" s="43"/>
      <c r="AE258" s="43"/>
      <c r="AF258" s="3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</row>
    <row r="259" spans="30:135" s="20" customFormat="1">
      <c r="AD259" s="43"/>
      <c r="AE259" s="43"/>
      <c r="AF259" s="3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</row>
    <row r="260" spans="30:135" s="20" customFormat="1">
      <c r="AD260" s="43"/>
      <c r="AE260" s="43"/>
      <c r="AF260" s="3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</row>
    <row r="261" spans="30:135" s="20" customFormat="1">
      <c r="AD261" s="43"/>
      <c r="AE261" s="43"/>
      <c r="AF261" s="3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</row>
    <row r="262" spans="30:135" s="20" customFormat="1">
      <c r="AD262" s="43"/>
      <c r="AE262" s="43"/>
      <c r="AF262" s="3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</row>
    <row r="263" spans="30:135" s="20" customFormat="1">
      <c r="AD263" s="43"/>
      <c r="AE263" s="43"/>
      <c r="AF263" s="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</row>
    <row r="264" spans="30:135" s="20" customFormat="1">
      <c r="AD264" s="43"/>
      <c r="AE264" s="43"/>
      <c r="AF264" s="3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</row>
    <row r="265" spans="30:135" s="20" customFormat="1">
      <c r="AD265" s="43"/>
      <c r="AE265" s="43"/>
      <c r="AF265" s="3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</row>
    <row r="266" spans="30:135" s="20" customFormat="1">
      <c r="AD266" s="43"/>
      <c r="AE266" s="43"/>
      <c r="AF266" s="3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</row>
    <row r="267" spans="30:135" s="20" customFormat="1">
      <c r="AD267" s="43"/>
      <c r="AE267" s="43"/>
      <c r="AF267" s="3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</row>
    <row r="268" spans="30:135" s="20" customFormat="1">
      <c r="AD268" s="43"/>
      <c r="AE268" s="43"/>
      <c r="AF268" s="3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</row>
    <row r="269" spans="30:135" s="20" customFormat="1">
      <c r="AD269" s="43"/>
      <c r="AE269" s="43"/>
      <c r="AF269" s="3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</row>
    <row r="270" spans="30:135" s="20" customFormat="1">
      <c r="AD270" s="43"/>
      <c r="AE270" s="43"/>
      <c r="AF270" s="3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</row>
    <row r="271" spans="30:135" s="20" customFormat="1">
      <c r="AD271" s="43"/>
      <c r="AE271" s="43"/>
      <c r="AF271" s="3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</row>
    <row r="272" spans="30:135" s="20" customFormat="1">
      <c r="AD272" s="43"/>
      <c r="AE272" s="43"/>
      <c r="AF272" s="3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</row>
    <row r="273" spans="30:135" s="20" customFormat="1">
      <c r="AD273" s="43"/>
      <c r="AE273" s="43"/>
      <c r="AF273" s="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</row>
    <row r="274" spans="30:135" s="20" customFormat="1">
      <c r="AD274" s="43"/>
      <c r="AE274" s="43"/>
      <c r="AF274" s="3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</row>
    <row r="275" spans="30:135" s="20" customFormat="1">
      <c r="AD275" s="43"/>
      <c r="AE275" s="43"/>
      <c r="AF275" s="3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</row>
    <row r="276" spans="30:135" s="20" customFormat="1">
      <c r="AD276" s="43"/>
      <c r="AE276" s="43"/>
      <c r="AF276" s="3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</row>
    <row r="277" spans="30:135" s="20" customFormat="1">
      <c r="AD277" s="43"/>
      <c r="AE277" s="43"/>
      <c r="AF277" s="3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</row>
    <row r="278" spans="30:135" s="20" customFormat="1">
      <c r="AD278" s="43"/>
      <c r="AE278" s="43"/>
      <c r="AF278" s="3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</row>
    <row r="279" spans="30:135" s="20" customFormat="1">
      <c r="AD279" s="43"/>
      <c r="AE279" s="43"/>
      <c r="AF279" s="3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</row>
    <row r="280" spans="30:135" s="20" customFormat="1">
      <c r="AD280" s="43"/>
      <c r="AE280" s="43"/>
      <c r="AF280" s="3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</row>
    <row r="281" spans="30:135" s="20" customFormat="1">
      <c r="AD281" s="43"/>
      <c r="AE281" s="43"/>
      <c r="AF281" s="3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</row>
    <row r="282" spans="30:135" s="20" customFormat="1">
      <c r="AD282" s="43"/>
      <c r="AE282" s="43"/>
      <c r="AF282" s="3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</row>
    <row r="283" spans="30:135" s="20" customFormat="1">
      <c r="AD283" s="43"/>
      <c r="AE283" s="43"/>
      <c r="AF283" s="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</row>
    <row r="284" spans="30:135" s="20" customFormat="1">
      <c r="AD284" s="43"/>
      <c r="AE284" s="43"/>
      <c r="AF284" s="3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</row>
    <row r="285" spans="30:135" s="20" customFormat="1">
      <c r="AD285" s="43"/>
      <c r="AE285" s="43"/>
      <c r="AF285" s="3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</row>
    <row r="286" spans="30:135" s="20" customFormat="1">
      <c r="AD286" s="43"/>
      <c r="AE286" s="43"/>
      <c r="AF286" s="3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</row>
    <row r="287" spans="30:135" s="20" customFormat="1">
      <c r="AD287" s="43"/>
      <c r="AE287" s="43"/>
      <c r="AF287" s="3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</row>
    <row r="288" spans="30:135" s="20" customFormat="1">
      <c r="AD288" s="43"/>
      <c r="AE288" s="43"/>
      <c r="AF288" s="3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</row>
    <row r="289" spans="30:135" s="20" customFormat="1">
      <c r="AD289" s="43"/>
      <c r="AE289" s="43"/>
      <c r="AF289" s="3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</row>
    <row r="290" spans="30:135" s="20" customFormat="1">
      <c r="AD290" s="43"/>
      <c r="AE290" s="43"/>
      <c r="AF290" s="3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</row>
    <row r="291" spans="30:135" s="20" customFormat="1">
      <c r="AD291" s="43"/>
      <c r="AE291" s="43"/>
      <c r="AF291" s="3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</row>
    <row r="292" spans="30:135" s="20" customFormat="1">
      <c r="AD292" s="43"/>
      <c r="AE292" s="43"/>
      <c r="AF292" s="3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</row>
    <row r="293" spans="30:135" s="20" customFormat="1">
      <c r="AD293" s="43"/>
      <c r="AE293" s="43"/>
      <c r="AF293" s="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</row>
    <row r="294" spans="30:135" s="20" customFormat="1">
      <c r="AD294" s="43"/>
      <c r="AE294" s="43"/>
      <c r="AF294" s="3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</row>
    <row r="295" spans="30:135" s="20" customFormat="1">
      <c r="AD295" s="43"/>
      <c r="AE295" s="43"/>
      <c r="AF295" s="3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</row>
    <row r="296" spans="30:135" s="20" customFormat="1">
      <c r="AD296" s="43"/>
      <c r="AE296" s="43"/>
      <c r="AF296" s="3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</row>
    <row r="297" spans="30:135" s="20" customFormat="1">
      <c r="AD297" s="43"/>
      <c r="AE297" s="43"/>
      <c r="AF297" s="3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</row>
    <row r="298" spans="30:135" s="20" customFormat="1">
      <c r="AD298" s="43"/>
      <c r="AE298" s="43"/>
      <c r="AF298" s="3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</row>
    <row r="299" spans="30:135" s="20" customFormat="1">
      <c r="AD299" s="43"/>
      <c r="AE299" s="43"/>
      <c r="AF299" s="3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</row>
    <row r="300" spans="30:135" s="20" customFormat="1">
      <c r="AD300" s="43"/>
      <c r="AE300" s="43"/>
      <c r="AF300" s="3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</row>
    <row r="301" spans="30:135" s="20" customFormat="1">
      <c r="AD301" s="43"/>
      <c r="AE301" s="43"/>
      <c r="AF301" s="3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</row>
    <row r="302" spans="30:135" s="20" customFormat="1">
      <c r="AD302" s="43"/>
      <c r="AE302" s="43"/>
      <c r="AF302" s="3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</row>
    <row r="303" spans="30:135" s="20" customFormat="1">
      <c r="AD303" s="43"/>
      <c r="AE303" s="43"/>
      <c r="AF303" s="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</row>
    <row r="304" spans="30:135" s="20" customFormat="1">
      <c r="AD304" s="43"/>
      <c r="AE304" s="43"/>
      <c r="AF304" s="3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</row>
    <row r="305" spans="30:135" s="20" customFormat="1">
      <c r="AD305" s="43"/>
      <c r="AE305" s="43"/>
      <c r="AF305" s="3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</row>
    <row r="306" spans="30:135" s="20" customFormat="1">
      <c r="AD306" s="43"/>
      <c r="AE306" s="43"/>
      <c r="AF306" s="3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</row>
    <row r="307" spans="30:135" s="20" customFormat="1">
      <c r="AD307" s="43"/>
      <c r="AE307" s="43"/>
      <c r="AF307" s="3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</row>
    <row r="308" spans="30:135" s="20" customFormat="1">
      <c r="AD308" s="43"/>
      <c r="AE308" s="43"/>
      <c r="AF308" s="3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</row>
    <row r="309" spans="30:135" s="20" customFormat="1">
      <c r="AD309" s="43"/>
      <c r="AE309" s="43"/>
      <c r="AF309" s="3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</row>
    <row r="310" spans="30:135" s="20" customFormat="1">
      <c r="AD310" s="43"/>
      <c r="AE310" s="43"/>
      <c r="AF310" s="3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</row>
    <row r="311" spans="30:135" s="20" customFormat="1">
      <c r="AD311" s="43"/>
      <c r="AE311" s="43"/>
      <c r="AF311" s="3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</row>
    <row r="312" spans="30:135" s="20" customFormat="1">
      <c r="AD312" s="43"/>
      <c r="AE312" s="43"/>
      <c r="AF312" s="3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</row>
    <row r="313" spans="30:135" s="20" customFormat="1">
      <c r="AD313" s="43"/>
      <c r="AE313" s="43"/>
      <c r="AF313" s="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</row>
    <row r="314" spans="30:135" s="20" customFormat="1">
      <c r="AD314" s="43"/>
      <c r="AE314" s="43"/>
      <c r="AF314" s="3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</row>
    <row r="315" spans="30:135" s="20" customFormat="1">
      <c r="AD315" s="43"/>
      <c r="AE315" s="43"/>
      <c r="AF315" s="3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</row>
    <row r="316" spans="30:135" s="20" customFormat="1">
      <c r="AD316" s="43"/>
      <c r="AE316" s="43"/>
      <c r="AF316" s="3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</row>
    <row r="317" spans="30:135" s="20" customFormat="1">
      <c r="AD317" s="43"/>
      <c r="AE317" s="43"/>
      <c r="AF317" s="3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</row>
    <row r="318" spans="30:135" s="20" customFormat="1">
      <c r="AD318" s="43"/>
      <c r="AE318" s="43"/>
      <c r="AF318" s="3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</row>
    <row r="319" spans="30:135" s="20" customFormat="1">
      <c r="AD319" s="43"/>
      <c r="AE319" s="43"/>
      <c r="AF319" s="3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</row>
    <row r="320" spans="30:135" s="20" customFormat="1">
      <c r="AD320" s="43"/>
      <c r="AE320" s="43"/>
      <c r="AF320" s="3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</row>
    <row r="321" spans="30:135" s="20" customFormat="1">
      <c r="AD321" s="43"/>
      <c r="AE321" s="43"/>
      <c r="AF321" s="3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</row>
    <row r="322" spans="30:135" s="20" customFormat="1">
      <c r="AD322" s="43"/>
      <c r="AE322" s="43"/>
      <c r="AF322" s="3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</row>
    <row r="323" spans="30:135" s="20" customFormat="1">
      <c r="AD323" s="43"/>
      <c r="AE323" s="43"/>
      <c r="AF323" s="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</row>
    <row r="324" spans="30:135" s="20" customFormat="1">
      <c r="AD324" s="43"/>
      <c r="AE324" s="43"/>
      <c r="AF324" s="3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</row>
    <row r="325" spans="30:135" s="20" customFormat="1">
      <c r="AD325" s="43"/>
      <c r="AE325" s="43"/>
      <c r="AF325" s="3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</row>
    <row r="326" spans="30:135" s="20" customFormat="1">
      <c r="AD326" s="43"/>
      <c r="AE326" s="43"/>
      <c r="AF326" s="3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</row>
    <row r="327" spans="30:135" s="20" customFormat="1">
      <c r="AD327" s="43"/>
      <c r="AE327" s="43"/>
      <c r="AF327" s="3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</row>
    <row r="328" spans="30:135" s="20" customFormat="1">
      <c r="AD328" s="43"/>
      <c r="AE328" s="43"/>
      <c r="AF328" s="3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</row>
    <row r="329" spans="30:135" s="20" customFormat="1">
      <c r="AD329" s="43"/>
      <c r="AE329" s="43"/>
      <c r="AF329" s="3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</row>
    <row r="330" spans="30:135" s="20" customFormat="1">
      <c r="AD330" s="43"/>
      <c r="AE330" s="43"/>
      <c r="AF330" s="3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</row>
    <row r="331" spans="30:135" s="20" customFormat="1">
      <c r="AD331" s="43"/>
      <c r="AE331" s="43"/>
      <c r="AF331" s="3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</row>
    <row r="332" spans="30:135" s="20" customFormat="1">
      <c r="AD332" s="43"/>
      <c r="AE332" s="43"/>
      <c r="AF332" s="3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</row>
    <row r="333" spans="30:135" s="20" customFormat="1">
      <c r="AD333" s="43"/>
      <c r="AE333" s="43"/>
      <c r="AF333" s="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</row>
    <row r="334" spans="30:135" s="20" customFormat="1">
      <c r="AD334" s="43"/>
      <c r="AE334" s="43"/>
      <c r="AF334" s="3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</row>
    <row r="335" spans="30:135" s="20" customFormat="1">
      <c r="AD335" s="43"/>
      <c r="AE335" s="43"/>
      <c r="AF335" s="3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</row>
    <row r="336" spans="30:135" s="20" customFormat="1">
      <c r="AD336" s="43"/>
      <c r="AE336" s="43"/>
      <c r="AF336" s="3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</row>
    <row r="337" spans="30:135" s="20" customFormat="1">
      <c r="AD337" s="43"/>
      <c r="AE337" s="43"/>
      <c r="AF337" s="3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</row>
    <row r="338" spans="30:135" s="20" customFormat="1">
      <c r="AD338" s="43"/>
      <c r="AE338" s="43"/>
      <c r="AF338" s="3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</row>
    <row r="339" spans="30:135" s="20" customFormat="1">
      <c r="AD339" s="43"/>
      <c r="AE339" s="43"/>
      <c r="AF339" s="3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</row>
    <row r="340" spans="30:135" s="20" customFormat="1">
      <c r="AD340" s="43"/>
      <c r="AE340" s="43"/>
      <c r="AF340" s="3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</row>
    <row r="341" spans="30:135" s="20" customFormat="1">
      <c r="AD341" s="43"/>
      <c r="AE341" s="43"/>
      <c r="AF341" s="3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</row>
    <row r="342" spans="30:135" s="20" customFormat="1">
      <c r="AD342" s="43"/>
      <c r="AE342" s="43"/>
      <c r="AF342" s="3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</row>
    <row r="343" spans="30:135" s="20" customFormat="1">
      <c r="AD343" s="43"/>
      <c r="AE343" s="43"/>
      <c r="AF343" s="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</row>
    <row r="344" spans="30:135" s="20" customFormat="1">
      <c r="AD344" s="43"/>
      <c r="AE344" s="43"/>
      <c r="AF344" s="3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</row>
    <row r="345" spans="30:135" s="20" customFormat="1">
      <c r="AD345" s="43"/>
      <c r="AE345" s="43"/>
      <c r="AF345" s="3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</row>
    <row r="346" spans="30:135" s="20" customFormat="1">
      <c r="AD346" s="43"/>
      <c r="AE346" s="43"/>
      <c r="AF346" s="3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</row>
    <row r="347" spans="30:135" s="20" customFormat="1">
      <c r="AD347" s="43"/>
      <c r="AE347" s="43"/>
      <c r="AF347" s="3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</row>
    <row r="348" spans="30:135" s="20" customFormat="1">
      <c r="AD348" s="43"/>
      <c r="AE348" s="43"/>
      <c r="AF348" s="3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</row>
    <row r="349" spans="30:135" s="20" customFormat="1">
      <c r="AD349" s="43"/>
      <c r="AE349" s="43"/>
      <c r="AF349" s="3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</row>
    <row r="350" spans="30:135" s="20" customFormat="1">
      <c r="AD350" s="43"/>
      <c r="AE350" s="43"/>
      <c r="AF350" s="3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</row>
    <row r="351" spans="30:135" s="20" customFormat="1">
      <c r="AD351" s="43"/>
      <c r="AE351" s="43"/>
      <c r="AF351" s="3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</row>
    <row r="352" spans="30:135" s="20" customFormat="1">
      <c r="AD352" s="43"/>
      <c r="AE352" s="43"/>
      <c r="AF352" s="3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</row>
    <row r="353" spans="30:135" s="20" customFormat="1">
      <c r="AD353" s="43"/>
      <c r="AE353" s="43"/>
      <c r="AF353" s="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</row>
    <row r="354" spans="30:135" s="20" customFormat="1">
      <c r="AD354" s="43"/>
      <c r="AE354" s="43"/>
      <c r="AF354" s="3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</row>
    <row r="355" spans="30:135" s="20" customFormat="1">
      <c r="AD355" s="43"/>
      <c r="AE355" s="43"/>
      <c r="AF355" s="3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</row>
    <row r="356" spans="30:135" s="20" customFormat="1">
      <c r="AD356" s="43"/>
      <c r="AE356" s="43"/>
      <c r="AF356" s="3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</row>
    <row r="357" spans="30:135" s="20" customFormat="1">
      <c r="AD357" s="43"/>
      <c r="AE357" s="43"/>
      <c r="AF357" s="3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</row>
    <row r="358" spans="30:135" s="20" customFormat="1">
      <c r="AD358" s="43"/>
      <c r="AE358" s="43"/>
      <c r="AF358" s="3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</row>
    <row r="359" spans="30:135" s="20" customFormat="1">
      <c r="AD359" s="43"/>
      <c r="AE359" s="43"/>
      <c r="AF359" s="3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</row>
    <row r="360" spans="30:135" s="20" customFormat="1">
      <c r="AD360" s="43"/>
      <c r="AE360" s="43"/>
      <c r="AF360" s="3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</row>
    <row r="361" spans="30:135" s="20" customFormat="1">
      <c r="AD361" s="43"/>
      <c r="AE361" s="43"/>
      <c r="AF361" s="3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</row>
    <row r="362" spans="30:135" s="20" customFormat="1">
      <c r="AD362" s="43"/>
      <c r="AE362" s="43"/>
      <c r="AF362" s="3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</row>
    <row r="363" spans="30:135" s="20" customFormat="1">
      <c r="AD363" s="43"/>
      <c r="AE363" s="43"/>
      <c r="AF363" s="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</row>
    <row r="364" spans="30:135" s="20" customFormat="1">
      <c r="AD364" s="43"/>
      <c r="AE364" s="43"/>
      <c r="AF364" s="3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</row>
    <row r="365" spans="30:135" s="20" customFormat="1">
      <c r="AD365" s="43"/>
      <c r="AE365" s="43"/>
      <c r="AF365" s="3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</row>
    <row r="366" spans="30:135" s="20" customFormat="1">
      <c r="AD366" s="43"/>
      <c r="AE366" s="43"/>
      <c r="AF366" s="3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</row>
    <row r="367" spans="30:135" s="20" customFormat="1">
      <c r="AD367" s="43"/>
      <c r="AE367" s="43"/>
      <c r="AF367" s="3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</row>
    <row r="368" spans="30:135" s="20" customFormat="1">
      <c r="AD368" s="43"/>
      <c r="AE368" s="43"/>
      <c r="AF368" s="3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</row>
    <row r="369" spans="30:135" s="20" customFormat="1">
      <c r="AD369" s="43"/>
      <c r="AE369" s="43"/>
      <c r="AF369" s="3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</row>
    <row r="370" spans="30:135" s="20" customFormat="1">
      <c r="AD370" s="43"/>
      <c r="AE370" s="43"/>
      <c r="AF370" s="3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</row>
    <row r="371" spans="30:135" s="20" customFormat="1">
      <c r="AD371" s="43"/>
      <c r="AE371" s="43"/>
      <c r="AF371" s="3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</row>
    <row r="372" spans="30:135" s="20" customFormat="1">
      <c r="AD372" s="43"/>
      <c r="AE372" s="43"/>
      <c r="AF372" s="3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</row>
    <row r="373" spans="30:135" s="20" customFormat="1">
      <c r="AD373" s="43"/>
      <c r="AE373" s="43"/>
      <c r="AF373" s="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</row>
    <row r="374" spans="30:135" s="20" customFormat="1">
      <c r="AD374" s="43"/>
      <c r="AE374" s="43"/>
      <c r="AF374" s="3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</row>
    <row r="375" spans="30:135" s="20" customFormat="1">
      <c r="AD375" s="43"/>
      <c r="AE375" s="43"/>
      <c r="AF375" s="3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</row>
    <row r="376" spans="30:135" s="20" customFormat="1">
      <c r="AD376" s="43"/>
      <c r="AE376" s="43"/>
      <c r="AF376" s="3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</row>
    <row r="377" spans="30:135" s="20" customFormat="1">
      <c r="AD377" s="43"/>
      <c r="AE377" s="43"/>
      <c r="AF377" s="3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</row>
    <row r="378" spans="30:135" s="20" customFormat="1">
      <c r="AD378" s="43"/>
      <c r="AE378" s="43"/>
      <c r="AF378" s="3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</row>
    <row r="379" spans="30:135" s="20" customFormat="1">
      <c r="AD379" s="43"/>
      <c r="AE379" s="43"/>
      <c r="AF379" s="3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</row>
    <row r="380" spans="30:135" s="20" customFormat="1">
      <c r="AD380" s="43"/>
      <c r="AE380" s="43"/>
      <c r="AF380" s="3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</row>
    <row r="381" spans="30:135" s="20" customFormat="1">
      <c r="AD381" s="43"/>
      <c r="AE381" s="43"/>
      <c r="AF381" s="3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</row>
    <row r="382" spans="30:135" s="20" customFormat="1">
      <c r="AD382" s="43"/>
      <c r="AE382" s="43"/>
      <c r="AF382" s="3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</row>
    <row r="383" spans="30:135" s="20" customFormat="1">
      <c r="AD383" s="43"/>
      <c r="AE383" s="43"/>
      <c r="AF383" s="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</row>
    <row r="384" spans="30:135" s="20" customFormat="1">
      <c r="AD384" s="43"/>
      <c r="AE384" s="43"/>
      <c r="AF384" s="3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</row>
    <row r="385" spans="30:135" s="20" customFormat="1">
      <c r="AD385" s="43"/>
      <c r="AE385" s="43"/>
      <c r="AF385" s="3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</row>
    <row r="386" spans="30:135" s="20" customFormat="1">
      <c r="AD386" s="43"/>
      <c r="AE386" s="43"/>
      <c r="AF386" s="3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</row>
    <row r="387" spans="30:135" s="20" customFormat="1">
      <c r="AD387" s="43"/>
      <c r="AE387" s="43"/>
      <c r="AF387" s="3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</row>
    <row r="388" spans="30:135" s="20" customFormat="1">
      <c r="AD388" s="43"/>
      <c r="AE388" s="43"/>
      <c r="AF388" s="3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</row>
    <row r="389" spans="30:135" s="20" customFormat="1">
      <c r="AD389" s="43"/>
      <c r="AE389" s="43"/>
      <c r="AF389" s="3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</row>
    <row r="390" spans="30:135" s="20" customFormat="1">
      <c r="AD390" s="43"/>
      <c r="AE390" s="43"/>
      <c r="AF390" s="3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</row>
    <row r="391" spans="30:135" s="20" customFormat="1">
      <c r="AD391" s="43"/>
      <c r="AE391" s="43"/>
      <c r="AF391" s="3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</row>
    <row r="392" spans="30:135" s="20" customFormat="1">
      <c r="AD392" s="43"/>
      <c r="AE392" s="43"/>
      <c r="AF392" s="3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</row>
    <row r="393" spans="30:135" s="20" customFormat="1">
      <c r="AD393" s="43"/>
      <c r="AE393" s="43"/>
      <c r="AF393" s="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</row>
    <row r="394" spans="30:135" s="20" customFormat="1">
      <c r="AD394" s="43"/>
      <c r="AE394" s="43"/>
      <c r="AF394" s="3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</row>
    <row r="395" spans="30:135" s="20" customFormat="1">
      <c r="AD395" s="43"/>
      <c r="AE395" s="43"/>
      <c r="AF395" s="3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</row>
    <row r="396" spans="30:135" s="20" customFormat="1">
      <c r="AD396" s="43"/>
      <c r="AE396" s="43"/>
      <c r="AF396" s="3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</row>
    <row r="397" spans="30:135" s="20" customFormat="1">
      <c r="AD397" s="43"/>
      <c r="AE397" s="43"/>
      <c r="AF397" s="3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</row>
    <row r="398" spans="30:135" s="20" customFormat="1">
      <c r="AD398" s="43"/>
      <c r="AE398" s="43"/>
      <c r="AF398" s="3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</row>
    <row r="399" spans="30:135" s="20" customFormat="1">
      <c r="AD399" s="43"/>
      <c r="AE399" s="43"/>
      <c r="AF399" s="3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</row>
    <row r="400" spans="30:135" s="20" customFormat="1">
      <c r="AD400" s="43"/>
      <c r="AE400" s="43"/>
      <c r="AF400" s="3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</row>
    <row r="401" spans="30:135" s="20" customFormat="1">
      <c r="AD401" s="43"/>
      <c r="AE401" s="43"/>
      <c r="AF401" s="3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</row>
    <row r="402" spans="30:135" s="20" customFormat="1">
      <c r="AD402" s="43"/>
      <c r="AE402" s="43"/>
      <c r="AF402" s="3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</row>
    <row r="403" spans="30:135" s="20" customFormat="1">
      <c r="AD403" s="43"/>
      <c r="AE403" s="43"/>
      <c r="AF403" s="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  <c r="DV403"/>
      <c r="DW403"/>
      <c r="DX403"/>
      <c r="DY403"/>
      <c r="DZ403"/>
      <c r="EA403"/>
      <c r="EB403"/>
      <c r="EC403"/>
      <c r="ED403"/>
      <c r="EE403"/>
    </row>
    <row r="404" spans="30:135" s="20" customFormat="1">
      <c r="AD404" s="43"/>
      <c r="AE404" s="43"/>
      <c r="AF404" s="3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/>
      <c r="DU404"/>
      <c r="DV404"/>
      <c r="DW404"/>
      <c r="DX404"/>
      <c r="DY404"/>
      <c r="DZ404"/>
      <c r="EA404"/>
      <c r="EB404"/>
      <c r="EC404"/>
      <c r="ED404"/>
      <c r="EE404"/>
    </row>
    <row r="405" spans="30:135" s="20" customFormat="1">
      <c r="AD405" s="43"/>
      <c r="AE405" s="43"/>
      <c r="AF405" s="3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  <c r="DV405"/>
      <c r="DW405"/>
      <c r="DX405"/>
      <c r="DY405"/>
      <c r="DZ405"/>
      <c r="EA405"/>
      <c r="EB405"/>
      <c r="EC405"/>
      <c r="ED405"/>
      <c r="EE405"/>
    </row>
    <row r="406" spans="30:135" s="20" customFormat="1">
      <c r="AD406" s="43"/>
      <c r="AE406" s="43"/>
      <c r="AF406" s="3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  <c r="DV406"/>
      <c r="DW406"/>
      <c r="DX406"/>
      <c r="DY406"/>
      <c r="DZ406"/>
      <c r="EA406"/>
      <c r="EB406"/>
      <c r="EC406"/>
      <c r="ED406"/>
      <c r="EE406"/>
    </row>
    <row r="407" spans="30:135" s="20" customFormat="1">
      <c r="AD407" s="43"/>
      <c r="AE407" s="43"/>
      <c r="AF407" s="3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  <c r="DL407"/>
      <c r="DM407"/>
      <c r="DN407"/>
      <c r="DO407"/>
      <c r="DP407"/>
      <c r="DQ407"/>
      <c r="DR407"/>
      <c r="DS407"/>
      <c r="DT407"/>
      <c r="DU407"/>
      <c r="DV407"/>
      <c r="DW407"/>
      <c r="DX407"/>
      <c r="DY407"/>
      <c r="DZ407"/>
      <c r="EA407"/>
      <c r="EB407"/>
      <c r="EC407"/>
      <c r="ED407"/>
      <c r="EE407"/>
    </row>
    <row r="408" spans="30:135" s="20" customFormat="1">
      <c r="AD408" s="43"/>
      <c r="AE408" s="43"/>
      <c r="AF408" s="3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  <c r="DJ408"/>
      <c r="DK408"/>
      <c r="DL408"/>
      <c r="DM408"/>
      <c r="DN408"/>
      <c r="DO408"/>
      <c r="DP408"/>
      <c r="DQ408"/>
      <c r="DR408"/>
      <c r="DS408"/>
      <c r="DT408"/>
      <c r="DU408"/>
      <c r="DV408"/>
      <c r="DW408"/>
      <c r="DX408"/>
      <c r="DY408"/>
      <c r="DZ408"/>
      <c r="EA408"/>
      <c r="EB408"/>
      <c r="EC408"/>
      <c r="ED408"/>
      <c r="EE408"/>
    </row>
    <row r="409" spans="30:135" s="20" customFormat="1">
      <c r="AD409" s="43"/>
      <c r="AE409" s="43"/>
      <c r="AF409" s="3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  <c r="DT409"/>
      <c r="DU409"/>
      <c r="DV409"/>
      <c r="DW409"/>
      <c r="DX409"/>
      <c r="DY409"/>
      <c r="DZ409"/>
      <c r="EA409"/>
      <c r="EB409"/>
      <c r="EC409"/>
      <c r="ED409"/>
      <c r="EE409"/>
    </row>
    <row r="410" spans="30:135" s="20" customFormat="1">
      <c r="AD410" s="43"/>
      <c r="AE410" s="43"/>
      <c r="AF410" s="3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  <c r="DV410"/>
      <c r="DW410"/>
      <c r="DX410"/>
      <c r="DY410"/>
      <c r="DZ410"/>
      <c r="EA410"/>
      <c r="EB410"/>
      <c r="EC410"/>
      <c r="ED410"/>
      <c r="EE410"/>
    </row>
    <row r="411" spans="30:135" s="20" customFormat="1">
      <c r="AD411" s="43"/>
      <c r="AE411" s="43"/>
      <c r="AF411" s="3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  <c r="DV411"/>
      <c r="DW411"/>
      <c r="DX411"/>
      <c r="DY411"/>
      <c r="DZ411"/>
      <c r="EA411"/>
      <c r="EB411"/>
      <c r="EC411"/>
      <c r="ED411"/>
      <c r="EE411"/>
    </row>
    <row r="412" spans="30:135" s="20" customFormat="1">
      <c r="AD412" s="43"/>
      <c r="AE412" s="43"/>
      <c r="AF412" s="3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  <c r="DW412"/>
      <c r="DX412"/>
      <c r="DY412"/>
      <c r="DZ412"/>
      <c r="EA412"/>
      <c r="EB412"/>
      <c r="EC412"/>
      <c r="ED412"/>
      <c r="EE412"/>
    </row>
    <row r="413" spans="30:135" s="20" customFormat="1">
      <c r="AD413" s="43"/>
      <c r="AE413" s="43"/>
      <c r="AF413" s="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  <c r="DV413"/>
      <c r="DW413"/>
      <c r="DX413"/>
      <c r="DY413"/>
      <c r="DZ413"/>
      <c r="EA413"/>
      <c r="EB413"/>
      <c r="EC413"/>
      <c r="ED413"/>
      <c r="EE413"/>
    </row>
    <row r="414" spans="30:135" s="20" customFormat="1">
      <c r="AD414" s="43"/>
      <c r="AE414" s="43"/>
      <c r="AF414" s="3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  <c r="DV414"/>
      <c r="DW414"/>
      <c r="DX414"/>
      <c r="DY414"/>
      <c r="DZ414"/>
      <c r="EA414"/>
      <c r="EB414"/>
      <c r="EC414"/>
      <c r="ED414"/>
      <c r="EE414"/>
    </row>
    <row r="415" spans="30:135" s="20" customFormat="1">
      <c r="AD415" s="43"/>
      <c r="AE415" s="43"/>
      <c r="AF415" s="3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  <c r="DV415"/>
      <c r="DW415"/>
      <c r="DX415"/>
      <c r="DY415"/>
      <c r="DZ415"/>
      <c r="EA415"/>
      <c r="EB415"/>
      <c r="EC415"/>
      <c r="ED415"/>
      <c r="EE415"/>
    </row>
    <row r="416" spans="30:135" s="20" customFormat="1">
      <c r="AD416" s="43"/>
      <c r="AE416" s="43"/>
      <c r="AF416" s="3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  <c r="DV416"/>
      <c r="DW416"/>
      <c r="DX416"/>
      <c r="DY416"/>
      <c r="DZ416"/>
      <c r="EA416"/>
      <c r="EB416"/>
      <c r="EC416"/>
      <c r="ED416"/>
      <c r="EE416"/>
    </row>
    <row r="417" spans="30:135" s="20" customFormat="1">
      <c r="AD417" s="43"/>
      <c r="AE417" s="43"/>
      <c r="AF417" s="3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  <c r="DV417"/>
      <c r="DW417"/>
      <c r="DX417"/>
      <c r="DY417"/>
      <c r="DZ417"/>
      <c r="EA417"/>
      <c r="EB417"/>
      <c r="EC417"/>
      <c r="ED417"/>
      <c r="EE417"/>
    </row>
    <row r="418" spans="30:135" s="20" customFormat="1">
      <c r="AD418" s="43"/>
      <c r="AE418" s="43"/>
      <c r="AF418" s="3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  <c r="DV418"/>
      <c r="DW418"/>
      <c r="DX418"/>
      <c r="DY418"/>
      <c r="DZ418"/>
      <c r="EA418"/>
      <c r="EB418"/>
      <c r="EC418"/>
      <c r="ED418"/>
      <c r="EE418"/>
    </row>
    <row r="419" spans="30:135" s="20" customFormat="1">
      <c r="AD419" s="43"/>
      <c r="AE419" s="43"/>
      <c r="AF419" s="3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  <c r="DV419"/>
      <c r="DW419"/>
      <c r="DX419"/>
      <c r="DY419"/>
      <c r="DZ419"/>
      <c r="EA419"/>
      <c r="EB419"/>
      <c r="EC419"/>
      <c r="ED419"/>
      <c r="EE419"/>
    </row>
    <row r="420" spans="30:135" s="20" customFormat="1">
      <c r="AD420" s="43"/>
      <c r="AE420" s="43"/>
      <c r="AF420" s="3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  <c r="DW420"/>
      <c r="DX420"/>
      <c r="DY420"/>
      <c r="DZ420"/>
      <c r="EA420"/>
      <c r="EB420"/>
      <c r="EC420"/>
      <c r="ED420"/>
      <c r="EE420"/>
    </row>
    <row r="421" spans="30:135" s="20" customFormat="1">
      <c r="AD421" s="43"/>
      <c r="AE421" s="43"/>
      <c r="AF421" s="3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  <c r="DV421"/>
      <c r="DW421"/>
      <c r="DX421"/>
      <c r="DY421"/>
      <c r="DZ421"/>
      <c r="EA421"/>
      <c r="EB421"/>
      <c r="EC421"/>
      <c r="ED421"/>
      <c r="EE421"/>
    </row>
    <row r="422" spans="30:135" s="20" customFormat="1">
      <c r="AD422" s="43"/>
      <c r="AE422" s="43"/>
      <c r="AF422" s="3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  <c r="DV422"/>
      <c r="DW422"/>
      <c r="DX422"/>
      <c r="DY422"/>
      <c r="DZ422"/>
      <c r="EA422"/>
      <c r="EB422"/>
      <c r="EC422"/>
      <c r="ED422"/>
      <c r="EE422"/>
    </row>
    <row r="423" spans="30:135" s="20" customFormat="1">
      <c r="AD423" s="43"/>
      <c r="AE423" s="43"/>
      <c r="AF423" s="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  <c r="DV423"/>
      <c r="DW423"/>
      <c r="DX423"/>
      <c r="DY423"/>
      <c r="DZ423"/>
      <c r="EA423"/>
      <c r="EB423"/>
      <c r="EC423"/>
      <c r="ED423"/>
      <c r="EE423"/>
    </row>
    <row r="424" spans="30:135" s="20" customFormat="1">
      <c r="AD424" s="43"/>
      <c r="AE424" s="43"/>
      <c r="AF424" s="3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  <c r="DV424"/>
      <c r="DW424"/>
      <c r="DX424"/>
      <c r="DY424"/>
      <c r="DZ424"/>
      <c r="EA424"/>
      <c r="EB424"/>
      <c r="EC424"/>
      <c r="ED424"/>
      <c r="EE424"/>
    </row>
    <row r="425" spans="30:135" s="20" customFormat="1">
      <c r="AD425" s="43"/>
      <c r="AE425" s="43"/>
      <c r="AF425" s="3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  <c r="DV425"/>
      <c r="DW425"/>
      <c r="DX425"/>
      <c r="DY425"/>
      <c r="DZ425"/>
      <c r="EA425"/>
      <c r="EB425"/>
      <c r="EC425"/>
      <c r="ED425"/>
      <c r="EE425"/>
    </row>
    <row r="426" spans="30:135" s="20" customFormat="1">
      <c r="AD426" s="43"/>
      <c r="AE426" s="43"/>
      <c r="AF426" s="3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  <c r="DV426"/>
      <c r="DW426"/>
      <c r="DX426"/>
      <c r="DY426"/>
      <c r="DZ426"/>
      <c r="EA426"/>
      <c r="EB426"/>
      <c r="EC426"/>
      <c r="ED426"/>
      <c r="EE426"/>
    </row>
    <row r="427" spans="30:135" s="20" customFormat="1">
      <c r="AD427" s="43"/>
      <c r="AE427" s="43"/>
      <c r="AF427" s="3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  <c r="DV427"/>
      <c r="DW427"/>
      <c r="DX427"/>
      <c r="DY427"/>
      <c r="DZ427"/>
      <c r="EA427"/>
      <c r="EB427"/>
      <c r="EC427"/>
      <c r="ED427"/>
      <c r="EE427"/>
    </row>
    <row r="428" spans="30:135" s="20" customFormat="1">
      <c r="AD428" s="43"/>
      <c r="AE428" s="43"/>
      <c r="AF428" s="3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  <c r="DL428"/>
      <c r="DM428"/>
      <c r="DN428"/>
      <c r="DO428"/>
      <c r="DP428"/>
      <c r="DQ428"/>
      <c r="DR428"/>
      <c r="DS428"/>
      <c r="DT428"/>
      <c r="DU428"/>
      <c r="DV428"/>
      <c r="DW428"/>
      <c r="DX428"/>
      <c r="DY428"/>
      <c r="DZ428"/>
      <c r="EA428"/>
      <c r="EB428"/>
      <c r="EC428"/>
      <c r="ED428"/>
      <c r="EE428"/>
    </row>
    <row r="429" spans="30:135" s="20" customFormat="1">
      <c r="AD429" s="43"/>
      <c r="AE429" s="43"/>
      <c r="AF429" s="3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  <c r="DL429"/>
      <c r="DM429"/>
      <c r="DN429"/>
      <c r="DO429"/>
      <c r="DP429"/>
      <c r="DQ429"/>
      <c r="DR429"/>
      <c r="DS429"/>
      <c r="DT429"/>
      <c r="DU429"/>
      <c r="DV429"/>
      <c r="DW429"/>
      <c r="DX429"/>
      <c r="DY429"/>
      <c r="DZ429"/>
      <c r="EA429"/>
      <c r="EB429"/>
      <c r="EC429"/>
      <c r="ED429"/>
      <c r="EE429"/>
    </row>
    <row r="430" spans="30:135" s="20" customFormat="1">
      <c r="AD430" s="43"/>
      <c r="AE430" s="43"/>
      <c r="AF430" s="3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  <c r="DQ430"/>
      <c r="DR430"/>
      <c r="DS430"/>
      <c r="DT430"/>
      <c r="DU430"/>
      <c r="DV430"/>
      <c r="DW430"/>
      <c r="DX430"/>
      <c r="DY430"/>
      <c r="DZ430"/>
      <c r="EA430"/>
      <c r="EB430"/>
      <c r="EC430"/>
      <c r="ED430"/>
      <c r="EE430"/>
    </row>
    <row r="431" spans="30:135" s="20" customFormat="1">
      <c r="AD431" s="43"/>
      <c r="AE431" s="43"/>
      <c r="AF431" s="3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  <c r="DV431"/>
      <c r="DW431"/>
      <c r="DX431"/>
      <c r="DY431"/>
      <c r="DZ431"/>
      <c r="EA431"/>
      <c r="EB431"/>
      <c r="EC431"/>
      <c r="ED431"/>
      <c r="EE431"/>
    </row>
    <row r="432" spans="30:135" s="20" customFormat="1">
      <c r="AD432" s="43"/>
      <c r="AE432" s="43"/>
      <c r="AF432" s="3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  <c r="DU432"/>
      <c r="DV432"/>
      <c r="DW432"/>
      <c r="DX432"/>
      <c r="DY432"/>
      <c r="DZ432"/>
      <c r="EA432"/>
      <c r="EB432"/>
      <c r="EC432"/>
      <c r="ED432"/>
      <c r="EE432"/>
    </row>
    <row r="433" spans="30:135" s="20" customFormat="1">
      <c r="AD433" s="43"/>
      <c r="AE433" s="43"/>
      <c r="AF433" s="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  <c r="DV433"/>
      <c r="DW433"/>
      <c r="DX433"/>
      <c r="DY433"/>
      <c r="DZ433"/>
      <c r="EA433"/>
      <c r="EB433"/>
      <c r="EC433"/>
      <c r="ED433"/>
      <c r="EE433"/>
    </row>
    <row r="434" spans="30:135" s="20" customFormat="1">
      <c r="AD434" s="43"/>
      <c r="AE434" s="43"/>
      <c r="AF434" s="3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  <c r="DV434"/>
      <c r="DW434"/>
      <c r="DX434"/>
      <c r="DY434"/>
      <c r="DZ434"/>
      <c r="EA434"/>
      <c r="EB434"/>
      <c r="EC434"/>
      <c r="ED434"/>
      <c r="EE434"/>
    </row>
    <row r="435" spans="30:135" s="20" customFormat="1">
      <c r="AD435" s="43"/>
      <c r="AE435" s="43"/>
      <c r="AF435" s="3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  <c r="DQ435"/>
      <c r="DR435"/>
      <c r="DS435"/>
      <c r="DT435"/>
      <c r="DU435"/>
      <c r="DV435"/>
      <c r="DW435"/>
      <c r="DX435"/>
      <c r="DY435"/>
      <c r="DZ435"/>
      <c r="EA435"/>
      <c r="EB435"/>
      <c r="EC435"/>
      <c r="ED435"/>
      <c r="EE435"/>
    </row>
    <row r="436" spans="30:135" s="20" customFormat="1">
      <c r="AD436" s="43"/>
      <c r="AE436" s="43"/>
      <c r="AF436" s="3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/>
      <c r="DU436"/>
      <c r="DV436"/>
      <c r="DW436"/>
      <c r="DX436"/>
      <c r="DY436"/>
      <c r="DZ436"/>
      <c r="EA436"/>
      <c r="EB436"/>
      <c r="EC436"/>
      <c r="ED436"/>
      <c r="EE436"/>
    </row>
    <row r="437" spans="30:135" s="20" customFormat="1">
      <c r="AD437" s="43"/>
      <c r="AE437" s="43"/>
      <c r="AF437" s="3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  <c r="DV437"/>
      <c r="DW437"/>
      <c r="DX437"/>
      <c r="DY437"/>
      <c r="DZ437"/>
      <c r="EA437"/>
      <c r="EB437"/>
      <c r="EC437"/>
      <c r="ED437"/>
      <c r="EE437"/>
    </row>
    <row r="438" spans="30:135" s="20" customFormat="1">
      <c r="AD438" s="43"/>
      <c r="AE438" s="43"/>
      <c r="AF438" s="3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  <c r="DV438"/>
      <c r="DW438"/>
      <c r="DX438"/>
      <c r="DY438"/>
      <c r="DZ438"/>
      <c r="EA438"/>
      <c r="EB438"/>
      <c r="EC438"/>
      <c r="ED438"/>
      <c r="EE438"/>
    </row>
    <row r="439" spans="30:135" s="20" customFormat="1">
      <c r="AD439" s="43"/>
      <c r="AE439" s="43"/>
      <c r="AF439" s="3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  <c r="DF439"/>
      <c r="DG439"/>
      <c r="DH439"/>
      <c r="DI439"/>
      <c r="DJ439"/>
      <c r="DK439"/>
      <c r="DL439"/>
      <c r="DM439"/>
      <c r="DN439"/>
      <c r="DO439"/>
      <c r="DP439"/>
      <c r="DQ439"/>
      <c r="DR439"/>
      <c r="DS439"/>
      <c r="DT439"/>
      <c r="DU439"/>
      <c r="DV439"/>
      <c r="DW439"/>
      <c r="DX439"/>
      <c r="DY439"/>
      <c r="DZ439"/>
      <c r="EA439"/>
      <c r="EB439"/>
      <c r="EC439"/>
      <c r="ED439"/>
      <c r="EE439"/>
    </row>
    <row r="440" spans="30:135" s="20" customFormat="1">
      <c r="AD440" s="43"/>
      <c r="AE440" s="43"/>
      <c r="AF440" s="3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  <c r="DL440"/>
      <c r="DM440"/>
      <c r="DN440"/>
      <c r="DO440"/>
      <c r="DP440"/>
      <c r="DQ440"/>
      <c r="DR440"/>
      <c r="DS440"/>
      <c r="DT440"/>
      <c r="DU440"/>
      <c r="DV440"/>
      <c r="DW440"/>
      <c r="DX440"/>
      <c r="DY440"/>
      <c r="DZ440"/>
      <c r="EA440"/>
      <c r="EB440"/>
      <c r="EC440"/>
      <c r="ED440"/>
      <c r="EE440"/>
    </row>
    <row r="441" spans="30:135" s="20" customFormat="1">
      <c r="AD441" s="43"/>
      <c r="AE441" s="43"/>
      <c r="AF441" s="3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/>
      <c r="DF441"/>
      <c r="DG441"/>
      <c r="DH441"/>
      <c r="DI441"/>
      <c r="DJ441"/>
      <c r="DK441"/>
      <c r="DL441"/>
      <c r="DM441"/>
      <c r="DN441"/>
      <c r="DO441"/>
      <c r="DP441"/>
      <c r="DQ441"/>
      <c r="DR441"/>
      <c r="DS441"/>
      <c r="DT441"/>
      <c r="DU441"/>
      <c r="DV441"/>
      <c r="DW441"/>
      <c r="DX441"/>
      <c r="DY441"/>
      <c r="DZ441"/>
      <c r="EA441"/>
      <c r="EB441"/>
      <c r="EC441"/>
      <c r="ED441"/>
      <c r="EE441"/>
    </row>
    <row r="442" spans="30:135" s="20" customFormat="1">
      <c r="AD442" s="43"/>
      <c r="AE442" s="43"/>
      <c r="AF442" s="3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  <c r="DU442"/>
      <c r="DV442"/>
      <c r="DW442"/>
      <c r="DX442"/>
      <c r="DY442"/>
      <c r="DZ442"/>
      <c r="EA442"/>
      <c r="EB442"/>
      <c r="EC442"/>
      <c r="ED442"/>
      <c r="EE442"/>
    </row>
    <row r="443" spans="30:135" s="20" customFormat="1">
      <c r="AD443" s="43"/>
      <c r="AE443" s="43"/>
      <c r="AF443" s="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S443"/>
      <c r="DT443"/>
      <c r="DU443"/>
      <c r="DV443"/>
      <c r="DW443"/>
      <c r="DX443"/>
      <c r="DY443"/>
      <c r="DZ443"/>
      <c r="EA443"/>
      <c r="EB443"/>
      <c r="EC443"/>
      <c r="ED443"/>
      <c r="EE443"/>
    </row>
    <row r="444" spans="30:135" s="20" customFormat="1">
      <c r="AD444" s="43"/>
      <c r="AE444" s="43"/>
      <c r="AF444" s="3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/>
      <c r="DU444"/>
      <c r="DV444"/>
      <c r="DW444"/>
      <c r="DX444"/>
      <c r="DY444"/>
      <c r="DZ444"/>
      <c r="EA444"/>
      <c r="EB444"/>
      <c r="EC444"/>
      <c r="ED444"/>
      <c r="EE444"/>
    </row>
    <row r="445" spans="30:135" s="20" customFormat="1">
      <c r="AD445" s="43"/>
      <c r="AE445" s="43"/>
      <c r="AF445" s="3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  <c r="DT445"/>
      <c r="DU445"/>
      <c r="DV445"/>
      <c r="DW445"/>
      <c r="DX445"/>
      <c r="DY445"/>
      <c r="DZ445"/>
      <c r="EA445"/>
      <c r="EB445"/>
      <c r="EC445"/>
      <c r="ED445"/>
      <c r="EE445"/>
    </row>
    <row r="446" spans="30:135" s="20" customFormat="1">
      <c r="AD446" s="43"/>
      <c r="AE446" s="43"/>
      <c r="AF446" s="3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/>
      <c r="DU446"/>
      <c r="DV446"/>
      <c r="DW446"/>
      <c r="DX446"/>
      <c r="DY446"/>
      <c r="DZ446"/>
      <c r="EA446"/>
      <c r="EB446"/>
      <c r="EC446"/>
      <c r="ED446"/>
      <c r="EE446"/>
    </row>
    <row r="447" spans="30:135" s="20" customFormat="1">
      <c r="AD447" s="43"/>
      <c r="AE447" s="43"/>
      <c r="AF447" s="3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  <c r="DF447"/>
      <c r="DG447"/>
      <c r="DH447"/>
      <c r="DI447"/>
      <c r="DJ447"/>
      <c r="DK447"/>
      <c r="DL447"/>
      <c r="DM447"/>
      <c r="DN447"/>
      <c r="DO447"/>
      <c r="DP447"/>
      <c r="DQ447"/>
      <c r="DR447"/>
      <c r="DS447"/>
      <c r="DT447"/>
      <c r="DU447"/>
      <c r="DV447"/>
      <c r="DW447"/>
      <c r="DX447"/>
      <c r="DY447"/>
      <c r="DZ447"/>
      <c r="EA447"/>
      <c r="EB447"/>
      <c r="EC447"/>
      <c r="ED447"/>
      <c r="EE447"/>
    </row>
    <row r="448" spans="30:135" s="20" customFormat="1">
      <c r="AD448" s="43"/>
      <c r="AE448" s="43"/>
      <c r="AF448" s="3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  <c r="DT448"/>
      <c r="DU448"/>
      <c r="DV448"/>
      <c r="DW448"/>
      <c r="DX448"/>
      <c r="DY448"/>
      <c r="DZ448"/>
      <c r="EA448"/>
      <c r="EB448"/>
      <c r="EC448"/>
      <c r="ED448"/>
      <c r="EE448"/>
    </row>
    <row r="449" spans="30:135" s="20" customFormat="1">
      <c r="AD449" s="43"/>
      <c r="AE449" s="43"/>
      <c r="AF449" s="3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S449"/>
      <c r="DT449"/>
      <c r="DU449"/>
      <c r="DV449"/>
      <c r="DW449"/>
      <c r="DX449"/>
      <c r="DY449"/>
      <c r="DZ449"/>
      <c r="EA449"/>
      <c r="EB449"/>
      <c r="EC449"/>
      <c r="ED449"/>
      <c r="EE449"/>
    </row>
    <row r="450" spans="30:135" s="20" customFormat="1">
      <c r="AD450" s="43"/>
      <c r="AE450" s="43"/>
      <c r="AF450" s="3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  <c r="DA450"/>
      <c r="DB450"/>
      <c r="DC450"/>
      <c r="DD450"/>
      <c r="DE450"/>
      <c r="DF450"/>
      <c r="DG450"/>
      <c r="DH450"/>
      <c r="DI450"/>
      <c r="DJ450"/>
      <c r="DK450"/>
      <c r="DL450"/>
      <c r="DM450"/>
      <c r="DN450"/>
      <c r="DO450"/>
      <c r="DP450"/>
      <c r="DQ450"/>
      <c r="DR450"/>
      <c r="DS450"/>
      <c r="DT450"/>
      <c r="DU450"/>
      <c r="DV450"/>
      <c r="DW450"/>
      <c r="DX450"/>
      <c r="DY450"/>
      <c r="DZ450"/>
      <c r="EA450"/>
      <c r="EB450"/>
      <c r="EC450"/>
      <c r="ED450"/>
      <c r="EE450"/>
    </row>
    <row r="451" spans="30:135" s="20" customFormat="1">
      <c r="AD451" s="43"/>
      <c r="AE451" s="43"/>
      <c r="AF451" s="3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  <c r="DA451"/>
      <c r="DB451"/>
      <c r="DC451"/>
      <c r="DD451"/>
      <c r="DE451"/>
      <c r="DF451"/>
      <c r="DG451"/>
      <c r="DH451"/>
      <c r="DI451"/>
      <c r="DJ451"/>
      <c r="DK451"/>
      <c r="DL451"/>
      <c r="DM451"/>
      <c r="DN451"/>
      <c r="DO451"/>
      <c r="DP451"/>
      <c r="DQ451"/>
      <c r="DR451"/>
      <c r="DS451"/>
      <c r="DT451"/>
      <c r="DU451"/>
      <c r="DV451"/>
      <c r="DW451"/>
      <c r="DX451"/>
      <c r="DY451"/>
      <c r="DZ451"/>
      <c r="EA451"/>
      <c r="EB451"/>
      <c r="EC451"/>
      <c r="ED451"/>
      <c r="EE451"/>
    </row>
    <row r="452" spans="30:135" s="20" customFormat="1">
      <c r="AD452" s="43"/>
      <c r="AE452" s="43"/>
      <c r="AF452" s="3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/>
      <c r="DF452"/>
      <c r="DG452"/>
      <c r="DH452"/>
      <c r="DI452"/>
      <c r="DJ452"/>
      <c r="DK452"/>
      <c r="DL452"/>
      <c r="DM452"/>
      <c r="DN452"/>
      <c r="DO452"/>
      <c r="DP452"/>
      <c r="DQ452"/>
      <c r="DR452"/>
      <c r="DS452"/>
      <c r="DT452"/>
      <c r="DU452"/>
      <c r="DV452"/>
      <c r="DW452"/>
      <c r="DX452"/>
      <c r="DY452"/>
      <c r="DZ452"/>
      <c r="EA452"/>
      <c r="EB452"/>
      <c r="EC452"/>
      <c r="ED452"/>
      <c r="EE452"/>
    </row>
    <row r="453" spans="30:135" s="20" customFormat="1">
      <c r="AD453" s="43"/>
      <c r="AE453" s="43"/>
      <c r="AF453" s="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/>
      <c r="DF453"/>
      <c r="DG453"/>
      <c r="DH453"/>
      <c r="DI453"/>
      <c r="DJ453"/>
      <c r="DK453"/>
      <c r="DL453"/>
      <c r="DM453"/>
      <c r="DN453"/>
      <c r="DO453"/>
      <c r="DP453"/>
      <c r="DQ453"/>
      <c r="DR453"/>
      <c r="DS453"/>
      <c r="DT453"/>
      <c r="DU453"/>
      <c r="DV453"/>
      <c r="DW453"/>
      <c r="DX453"/>
      <c r="DY453"/>
      <c r="DZ453"/>
      <c r="EA453"/>
      <c r="EB453"/>
      <c r="EC453"/>
      <c r="ED453"/>
      <c r="EE453"/>
    </row>
    <row r="454" spans="30:135" s="20" customFormat="1">
      <c r="AD454" s="43"/>
      <c r="AE454" s="43"/>
      <c r="AF454" s="3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E454"/>
      <c r="DF454"/>
      <c r="DG454"/>
      <c r="DH454"/>
      <c r="DI454"/>
      <c r="DJ454"/>
      <c r="DK454"/>
      <c r="DL454"/>
      <c r="DM454"/>
      <c r="DN454"/>
      <c r="DO454"/>
      <c r="DP454"/>
      <c r="DQ454"/>
      <c r="DR454"/>
      <c r="DS454"/>
      <c r="DT454"/>
      <c r="DU454"/>
      <c r="DV454"/>
      <c r="DW454"/>
      <c r="DX454"/>
      <c r="DY454"/>
      <c r="DZ454"/>
      <c r="EA454"/>
      <c r="EB454"/>
      <c r="EC454"/>
      <c r="ED454"/>
      <c r="EE454"/>
    </row>
    <row r="455" spans="30:135" s="20" customFormat="1">
      <c r="AD455" s="43"/>
      <c r="AE455" s="43"/>
      <c r="AF455" s="3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E455"/>
      <c r="DF455"/>
      <c r="DG455"/>
      <c r="DH455"/>
      <c r="DI455"/>
      <c r="DJ455"/>
      <c r="DK455"/>
      <c r="DL455"/>
      <c r="DM455"/>
      <c r="DN455"/>
      <c r="DO455"/>
      <c r="DP455"/>
      <c r="DQ455"/>
      <c r="DR455"/>
      <c r="DS455"/>
      <c r="DT455"/>
      <c r="DU455"/>
      <c r="DV455"/>
      <c r="DW455"/>
      <c r="DX455"/>
      <c r="DY455"/>
      <c r="DZ455"/>
      <c r="EA455"/>
      <c r="EB455"/>
      <c r="EC455"/>
      <c r="ED455"/>
      <c r="EE455"/>
    </row>
    <row r="456" spans="30:135" s="20" customFormat="1">
      <c r="AD456" s="43"/>
      <c r="AE456" s="43"/>
      <c r="AF456" s="3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  <c r="DF456"/>
      <c r="DG456"/>
      <c r="DH456"/>
      <c r="DI456"/>
      <c r="DJ456"/>
      <c r="DK456"/>
      <c r="DL456"/>
      <c r="DM456"/>
      <c r="DN456"/>
      <c r="DO456"/>
      <c r="DP456"/>
      <c r="DQ456"/>
      <c r="DR456"/>
      <c r="DS456"/>
      <c r="DT456"/>
      <c r="DU456"/>
      <c r="DV456"/>
      <c r="DW456"/>
      <c r="DX456"/>
      <c r="DY456"/>
      <c r="DZ456"/>
      <c r="EA456"/>
      <c r="EB456"/>
      <c r="EC456"/>
      <c r="ED456"/>
      <c r="EE456"/>
    </row>
    <row r="457" spans="30:135" s="20" customFormat="1">
      <c r="AD457" s="43"/>
      <c r="AE457" s="43"/>
      <c r="AF457" s="3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  <c r="DA457"/>
      <c r="DB457"/>
      <c r="DC457"/>
      <c r="DD457"/>
      <c r="DE457"/>
      <c r="DF457"/>
      <c r="DG457"/>
      <c r="DH457"/>
      <c r="DI457"/>
      <c r="DJ457"/>
      <c r="DK457"/>
      <c r="DL457"/>
      <c r="DM457"/>
      <c r="DN457"/>
      <c r="DO457"/>
      <c r="DP457"/>
      <c r="DQ457"/>
      <c r="DR457"/>
      <c r="DS457"/>
      <c r="DT457"/>
      <c r="DU457"/>
      <c r="DV457"/>
      <c r="DW457"/>
      <c r="DX457"/>
      <c r="DY457"/>
      <c r="DZ457"/>
      <c r="EA457"/>
      <c r="EB457"/>
      <c r="EC457"/>
      <c r="ED457"/>
      <c r="EE457"/>
    </row>
    <row r="458" spans="30:135" s="20" customFormat="1">
      <c r="AD458" s="43"/>
      <c r="AE458" s="43"/>
      <c r="AF458" s="3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  <c r="DA458"/>
      <c r="DB458"/>
      <c r="DC458"/>
      <c r="DD458"/>
      <c r="DE458"/>
      <c r="DF458"/>
      <c r="DG458"/>
      <c r="DH458"/>
      <c r="DI458"/>
      <c r="DJ458"/>
      <c r="DK458"/>
      <c r="DL458"/>
      <c r="DM458"/>
      <c r="DN458"/>
      <c r="DO458"/>
      <c r="DP458"/>
      <c r="DQ458"/>
      <c r="DR458"/>
      <c r="DS458"/>
      <c r="DT458"/>
      <c r="DU458"/>
      <c r="DV458"/>
      <c r="DW458"/>
      <c r="DX458"/>
      <c r="DY458"/>
      <c r="DZ458"/>
      <c r="EA458"/>
      <c r="EB458"/>
      <c r="EC458"/>
      <c r="ED458"/>
      <c r="EE458"/>
    </row>
    <row r="459" spans="30:135" s="20" customFormat="1">
      <c r="AD459" s="43"/>
      <c r="AE459" s="43"/>
      <c r="AF459" s="3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  <c r="DA459"/>
      <c r="DB459"/>
      <c r="DC459"/>
      <c r="DD459"/>
      <c r="DE459"/>
      <c r="DF459"/>
      <c r="DG459"/>
      <c r="DH459"/>
      <c r="DI459"/>
      <c r="DJ459"/>
      <c r="DK459"/>
      <c r="DL459"/>
      <c r="DM459"/>
      <c r="DN459"/>
      <c r="DO459"/>
      <c r="DP459"/>
      <c r="DQ459"/>
      <c r="DR459"/>
      <c r="DS459"/>
      <c r="DT459"/>
      <c r="DU459"/>
      <c r="DV459"/>
      <c r="DW459"/>
      <c r="DX459"/>
      <c r="DY459"/>
      <c r="DZ459"/>
      <c r="EA459"/>
      <c r="EB459"/>
      <c r="EC459"/>
      <c r="ED459"/>
      <c r="EE459"/>
    </row>
    <row r="460" spans="30:135" s="20" customFormat="1">
      <c r="AD460" s="43"/>
      <c r="AE460" s="43"/>
      <c r="AF460" s="3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  <c r="CQ460"/>
      <c r="CR460"/>
      <c r="CS460"/>
      <c r="CT460"/>
      <c r="CU460"/>
      <c r="CV460"/>
      <c r="CW460"/>
      <c r="CX460"/>
      <c r="CY460"/>
      <c r="CZ460"/>
      <c r="DA460"/>
      <c r="DB460"/>
      <c r="DC460"/>
      <c r="DD460"/>
      <c r="DE460"/>
      <c r="DF460"/>
      <c r="DG460"/>
      <c r="DH460"/>
      <c r="DI460"/>
      <c r="DJ460"/>
      <c r="DK460"/>
      <c r="DL460"/>
      <c r="DM460"/>
      <c r="DN460"/>
      <c r="DO460"/>
      <c r="DP460"/>
      <c r="DQ460"/>
      <c r="DR460"/>
      <c r="DS460"/>
      <c r="DT460"/>
      <c r="DU460"/>
      <c r="DV460"/>
      <c r="DW460"/>
      <c r="DX460"/>
      <c r="DY460"/>
      <c r="DZ460"/>
      <c r="EA460"/>
      <c r="EB460"/>
      <c r="EC460"/>
      <c r="ED460"/>
      <c r="EE460"/>
    </row>
    <row r="461" spans="30:135" s="20" customFormat="1">
      <c r="AD461" s="43"/>
      <c r="AE461" s="43"/>
      <c r="AF461" s="3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  <c r="DA461"/>
      <c r="DB461"/>
      <c r="DC461"/>
      <c r="DD461"/>
      <c r="DE461"/>
      <c r="DF461"/>
      <c r="DG461"/>
      <c r="DH461"/>
      <c r="DI461"/>
      <c r="DJ461"/>
      <c r="DK461"/>
      <c r="DL461"/>
      <c r="DM461"/>
      <c r="DN461"/>
      <c r="DO461"/>
      <c r="DP461"/>
      <c r="DQ461"/>
      <c r="DR461"/>
      <c r="DS461"/>
      <c r="DT461"/>
      <c r="DU461"/>
      <c r="DV461"/>
      <c r="DW461"/>
      <c r="DX461"/>
      <c r="DY461"/>
      <c r="DZ461"/>
      <c r="EA461"/>
      <c r="EB461"/>
      <c r="EC461"/>
      <c r="ED461"/>
      <c r="EE461"/>
    </row>
    <row r="462" spans="30:135" s="20" customFormat="1">
      <c r="AD462" s="43"/>
      <c r="AE462" s="43"/>
      <c r="AF462" s="3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  <c r="DA462"/>
      <c r="DB462"/>
      <c r="DC462"/>
      <c r="DD462"/>
      <c r="DE462"/>
      <c r="DF462"/>
      <c r="DG462"/>
      <c r="DH462"/>
      <c r="DI462"/>
      <c r="DJ462"/>
      <c r="DK462"/>
      <c r="DL462"/>
      <c r="DM462"/>
      <c r="DN462"/>
      <c r="DO462"/>
      <c r="DP462"/>
      <c r="DQ462"/>
      <c r="DR462"/>
      <c r="DS462"/>
      <c r="DT462"/>
      <c r="DU462"/>
      <c r="DV462"/>
      <c r="DW462"/>
      <c r="DX462"/>
      <c r="DY462"/>
      <c r="DZ462"/>
      <c r="EA462"/>
      <c r="EB462"/>
      <c r="EC462"/>
      <c r="ED462"/>
      <c r="EE462"/>
    </row>
    <row r="463" spans="30:135" s="20" customFormat="1">
      <c r="AD463" s="43"/>
      <c r="AE463" s="43"/>
      <c r="AF463" s="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  <c r="CZ463"/>
      <c r="DA463"/>
      <c r="DB463"/>
      <c r="DC463"/>
      <c r="DD463"/>
      <c r="DE463"/>
      <c r="DF463"/>
      <c r="DG463"/>
      <c r="DH463"/>
      <c r="DI463"/>
      <c r="DJ463"/>
      <c r="DK463"/>
      <c r="DL463"/>
      <c r="DM463"/>
      <c r="DN463"/>
      <c r="DO463"/>
      <c r="DP463"/>
      <c r="DQ463"/>
      <c r="DR463"/>
      <c r="DS463"/>
      <c r="DT463"/>
      <c r="DU463"/>
      <c r="DV463"/>
      <c r="DW463"/>
      <c r="DX463"/>
      <c r="DY463"/>
      <c r="DZ463"/>
      <c r="EA463"/>
      <c r="EB463"/>
      <c r="EC463"/>
      <c r="ED463"/>
      <c r="EE463"/>
    </row>
    <row r="464" spans="30:135" s="20" customFormat="1">
      <c r="AD464" s="43"/>
      <c r="AE464" s="43"/>
      <c r="AF464" s="3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  <c r="DL464"/>
      <c r="DM464"/>
      <c r="DN464"/>
      <c r="DO464"/>
      <c r="DP464"/>
      <c r="DQ464"/>
      <c r="DR464"/>
      <c r="DS464"/>
      <c r="DT464"/>
      <c r="DU464"/>
      <c r="DV464"/>
      <c r="DW464"/>
      <c r="DX464"/>
      <c r="DY464"/>
      <c r="DZ464"/>
      <c r="EA464"/>
      <c r="EB464"/>
      <c r="EC464"/>
      <c r="ED464"/>
      <c r="EE464"/>
    </row>
    <row r="465" spans="30:135" s="20" customFormat="1">
      <c r="AD465" s="43"/>
      <c r="AE465" s="43"/>
      <c r="AF465" s="3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  <c r="CZ465"/>
      <c r="DA465"/>
      <c r="DB465"/>
      <c r="DC465"/>
      <c r="DD465"/>
      <c r="DE465"/>
      <c r="DF465"/>
      <c r="DG465"/>
      <c r="DH465"/>
      <c r="DI465"/>
      <c r="DJ465"/>
      <c r="DK465"/>
      <c r="DL465"/>
      <c r="DM465"/>
      <c r="DN465"/>
      <c r="DO465"/>
      <c r="DP465"/>
      <c r="DQ465"/>
      <c r="DR465"/>
      <c r="DS465"/>
      <c r="DT465"/>
      <c r="DU465"/>
      <c r="DV465"/>
      <c r="DW465"/>
      <c r="DX465"/>
      <c r="DY465"/>
      <c r="DZ465"/>
      <c r="EA465"/>
      <c r="EB465"/>
      <c r="EC465"/>
      <c r="ED465"/>
      <c r="EE465"/>
    </row>
    <row r="466" spans="30:135" s="20" customFormat="1">
      <c r="AD466" s="43"/>
      <c r="AE466" s="43"/>
      <c r="AF466" s="3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  <c r="DA466"/>
      <c r="DB466"/>
      <c r="DC466"/>
      <c r="DD466"/>
      <c r="DE466"/>
      <c r="DF466"/>
      <c r="DG466"/>
      <c r="DH466"/>
      <c r="DI466"/>
      <c r="DJ466"/>
      <c r="DK466"/>
      <c r="DL466"/>
      <c r="DM466"/>
      <c r="DN466"/>
      <c r="DO466"/>
      <c r="DP466"/>
      <c r="DQ466"/>
      <c r="DR466"/>
      <c r="DS466"/>
      <c r="DT466"/>
      <c r="DU466"/>
      <c r="DV466"/>
      <c r="DW466"/>
      <c r="DX466"/>
      <c r="DY466"/>
      <c r="DZ466"/>
      <c r="EA466"/>
      <c r="EB466"/>
      <c r="EC466"/>
      <c r="ED466"/>
      <c r="EE466"/>
    </row>
    <row r="467" spans="30:135" s="20" customFormat="1">
      <c r="AD467" s="43"/>
      <c r="AE467" s="43"/>
      <c r="AF467" s="3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  <c r="DA467"/>
      <c r="DB467"/>
      <c r="DC467"/>
      <c r="DD467"/>
      <c r="DE467"/>
      <c r="DF467"/>
      <c r="DG467"/>
      <c r="DH467"/>
      <c r="DI467"/>
      <c r="DJ467"/>
      <c r="DK467"/>
      <c r="DL467"/>
      <c r="DM467"/>
      <c r="DN467"/>
      <c r="DO467"/>
      <c r="DP467"/>
      <c r="DQ467"/>
      <c r="DR467"/>
      <c r="DS467"/>
      <c r="DT467"/>
      <c r="DU467"/>
      <c r="DV467"/>
      <c r="DW467"/>
      <c r="DX467"/>
      <c r="DY467"/>
      <c r="DZ467"/>
      <c r="EA467"/>
      <c r="EB467"/>
      <c r="EC467"/>
      <c r="ED467"/>
      <c r="EE467"/>
    </row>
    <row r="468" spans="30:135" s="20" customFormat="1">
      <c r="AD468" s="43"/>
      <c r="AE468" s="43"/>
      <c r="AF468" s="3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  <c r="CZ468"/>
      <c r="DA468"/>
      <c r="DB468"/>
      <c r="DC468"/>
      <c r="DD468"/>
      <c r="DE468"/>
      <c r="DF468"/>
      <c r="DG468"/>
      <c r="DH468"/>
      <c r="DI468"/>
      <c r="DJ468"/>
      <c r="DK468"/>
      <c r="DL468"/>
      <c r="DM468"/>
      <c r="DN468"/>
      <c r="DO468"/>
      <c r="DP468"/>
      <c r="DQ468"/>
      <c r="DR468"/>
      <c r="DS468"/>
      <c r="DT468"/>
      <c r="DU468"/>
      <c r="DV468"/>
      <c r="DW468"/>
      <c r="DX468"/>
      <c r="DY468"/>
      <c r="DZ468"/>
      <c r="EA468"/>
      <c r="EB468"/>
      <c r="EC468"/>
      <c r="ED468"/>
      <c r="EE468"/>
    </row>
    <row r="469" spans="30:135" s="20" customFormat="1">
      <c r="AD469" s="43"/>
      <c r="AE469" s="43"/>
      <c r="AF469" s="3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  <c r="DE469"/>
      <c r="DF469"/>
      <c r="DG469"/>
      <c r="DH469"/>
      <c r="DI469"/>
      <c r="DJ469"/>
      <c r="DK469"/>
      <c r="DL469"/>
      <c r="DM469"/>
      <c r="DN469"/>
      <c r="DO469"/>
      <c r="DP469"/>
      <c r="DQ469"/>
      <c r="DR469"/>
      <c r="DS469"/>
      <c r="DT469"/>
      <c r="DU469"/>
      <c r="DV469"/>
      <c r="DW469"/>
      <c r="DX469"/>
      <c r="DY469"/>
      <c r="DZ469"/>
      <c r="EA469"/>
      <c r="EB469"/>
      <c r="EC469"/>
      <c r="ED469"/>
      <c r="EE469"/>
    </row>
    <row r="470" spans="30:135" s="20" customFormat="1">
      <c r="AD470" s="43"/>
      <c r="AE470" s="43"/>
      <c r="AF470" s="3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  <c r="DA470"/>
      <c r="DB470"/>
      <c r="DC470"/>
      <c r="DD470"/>
      <c r="DE470"/>
      <c r="DF470"/>
      <c r="DG470"/>
      <c r="DH470"/>
      <c r="DI470"/>
      <c r="DJ470"/>
      <c r="DK470"/>
      <c r="DL470"/>
      <c r="DM470"/>
      <c r="DN470"/>
      <c r="DO470"/>
      <c r="DP470"/>
      <c r="DQ470"/>
      <c r="DR470"/>
      <c r="DS470"/>
      <c r="DT470"/>
      <c r="DU470"/>
      <c r="DV470"/>
      <c r="DW470"/>
      <c r="DX470"/>
      <c r="DY470"/>
      <c r="DZ470"/>
      <c r="EA470"/>
      <c r="EB470"/>
      <c r="EC470"/>
      <c r="ED470"/>
      <c r="EE470"/>
    </row>
    <row r="471" spans="30:135" s="20" customFormat="1">
      <c r="AD471" s="43"/>
      <c r="AE471" s="43"/>
      <c r="AF471" s="3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  <c r="DE471"/>
      <c r="DF471"/>
      <c r="DG471"/>
      <c r="DH471"/>
      <c r="DI471"/>
      <c r="DJ471"/>
      <c r="DK471"/>
      <c r="DL471"/>
      <c r="DM471"/>
      <c r="DN471"/>
      <c r="DO471"/>
      <c r="DP471"/>
      <c r="DQ471"/>
      <c r="DR471"/>
      <c r="DS471"/>
      <c r="DT471"/>
      <c r="DU471"/>
      <c r="DV471"/>
      <c r="DW471"/>
      <c r="DX471"/>
      <c r="DY471"/>
      <c r="DZ471"/>
      <c r="EA471"/>
      <c r="EB471"/>
      <c r="EC471"/>
      <c r="ED471"/>
      <c r="EE471"/>
    </row>
    <row r="472" spans="30:135" s="20" customFormat="1">
      <c r="AD472" s="43"/>
      <c r="AE472" s="43"/>
      <c r="AF472" s="3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  <c r="DA472"/>
      <c r="DB472"/>
      <c r="DC472"/>
      <c r="DD472"/>
      <c r="DE472"/>
      <c r="DF472"/>
      <c r="DG472"/>
      <c r="DH472"/>
      <c r="DI472"/>
      <c r="DJ472"/>
      <c r="DK472"/>
      <c r="DL472"/>
      <c r="DM472"/>
      <c r="DN472"/>
      <c r="DO472"/>
      <c r="DP472"/>
      <c r="DQ472"/>
      <c r="DR472"/>
      <c r="DS472"/>
      <c r="DT472"/>
      <c r="DU472"/>
      <c r="DV472"/>
      <c r="DW472"/>
      <c r="DX472"/>
      <c r="DY472"/>
      <c r="DZ472"/>
      <c r="EA472"/>
      <c r="EB472"/>
      <c r="EC472"/>
      <c r="ED472"/>
      <c r="EE472"/>
    </row>
    <row r="473" spans="30:135" s="20" customFormat="1">
      <c r="AD473" s="43"/>
      <c r="AE473" s="43"/>
      <c r="AF473" s="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  <c r="DA473"/>
      <c r="DB473"/>
      <c r="DC473"/>
      <c r="DD473"/>
      <c r="DE473"/>
      <c r="DF473"/>
      <c r="DG473"/>
      <c r="DH473"/>
      <c r="DI473"/>
      <c r="DJ473"/>
      <c r="DK473"/>
      <c r="DL473"/>
      <c r="DM473"/>
      <c r="DN473"/>
      <c r="DO473"/>
      <c r="DP473"/>
      <c r="DQ473"/>
      <c r="DR473"/>
      <c r="DS473"/>
      <c r="DT473"/>
      <c r="DU473"/>
      <c r="DV473"/>
      <c r="DW473"/>
      <c r="DX473"/>
      <c r="DY473"/>
      <c r="DZ473"/>
      <c r="EA473"/>
      <c r="EB473"/>
      <c r="EC473"/>
      <c r="ED473"/>
      <c r="EE473"/>
    </row>
    <row r="474" spans="30:135" s="20" customFormat="1">
      <c r="AD474" s="43"/>
      <c r="AE474" s="43"/>
      <c r="AF474" s="3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  <c r="DA474"/>
      <c r="DB474"/>
      <c r="DC474"/>
      <c r="DD474"/>
      <c r="DE474"/>
      <c r="DF474"/>
      <c r="DG474"/>
      <c r="DH474"/>
      <c r="DI474"/>
      <c r="DJ474"/>
      <c r="DK474"/>
      <c r="DL474"/>
      <c r="DM474"/>
      <c r="DN474"/>
      <c r="DO474"/>
      <c r="DP474"/>
      <c r="DQ474"/>
      <c r="DR474"/>
      <c r="DS474"/>
      <c r="DT474"/>
      <c r="DU474"/>
      <c r="DV474"/>
      <c r="DW474"/>
      <c r="DX474"/>
      <c r="DY474"/>
      <c r="DZ474"/>
      <c r="EA474"/>
      <c r="EB474"/>
      <c r="EC474"/>
      <c r="ED474"/>
      <c r="EE474"/>
    </row>
    <row r="475" spans="30:135" s="20" customFormat="1">
      <c r="AD475" s="43"/>
      <c r="AE475" s="43"/>
      <c r="AF475" s="3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  <c r="DA475"/>
      <c r="DB475"/>
      <c r="DC475"/>
      <c r="DD475"/>
      <c r="DE475"/>
      <c r="DF475"/>
      <c r="DG475"/>
      <c r="DH475"/>
      <c r="DI475"/>
      <c r="DJ475"/>
      <c r="DK475"/>
      <c r="DL475"/>
      <c r="DM475"/>
      <c r="DN475"/>
      <c r="DO475"/>
      <c r="DP475"/>
      <c r="DQ475"/>
      <c r="DR475"/>
      <c r="DS475"/>
      <c r="DT475"/>
      <c r="DU475"/>
      <c r="DV475"/>
      <c r="DW475"/>
      <c r="DX475"/>
      <c r="DY475"/>
      <c r="DZ475"/>
      <c r="EA475"/>
      <c r="EB475"/>
      <c r="EC475"/>
      <c r="ED475"/>
      <c r="EE475"/>
    </row>
    <row r="476" spans="30:135" s="20" customFormat="1">
      <c r="AD476" s="43"/>
      <c r="AE476" s="43"/>
      <c r="AF476" s="3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  <c r="DA476"/>
      <c r="DB476"/>
      <c r="DC476"/>
      <c r="DD476"/>
      <c r="DE476"/>
      <c r="DF476"/>
      <c r="DG476"/>
      <c r="DH476"/>
      <c r="DI476"/>
      <c r="DJ476"/>
      <c r="DK476"/>
      <c r="DL476"/>
      <c r="DM476"/>
      <c r="DN476"/>
      <c r="DO476"/>
      <c r="DP476"/>
      <c r="DQ476"/>
      <c r="DR476"/>
      <c r="DS476"/>
      <c r="DT476"/>
      <c r="DU476"/>
      <c r="DV476"/>
      <c r="DW476"/>
      <c r="DX476"/>
      <c r="DY476"/>
      <c r="DZ476"/>
      <c r="EA476"/>
      <c r="EB476"/>
      <c r="EC476"/>
      <c r="ED476"/>
      <c r="EE476"/>
    </row>
    <row r="477" spans="30:135" s="20" customFormat="1">
      <c r="AD477" s="43"/>
      <c r="AE477" s="43"/>
      <c r="AF477" s="3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  <c r="CU477"/>
      <c r="CV477"/>
      <c r="CW477"/>
      <c r="CX477"/>
      <c r="CY477"/>
      <c r="CZ477"/>
      <c r="DA477"/>
      <c r="DB477"/>
      <c r="DC477"/>
      <c r="DD477"/>
      <c r="DE477"/>
      <c r="DF477"/>
      <c r="DG477"/>
      <c r="DH477"/>
      <c r="DI477"/>
      <c r="DJ477"/>
      <c r="DK477"/>
      <c r="DL477"/>
      <c r="DM477"/>
      <c r="DN477"/>
      <c r="DO477"/>
      <c r="DP477"/>
      <c r="DQ477"/>
      <c r="DR477"/>
      <c r="DS477"/>
      <c r="DT477"/>
      <c r="DU477"/>
      <c r="DV477"/>
      <c r="DW477"/>
      <c r="DX477"/>
      <c r="DY477"/>
      <c r="DZ477"/>
      <c r="EA477"/>
      <c r="EB477"/>
      <c r="EC477"/>
      <c r="ED477"/>
      <c r="EE477"/>
    </row>
    <row r="478" spans="30:135" s="20" customFormat="1">
      <c r="AD478" s="43"/>
      <c r="AE478" s="43"/>
      <c r="AF478" s="3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  <c r="CX478"/>
      <c r="CY478"/>
      <c r="CZ478"/>
      <c r="DA478"/>
      <c r="DB478"/>
      <c r="DC478"/>
      <c r="DD478"/>
      <c r="DE478"/>
      <c r="DF478"/>
      <c r="DG478"/>
      <c r="DH478"/>
      <c r="DI478"/>
      <c r="DJ478"/>
      <c r="DK478"/>
      <c r="DL478"/>
      <c r="DM478"/>
      <c r="DN478"/>
      <c r="DO478"/>
      <c r="DP478"/>
      <c r="DQ478"/>
      <c r="DR478"/>
      <c r="DS478"/>
      <c r="DT478"/>
      <c r="DU478"/>
      <c r="DV478"/>
      <c r="DW478"/>
      <c r="DX478"/>
      <c r="DY478"/>
      <c r="DZ478"/>
      <c r="EA478"/>
      <c r="EB478"/>
      <c r="EC478"/>
      <c r="ED478"/>
      <c r="EE478"/>
    </row>
    <row r="479" spans="30:135" s="20" customFormat="1">
      <c r="AD479" s="43"/>
      <c r="AE479" s="43"/>
      <c r="AF479" s="3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  <c r="CY479"/>
      <c r="CZ479"/>
      <c r="DA479"/>
      <c r="DB479"/>
      <c r="DC479"/>
      <c r="DD479"/>
      <c r="DE479"/>
      <c r="DF479"/>
      <c r="DG479"/>
      <c r="DH479"/>
      <c r="DI479"/>
      <c r="DJ479"/>
      <c r="DK479"/>
      <c r="DL479"/>
      <c r="DM479"/>
      <c r="DN479"/>
      <c r="DO479"/>
      <c r="DP479"/>
      <c r="DQ479"/>
      <c r="DR479"/>
      <c r="DS479"/>
      <c r="DT479"/>
      <c r="DU479"/>
      <c r="DV479"/>
      <c r="DW479"/>
      <c r="DX479"/>
      <c r="DY479"/>
      <c r="DZ479"/>
      <c r="EA479"/>
      <c r="EB479"/>
      <c r="EC479"/>
      <c r="ED479"/>
      <c r="EE479"/>
    </row>
    <row r="480" spans="30:135" s="20" customFormat="1">
      <c r="AD480" s="43"/>
      <c r="AE480" s="43"/>
      <c r="AF480" s="3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  <c r="DA480"/>
      <c r="DB480"/>
      <c r="DC480"/>
      <c r="DD480"/>
      <c r="DE480"/>
      <c r="DF480"/>
      <c r="DG480"/>
      <c r="DH480"/>
      <c r="DI480"/>
      <c r="DJ480"/>
      <c r="DK480"/>
      <c r="DL480"/>
      <c r="DM480"/>
      <c r="DN480"/>
      <c r="DO480"/>
      <c r="DP480"/>
      <c r="DQ480"/>
      <c r="DR480"/>
      <c r="DS480"/>
      <c r="DT480"/>
      <c r="DU480"/>
      <c r="DV480"/>
      <c r="DW480"/>
      <c r="DX480"/>
      <c r="DY480"/>
      <c r="DZ480"/>
      <c r="EA480"/>
      <c r="EB480"/>
      <c r="EC480"/>
      <c r="ED480"/>
      <c r="EE480"/>
    </row>
    <row r="481" spans="30:135" s="20" customFormat="1">
      <c r="AD481" s="43"/>
      <c r="AE481" s="43"/>
      <c r="AF481" s="3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  <c r="DA481"/>
      <c r="DB481"/>
      <c r="DC481"/>
      <c r="DD481"/>
      <c r="DE481"/>
      <c r="DF481"/>
      <c r="DG481"/>
      <c r="DH481"/>
      <c r="DI481"/>
      <c r="DJ481"/>
      <c r="DK481"/>
      <c r="DL481"/>
      <c r="DM481"/>
      <c r="DN481"/>
      <c r="DO481"/>
      <c r="DP481"/>
      <c r="DQ481"/>
      <c r="DR481"/>
      <c r="DS481"/>
      <c r="DT481"/>
      <c r="DU481"/>
      <c r="DV481"/>
      <c r="DW481"/>
      <c r="DX481"/>
      <c r="DY481"/>
      <c r="DZ481"/>
      <c r="EA481"/>
      <c r="EB481"/>
      <c r="EC481"/>
      <c r="ED481"/>
      <c r="EE481"/>
    </row>
    <row r="482" spans="30:135" s="20" customFormat="1">
      <c r="AD482" s="43"/>
      <c r="AE482" s="43"/>
      <c r="AF482" s="3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  <c r="CY482"/>
      <c r="CZ482"/>
      <c r="DA482"/>
      <c r="DB482"/>
      <c r="DC482"/>
      <c r="DD482"/>
      <c r="DE482"/>
      <c r="DF482"/>
      <c r="DG482"/>
      <c r="DH482"/>
      <c r="DI482"/>
      <c r="DJ482"/>
      <c r="DK482"/>
      <c r="DL482"/>
      <c r="DM482"/>
      <c r="DN482"/>
      <c r="DO482"/>
      <c r="DP482"/>
      <c r="DQ482"/>
      <c r="DR482"/>
      <c r="DS482"/>
      <c r="DT482"/>
      <c r="DU482"/>
      <c r="DV482"/>
      <c r="DW482"/>
      <c r="DX482"/>
      <c r="DY482"/>
      <c r="DZ482"/>
      <c r="EA482"/>
      <c r="EB482"/>
      <c r="EC482"/>
      <c r="ED482"/>
      <c r="EE482"/>
    </row>
    <row r="483" spans="30:135" s="20" customFormat="1">
      <c r="AD483" s="43"/>
      <c r="AE483" s="43"/>
      <c r="AF483" s="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Q483"/>
      <c r="CR483"/>
      <c r="CS483"/>
      <c r="CT483"/>
      <c r="CU483"/>
      <c r="CV483"/>
      <c r="CW483"/>
      <c r="CX483"/>
      <c r="CY483"/>
      <c r="CZ483"/>
      <c r="DA483"/>
      <c r="DB483"/>
      <c r="DC483"/>
      <c r="DD483"/>
      <c r="DE483"/>
      <c r="DF483"/>
      <c r="DG483"/>
      <c r="DH483"/>
      <c r="DI483"/>
      <c r="DJ483"/>
      <c r="DK483"/>
      <c r="DL483"/>
      <c r="DM483"/>
      <c r="DN483"/>
      <c r="DO483"/>
      <c r="DP483"/>
      <c r="DQ483"/>
      <c r="DR483"/>
      <c r="DS483"/>
      <c r="DT483"/>
      <c r="DU483"/>
      <c r="DV483"/>
      <c r="DW483"/>
      <c r="DX483"/>
      <c r="DY483"/>
      <c r="DZ483"/>
      <c r="EA483"/>
      <c r="EB483"/>
      <c r="EC483"/>
      <c r="ED483"/>
      <c r="EE483"/>
    </row>
    <row r="484" spans="30:135" s="20" customFormat="1">
      <c r="AD484" s="43"/>
      <c r="AE484" s="43"/>
      <c r="AF484" s="3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P484"/>
      <c r="CQ484"/>
      <c r="CR484"/>
      <c r="CS484"/>
      <c r="CT484"/>
      <c r="CU484"/>
      <c r="CV484"/>
      <c r="CW484"/>
      <c r="CX484"/>
      <c r="CY484"/>
      <c r="CZ484"/>
      <c r="DA484"/>
      <c r="DB484"/>
      <c r="DC484"/>
      <c r="DD484"/>
      <c r="DE484"/>
      <c r="DF484"/>
      <c r="DG484"/>
      <c r="DH484"/>
      <c r="DI484"/>
      <c r="DJ484"/>
      <c r="DK484"/>
      <c r="DL484"/>
      <c r="DM484"/>
      <c r="DN484"/>
      <c r="DO484"/>
      <c r="DP484"/>
      <c r="DQ484"/>
      <c r="DR484"/>
      <c r="DS484"/>
      <c r="DT484"/>
      <c r="DU484"/>
      <c r="DV484"/>
      <c r="DW484"/>
      <c r="DX484"/>
      <c r="DY484"/>
      <c r="DZ484"/>
      <c r="EA484"/>
      <c r="EB484"/>
      <c r="EC484"/>
      <c r="ED484"/>
      <c r="EE484"/>
    </row>
    <row r="485" spans="30:135" s="20" customFormat="1">
      <c r="AD485" s="43"/>
      <c r="AE485" s="43"/>
      <c r="AF485" s="3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N485"/>
      <c r="CO485"/>
      <c r="CP485"/>
      <c r="CQ485"/>
      <c r="CR485"/>
      <c r="CS485"/>
      <c r="CT485"/>
      <c r="CU485"/>
      <c r="CV485"/>
      <c r="CW485"/>
      <c r="CX485"/>
      <c r="CY485"/>
      <c r="CZ485"/>
      <c r="DA485"/>
      <c r="DB485"/>
      <c r="DC485"/>
      <c r="DD485"/>
      <c r="DE485"/>
      <c r="DF485"/>
      <c r="DG485"/>
      <c r="DH485"/>
      <c r="DI485"/>
      <c r="DJ485"/>
      <c r="DK485"/>
      <c r="DL485"/>
      <c r="DM485"/>
      <c r="DN485"/>
      <c r="DO485"/>
      <c r="DP485"/>
      <c r="DQ485"/>
      <c r="DR485"/>
      <c r="DS485"/>
      <c r="DT485"/>
      <c r="DU485"/>
      <c r="DV485"/>
      <c r="DW485"/>
      <c r="DX485"/>
      <c r="DY485"/>
      <c r="DZ485"/>
      <c r="EA485"/>
      <c r="EB485"/>
      <c r="EC485"/>
      <c r="ED485"/>
      <c r="EE485"/>
    </row>
    <row r="486" spans="30:135" s="20" customFormat="1">
      <c r="AD486" s="43"/>
      <c r="AE486" s="43"/>
      <c r="AF486" s="3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  <c r="DA486"/>
      <c r="DB486"/>
      <c r="DC486"/>
      <c r="DD486"/>
      <c r="DE486"/>
      <c r="DF486"/>
      <c r="DG486"/>
      <c r="DH486"/>
      <c r="DI486"/>
      <c r="DJ486"/>
      <c r="DK486"/>
      <c r="DL486"/>
      <c r="DM486"/>
      <c r="DN486"/>
      <c r="DO486"/>
      <c r="DP486"/>
      <c r="DQ486"/>
      <c r="DR486"/>
      <c r="DS486"/>
      <c r="DT486"/>
      <c r="DU486"/>
      <c r="DV486"/>
      <c r="DW486"/>
      <c r="DX486"/>
      <c r="DY486"/>
      <c r="DZ486"/>
      <c r="EA486"/>
      <c r="EB486"/>
      <c r="EC486"/>
      <c r="ED486"/>
      <c r="EE486"/>
    </row>
    <row r="487" spans="30:135" s="20" customFormat="1">
      <c r="AD487" s="43"/>
      <c r="AE487" s="43"/>
      <c r="AF487" s="3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  <c r="DA487"/>
      <c r="DB487"/>
      <c r="DC487"/>
      <c r="DD487"/>
      <c r="DE487"/>
      <c r="DF487"/>
      <c r="DG487"/>
      <c r="DH487"/>
      <c r="DI487"/>
      <c r="DJ487"/>
      <c r="DK487"/>
      <c r="DL487"/>
      <c r="DM487"/>
      <c r="DN487"/>
      <c r="DO487"/>
      <c r="DP487"/>
      <c r="DQ487"/>
      <c r="DR487"/>
      <c r="DS487"/>
      <c r="DT487"/>
      <c r="DU487"/>
      <c r="DV487"/>
      <c r="DW487"/>
      <c r="DX487"/>
      <c r="DY487"/>
      <c r="DZ487"/>
      <c r="EA487"/>
      <c r="EB487"/>
      <c r="EC487"/>
      <c r="ED487"/>
      <c r="EE487"/>
    </row>
    <row r="488" spans="30:135" s="20" customFormat="1">
      <c r="AD488" s="43"/>
      <c r="AE488" s="43"/>
      <c r="AF488" s="3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  <c r="CY488"/>
      <c r="CZ488"/>
      <c r="DA488"/>
      <c r="DB488"/>
      <c r="DC488"/>
      <c r="DD488"/>
      <c r="DE488"/>
      <c r="DF488"/>
      <c r="DG488"/>
      <c r="DH488"/>
      <c r="DI488"/>
      <c r="DJ488"/>
      <c r="DK488"/>
      <c r="DL488"/>
      <c r="DM488"/>
      <c r="DN488"/>
      <c r="DO488"/>
      <c r="DP488"/>
      <c r="DQ488"/>
      <c r="DR488"/>
      <c r="DS488"/>
      <c r="DT488"/>
      <c r="DU488"/>
      <c r="DV488"/>
      <c r="DW488"/>
      <c r="DX488"/>
      <c r="DY488"/>
      <c r="DZ488"/>
      <c r="EA488"/>
      <c r="EB488"/>
      <c r="EC488"/>
      <c r="ED488"/>
      <c r="EE488"/>
    </row>
    <row r="489" spans="30:135" s="20" customFormat="1">
      <c r="AD489" s="43"/>
      <c r="AE489" s="43"/>
      <c r="AF489" s="3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  <c r="CY489"/>
      <c r="CZ489"/>
      <c r="DA489"/>
      <c r="DB489"/>
      <c r="DC489"/>
      <c r="DD489"/>
      <c r="DE489"/>
      <c r="DF489"/>
      <c r="DG489"/>
      <c r="DH489"/>
      <c r="DI489"/>
      <c r="DJ489"/>
      <c r="DK489"/>
      <c r="DL489"/>
      <c r="DM489"/>
      <c r="DN489"/>
      <c r="DO489"/>
      <c r="DP489"/>
      <c r="DQ489"/>
      <c r="DR489"/>
      <c r="DS489"/>
      <c r="DT489"/>
      <c r="DU489"/>
      <c r="DV489"/>
      <c r="DW489"/>
      <c r="DX489"/>
      <c r="DY489"/>
      <c r="DZ489"/>
      <c r="EA489"/>
      <c r="EB489"/>
      <c r="EC489"/>
      <c r="ED489"/>
      <c r="EE489"/>
    </row>
    <row r="490" spans="30:135" s="20" customFormat="1">
      <c r="AD490" s="43"/>
      <c r="AE490" s="43"/>
      <c r="AF490" s="3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  <c r="CZ490"/>
      <c r="DA490"/>
      <c r="DB490"/>
      <c r="DC490"/>
      <c r="DD490"/>
      <c r="DE490"/>
      <c r="DF490"/>
      <c r="DG490"/>
      <c r="DH490"/>
      <c r="DI490"/>
      <c r="DJ490"/>
      <c r="DK490"/>
      <c r="DL490"/>
      <c r="DM490"/>
      <c r="DN490"/>
      <c r="DO490"/>
      <c r="DP490"/>
      <c r="DQ490"/>
      <c r="DR490"/>
      <c r="DS490"/>
      <c r="DT490"/>
      <c r="DU490"/>
      <c r="DV490"/>
      <c r="DW490"/>
      <c r="DX490"/>
      <c r="DY490"/>
      <c r="DZ490"/>
      <c r="EA490"/>
      <c r="EB490"/>
      <c r="EC490"/>
      <c r="ED490"/>
      <c r="EE490"/>
    </row>
    <row r="491" spans="30:135" s="20" customFormat="1">
      <c r="AD491" s="43"/>
      <c r="AE491" s="43"/>
      <c r="AF491" s="3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  <c r="DE491"/>
      <c r="DF491"/>
      <c r="DG491"/>
      <c r="DH491"/>
      <c r="DI491"/>
      <c r="DJ491"/>
      <c r="DK491"/>
      <c r="DL491"/>
      <c r="DM491"/>
      <c r="DN491"/>
      <c r="DO491"/>
      <c r="DP491"/>
      <c r="DQ491"/>
      <c r="DR491"/>
      <c r="DS491"/>
      <c r="DT491"/>
      <c r="DU491"/>
      <c r="DV491"/>
      <c r="DW491"/>
      <c r="DX491"/>
      <c r="DY491"/>
      <c r="DZ491"/>
      <c r="EA491"/>
      <c r="EB491"/>
      <c r="EC491"/>
      <c r="ED491"/>
      <c r="EE491"/>
    </row>
    <row r="492" spans="30:135" s="20" customFormat="1">
      <c r="AD492" s="43"/>
      <c r="AE492" s="43"/>
      <c r="AF492" s="3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  <c r="DA492"/>
      <c r="DB492"/>
      <c r="DC492"/>
      <c r="DD492"/>
      <c r="DE492"/>
      <c r="DF492"/>
      <c r="DG492"/>
      <c r="DH492"/>
      <c r="DI492"/>
      <c r="DJ492"/>
      <c r="DK492"/>
      <c r="DL492"/>
      <c r="DM492"/>
      <c r="DN492"/>
      <c r="DO492"/>
      <c r="DP492"/>
      <c r="DQ492"/>
      <c r="DR492"/>
      <c r="DS492"/>
      <c r="DT492"/>
      <c r="DU492"/>
      <c r="DV492"/>
      <c r="DW492"/>
      <c r="DX492"/>
      <c r="DY492"/>
      <c r="DZ492"/>
      <c r="EA492"/>
      <c r="EB492"/>
      <c r="EC492"/>
      <c r="ED492"/>
      <c r="EE492"/>
    </row>
    <row r="493" spans="30:135" s="20" customFormat="1">
      <c r="AD493" s="43"/>
      <c r="AE493" s="43"/>
      <c r="AF493" s="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  <c r="CX493"/>
      <c r="CY493"/>
      <c r="CZ493"/>
      <c r="DA493"/>
      <c r="DB493"/>
      <c r="DC493"/>
      <c r="DD493"/>
      <c r="DE493"/>
      <c r="DF493"/>
      <c r="DG493"/>
      <c r="DH493"/>
      <c r="DI493"/>
      <c r="DJ493"/>
      <c r="DK493"/>
      <c r="DL493"/>
      <c r="DM493"/>
      <c r="DN493"/>
      <c r="DO493"/>
      <c r="DP493"/>
      <c r="DQ493"/>
      <c r="DR493"/>
      <c r="DS493"/>
      <c r="DT493"/>
      <c r="DU493"/>
      <c r="DV493"/>
      <c r="DW493"/>
      <c r="DX493"/>
      <c r="DY493"/>
      <c r="DZ493"/>
      <c r="EA493"/>
      <c r="EB493"/>
      <c r="EC493"/>
      <c r="ED493"/>
      <c r="EE493"/>
    </row>
    <row r="494" spans="30:135" s="20" customFormat="1">
      <c r="AD494" s="43"/>
      <c r="AE494" s="43"/>
      <c r="AF494" s="3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  <c r="DA494"/>
      <c r="DB494"/>
      <c r="DC494"/>
      <c r="DD494"/>
      <c r="DE494"/>
      <c r="DF494"/>
      <c r="DG494"/>
      <c r="DH494"/>
      <c r="DI494"/>
      <c r="DJ494"/>
      <c r="DK494"/>
      <c r="DL494"/>
      <c r="DM494"/>
      <c r="DN494"/>
      <c r="DO494"/>
      <c r="DP494"/>
      <c r="DQ494"/>
      <c r="DR494"/>
      <c r="DS494"/>
      <c r="DT494"/>
      <c r="DU494"/>
      <c r="DV494"/>
      <c r="DW494"/>
      <c r="DX494"/>
      <c r="DY494"/>
      <c r="DZ494"/>
      <c r="EA494"/>
      <c r="EB494"/>
      <c r="EC494"/>
      <c r="ED494"/>
      <c r="EE494"/>
    </row>
    <row r="495" spans="30:135" s="20" customFormat="1">
      <c r="AD495" s="43"/>
      <c r="AE495" s="43"/>
      <c r="AF495" s="3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  <c r="DA495"/>
      <c r="DB495"/>
      <c r="DC495"/>
      <c r="DD495"/>
      <c r="DE495"/>
      <c r="DF495"/>
      <c r="DG495"/>
      <c r="DH495"/>
      <c r="DI495"/>
      <c r="DJ495"/>
      <c r="DK495"/>
      <c r="DL495"/>
      <c r="DM495"/>
      <c r="DN495"/>
      <c r="DO495"/>
      <c r="DP495"/>
      <c r="DQ495"/>
      <c r="DR495"/>
      <c r="DS495"/>
      <c r="DT495"/>
      <c r="DU495"/>
      <c r="DV495"/>
      <c r="DW495"/>
      <c r="DX495"/>
      <c r="DY495"/>
      <c r="DZ495"/>
      <c r="EA495"/>
      <c r="EB495"/>
      <c r="EC495"/>
      <c r="ED495"/>
      <c r="EE495"/>
    </row>
    <row r="496" spans="30:135" s="20" customFormat="1">
      <c r="AD496" s="43"/>
      <c r="AE496" s="43"/>
      <c r="AF496" s="3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  <c r="CT496"/>
      <c r="CU496"/>
      <c r="CV496"/>
      <c r="CW496"/>
      <c r="CX496"/>
      <c r="CY496"/>
      <c r="CZ496"/>
      <c r="DA496"/>
      <c r="DB496"/>
      <c r="DC496"/>
      <c r="DD496"/>
      <c r="DE496"/>
      <c r="DF496"/>
      <c r="DG496"/>
      <c r="DH496"/>
      <c r="DI496"/>
      <c r="DJ496"/>
      <c r="DK496"/>
      <c r="DL496"/>
      <c r="DM496"/>
      <c r="DN496"/>
      <c r="DO496"/>
      <c r="DP496"/>
      <c r="DQ496"/>
      <c r="DR496"/>
      <c r="DS496"/>
      <c r="DT496"/>
      <c r="DU496"/>
      <c r="DV496"/>
      <c r="DW496"/>
      <c r="DX496"/>
      <c r="DY496"/>
      <c r="DZ496"/>
      <c r="EA496"/>
      <c r="EB496"/>
      <c r="EC496"/>
      <c r="ED496"/>
      <c r="EE496"/>
    </row>
    <row r="497" spans="30:135" s="20" customFormat="1">
      <c r="AD497" s="43"/>
      <c r="AE497" s="43"/>
      <c r="AF497" s="3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  <c r="CZ497"/>
      <c r="DA497"/>
      <c r="DB497"/>
      <c r="DC497"/>
      <c r="DD497"/>
      <c r="DE497"/>
      <c r="DF497"/>
      <c r="DG497"/>
      <c r="DH497"/>
      <c r="DI497"/>
      <c r="DJ497"/>
      <c r="DK497"/>
      <c r="DL497"/>
      <c r="DM497"/>
      <c r="DN497"/>
      <c r="DO497"/>
      <c r="DP497"/>
      <c r="DQ497"/>
      <c r="DR497"/>
      <c r="DS497"/>
      <c r="DT497"/>
      <c r="DU497"/>
      <c r="DV497"/>
      <c r="DW497"/>
      <c r="DX497"/>
      <c r="DY497"/>
      <c r="DZ497"/>
      <c r="EA497"/>
      <c r="EB497"/>
      <c r="EC497"/>
      <c r="ED497"/>
      <c r="EE497"/>
    </row>
    <row r="498" spans="30:135" s="20" customFormat="1">
      <c r="AD498" s="43"/>
      <c r="AE498" s="43"/>
      <c r="AF498" s="3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  <c r="CZ498"/>
      <c r="DA498"/>
      <c r="DB498"/>
      <c r="DC498"/>
      <c r="DD498"/>
      <c r="DE498"/>
      <c r="DF498"/>
      <c r="DG498"/>
      <c r="DH498"/>
      <c r="DI498"/>
      <c r="DJ498"/>
      <c r="DK498"/>
      <c r="DL498"/>
      <c r="DM498"/>
      <c r="DN498"/>
      <c r="DO498"/>
      <c r="DP498"/>
      <c r="DQ498"/>
      <c r="DR498"/>
      <c r="DS498"/>
      <c r="DT498"/>
      <c r="DU498"/>
      <c r="DV498"/>
      <c r="DW498"/>
      <c r="DX498"/>
      <c r="DY498"/>
      <c r="DZ498"/>
      <c r="EA498"/>
      <c r="EB498"/>
      <c r="EC498"/>
      <c r="ED498"/>
      <c r="EE498"/>
    </row>
    <row r="499" spans="30:135" s="20" customFormat="1">
      <c r="AD499" s="43"/>
      <c r="AE499" s="43"/>
      <c r="AF499" s="3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  <c r="CZ499"/>
      <c r="DA499"/>
      <c r="DB499"/>
      <c r="DC499"/>
      <c r="DD499"/>
      <c r="DE499"/>
      <c r="DF499"/>
      <c r="DG499"/>
      <c r="DH499"/>
      <c r="DI499"/>
      <c r="DJ499"/>
      <c r="DK499"/>
      <c r="DL499"/>
      <c r="DM499"/>
      <c r="DN499"/>
      <c r="DO499"/>
      <c r="DP499"/>
      <c r="DQ499"/>
      <c r="DR499"/>
      <c r="DS499"/>
      <c r="DT499"/>
      <c r="DU499"/>
      <c r="DV499"/>
      <c r="DW499"/>
      <c r="DX499"/>
      <c r="DY499"/>
      <c r="DZ499"/>
      <c r="EA499"/>
      <c r="EB499"/>
      <c r="EC499"/>
      <c r="ED499"/>
      <c r="EE499"/>
    </row>
    <row r="500" spans="30:135" s="20" customFormat="1">
      <c r="AD500" s="43"/>
      <c r="AE500" s="43"/>
      <c r="AF500" s="3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  <c r="DA500"/>
      <c r="DB500"/>
      <c r="DC500"/>
      <c r="DD500"/>
      <c r="DE500"/>
      <c r="DF500"/>
      <c r="DG500"/>
      <c r="DH500"/>
      <c r="DI500"/>
      <c r="DJ500"/>
      <c r="DK500"/>
      <c r="DL500"/>
      <c r="DM500"/>
      <c r="DN500"/>
      <c r="DO500"/>
      <c r="DP500"/>
      <c r="DQ500"/>
      <c r="DR500"/>
      <c r="DS500"/>
      <c r="DT500"/>
      <c r="DU500"/>
      <c r="DV500"/>
      <c r="DW500"/>
      <c r="DX500"/>
      <c r="DY500"/>
      <c r="DZ500"/>
      <c r="EA500"/>
      <c r="EB500"/>
      <c r="EC500"/>
      <c r="ED500"/>
      <c r="EE500"/>
    </row>
    <row r="501" spans="30:135" s="20" customFormat="1">
      <c r="AD501" s="43"/>
      <c r="AE501" s="43"/>
      <c r="AF501" s="3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  <c r="DE501"/>
      <c r="DF501"/>
      <c r="DG501"/>
      <c r="DH501"/>
      <c r="DI501"/>
      <c r="DJ501"/>
      <c r="DK501"/>
      <c r="DL501"/>
      <c r="DM501"/>
      <c r="DN501"/>
      <c r="DO501"/>
      <c r="DP501"/>
      <c r="DQ501"/>
      <c r="DR501"/>
      <c r="DS501"/>
      <c r="DT501"/>
      <c r="DU501"/>
      <c r="DV501"/>
      <c r="DW501"/>
      <c r="DX501"/>
      <c r="DY501"/>
      <c r="DZ501"/>
      <c r="EA501"/>
      <c r="EB501"/>
      <c r="EC501"/>
      <c r="ED501"/>
      <c r="EE501"/>
    </row>
    <row r="502" spans="30:135" s="20" customFormat="1">
      <c r="AD502" s="43"/>
      <c r="AE502" s="43"/>
      <c r="AF502" s="3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  <c r="DE502"/>
      <c r="DF502"/>
      <c r="DG502"/>
      <c r="DH502"/>
      <c r="DI502"/>
      <c r="DJ502"/>
      <c r="DK502"/>
      <c r="DL502"/>
      <c r="DM502"/>
      <c r="DN502"/>
      <c r="DO502"/>
      <c r="DP502"/>
      <c r="DQ502"/>
      <c r="DR502"/>
      <c r="DS502"/>
      <c r="DT502"/>
      <c r="DU502"/>
      <c r="DV502"/>
      <c r="DW502"/>
      <c r="DX502"/>
      <c r="DY502"/>
      <c r="DZ502"/>
      <c r="EA502"/>
      <c r="EB502"/>
      <c r="EC502"/>
      <c r="ED502"/>
      <c r="EE502"/>
    </row>
    <row r="503" spans="30:135" s="20" customFormat="1">
      <c r="AD503" s="43"/>
      <c r="AE503" s="43"/>
      <c r="AF503" s="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  <c r="DA503"/>
      <c r="DB503"/>
      <c r="DC503"/>
      <c r="DD503"/>
      <c r="DE503"/>
      <c r="DF503"/>
      <c r="DG503"/>
      <c r="DH503"/>
      <c r="DI503"/>
      <c r="DJ503"/>
      <c r="DK503"/>
      <c r="DL503"/>
      <c r="DM503"/>
      <c r="DN503"/>
      <c r="DO503"/>
      <c r="DP503"/>
      <c r="DQ503"/>
      <c r="DR503"/>
      <c r="DS503"/>
      <c r="DT503"/>
      <c r="DU503"/>
      <c r="DV503"/>
      <c r="DW503"/>
      <c r="DX503"/>
      <c r="DY503"/>
      <c r="DZ503"/>
      <c r="EA503"/>
      <c r="EB503"/>
      <c r="EC503"/>
      <c r="ED503"/>
      <c r="EE503"/>
    </row>
    <row r="504" spans="30:135" s="20" customFormat="1">
      <c r="AD504" s="43"/>
      <c r="AE504" s="43"/>
      <c r="AF504" s="3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  <c r="DA504"/>
      <c r="DB504"/>
      <c r="DC504"/>
      <c r="DD504"/>
      <c r="DE504"/>
      <c r="DF504"/>
      <c r="DG504"/>
      <c r="DH504"/>
      <c r="DI504"/>
      <c r="DJ504"/>
      <c r="DK504"/>
      <c r="DL504"/>
      <c r="DM504"/>
      <c r="DN504"/>
      <c r="DO504"/>
      <c r="DP504"/>
      <c r="DQ504"/>
      <c r="DR504"/>
      <c r="DS504"/>
      <c r="DT504"/>
      <c r="DU504"/>
      <c r="DV504"/>
      <c r="DW504"/>
      <c r="DX504"/>
      <c r="DY504"/>
      <c r="DZ504"/>
      <c r="EA504"/>
      <c r="EB504"/>
      <c r="EC504"/>
      <c r="ED504"/>
      <c r="EE504"/>
    </row>
    <row r="505" spans="30:135" s="20" customFormat="1">
      <c r="AD505" s="43"/>
      <c r="AE505" s="43"/>
      <c r="AF505" s="3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N505"/>
      <c r="CO505"/>
      <c r="CP505"/>
      <c r="CQ505"/>
      <c r="CR505"/>
      <c r="CS505"/>
      <c r="CT505"/>
      <c r="CU505"/>
      <c r="CV505"/>
      <c r="CW505"/>
      <c r="CX505"/>
      <c r="CY505"/>
      <c r="CZ505"/>
      <c r="DA505"/>
      <c r="DB505"/>
      <c r="DC505"/>
      <c r="DD505"/>
      <c r="DE505"/>
      <c r="DF505"/>
      <c r="DG505"/>
      <c r="DH505"/>
      <c r="DI505"/>
      <c r="DJ505"/>
      <c r="DK505"/>
      <c r="DL505"/>
      <c r="DM505"/>
      <c r="DN505"/>
      <c r="DO505"/>
      <c r="DP505"/>
      <c r="DQ505"/>
      <c r="DR505"/>
      <c r="DS505"/>
      <c r="DT505"/>
      <c r="DU505"/>
      <c r="DV505"/>
      <c r="DW505"/>
      <c r="DX505"/>
      <c r="DY505"/>
      <c r="DZ505"/>
      <c r="EA505"/>
      <c r="EB505"/>
      <c r="EC505"/>
      <c r="ED505"/>
      <c r="EE505"/>
    </row>
    <row r="506" spans="30:135" s="20" customFormat="1">
      <c r="AD506" s="43"/>
      <c r="AE506" s="43"/>
      <c r="AF506" s="3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  <c r="CH506"/>
      <c r="CI506"/>
      <c r="CJ506"/>
      <c r="CK506"/>
      <c r="CL506"/>
      <c r="CM506"/>
      <c r="CN506"/>
      <c r="CO506"/>
      <c r="CP506"/>
      <c r="CQ506"/>
      <c r="CR506"/>
      <c r="CS506"/>
      <c r="CT506"/>
      <c r="CU506"/>
      <c r="CV506"/>
      <c r="CW506"/>
      <c r="CX506"/>
      <c r="CY506"/>
      <c r="CZ506"/>
      <c r="DA506"/>
      <c r="DB506"/>
      <c r="DC506"/>
      <c r="DD506"/>
      <c r="DE506"/>
      <c r="DF506"/>
      <c r="DG506"/>
      <c r="DH506"/>
      <c r="DI506"/>
      <c r="DJ506"/>
      <c r="DK506"/>
      <c r="DL506"/>
      <c r="DM506"/>
      <c r="DN506"/>
      <c r="DO506"/>
      <c r="DP506"/>
      <c r="DQ506"/>
      <c r="DR506"/>
      <c r="DS506"/>
      <c r="DT506"/>
      <c r="DU506"/>
      <c r="DV506"/>
      <c r="DW506"/>
      <c r="DX506"/>
      <c r="DY506"/>
      <c r="DZ506"/>
      <c r="EA506"/>
      <c r="EB506"/>
      <c r="EC506"/>
      <c r="ED506"/>
      <c r="EE506"/>
    </row>
    <row r="507" spans="30:135" s="20" customFormat="1">
      <c r="AD507" s="43"/>
      <c r="AE507" s="43"/>
      <c r="AF507" s="3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P507"/>
      <c r="CQ507"/>
      <c r="CR507"/>
      <c r="CS507"/>
      <c r="CT507"/>
      <c r="CU507"/>
      <c r="CV507"/>
      <c r="CW507"/>
      <c r="CX507"/>
      <c r="CY507"/>
      <c r="CZ507"/>
      <c r="DA507"/>
      <c r="DB507"/>
      <c r="DC507"/>
      <c r="DD507"/>
      <c r="DE507"/>
      <c r="DF507"/>
      <c r="DG507"/>
      <c r="DH507"/>
      <c r="DI507"/>
      <c r="DJ507"/>
      <c r="DK507"/>
      <c r="DL507"/>
      <c r="DM507"/>
      <c r="DN507"/>
      <c r="DO507"/>
      <c r="DP507"/>
      <c r="DQ507"/>
      <c r="DR507"/>
      <c r="DS507"/>
      <c r="DT507"/>
      <c r="DU507"/>
      <c r="DV507"/>
      <c r="DW507"/>
      <c r="DX507"/>
      <c r="DY507"/>
      <c r="DZ507"/>
      <c r="EA507"/>
      <c r="EB507"/>
      <c r="EC507"/>
      <c r="ED507"/>
      <c r="EE507"/>
    </row>
    <row r="508" spans="30:135" s="20" customFormat="1">
      <c r="AD508" s="43"/>
      <c r="AE508" s="43"/>
      <c r="AF508" s="3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  <c r="CX508"/>
      <c r="CY508"/>
      <c r="CZ508"/>
      <c r="DA508"/>
      <c r="DB508"/>
      <c r="DC508"/>
      <c r="DD508"/>
      <c r="DE508"/>
      <c r="DF508"/>
      <c r="DG508"/>
      <c r="DH508"/>
      <c r="DI508"/>
      <c r="DJ508"/>
      <c r="DK508"/>
      <c r="DL508"/>
      <c r="DM508"/>
      <c r="DN508"/>
      <c r="DO508"/>
      <c r="DP508"/>
      <c r="DQ508"/>
      <c r="DR508"/>
      <c r="DS508"/>
      <c r="DT508"/>
      <c r="DU508"/>
      <c r="DV508"/>
      <c r="DW508"/>
      <c r="DX508"/>
      <c r="DY508"/>
      <c r="DZ508"/>
      <c r="EA508"/>
      <c r="EB508"/>
      <c r="EC508"/>
      <c r="ED508"/>
      <c r="EE508"/>
    </row>
    <row r="509" spans="30:135" s="20" customFormat="1">
      <c r="AD509" s="43"/>
      <c r="AE509" s="43"/>
      <c r="AF509" s="3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P509"/>
      <c r="CQ509"/>
      <c r="CR509"/>
      <c r="CS509"/>
      <c r="CT509"/>
      <c r="CU509"/>
      <c r="CV509"/>
      <c r="CW509"/>
      <c r="CX509"/>
      <c r="CY509"/>
      <c r="CZ509"/>
      <c r="DA509"/>
      <c r="DB509"/>
      <c r="DC509"/>
      <c r="DD509"/>
      <c r="DE509"/>
      <c r="DF509"/>
      <c r="DG509"/>
      <c r="DH509"/>
      <c r="DI509"/>
      <c r="DJ509"/>
      <c r="DK509"/>
      <c r="DL509"/>
      <c r="DM509"/>
      <c r="DN509"/>
      <c r="DO509"/>
      <c r="DP509"/>
      <c r="DQ509"/>
      <c r="DR509"/>
      <c r="DS509"/>
      <c r="DT509"/>
      <c r="DU509"/>
      <c r="DV509"/>
      <c r="DW509"/>
      <c r="DX509"/>
      <c r="DY509"/>
      <c r="DZ509"/>
      <c r="EA509"/>
      <c r="EB509"/>
      <c r="EC509"/>
      <c r="ED509"/>
      <c r="EE509"/>
    </row>
    <row r="510" spans="30:135" s="20" customFormat="1">
      <c r="AD510" s="43"/>
      <c r="AE510" s="43"/>
      <c r="AF510" s="3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  <c r="CG510"/>
      <c r="CH510"/>
      <c r="CI510"/>
      <c r="CJ510"/>
      <c r="CK510"/>
      <c r="CL510"/>
      <c r="CM510"/>
      <c r="CN510"/>
      <c r="CO510"/>
      <c r="CP510"/>
      <c r="CQ510"/>
      <c r="CR510"/>
      <c r="CS510"/>
      <c r="CT510"/>
      <c r="CU510"/>
      <c r="CV510"/>
      <c r="CW510"/>
      <c r="CX510"/>
      <c r="CY510"/>
      <c r="CZ510"/>
      <c r="DA510"/>
      <c r="DB510"/>
      <c r="DC510"/>
      <c r="DD510"/>
      <c r="DE510"/>
      <c r="DF510"/>
      <c r="DG510"/>
      <c r="DH510"/>
      <c r="DI510"/>
      <c r="DJ510"/>
      <c r="DK510"/>
      <c r="DL510"/>
      <c r="DM510"/>
      <c r="DN510"/>
      <c r="DO510"/>
      <c r="DP510"/>
      <c r="DQ510"/>
      <c r="DR510"/>
      <c r="DS510"/>
      <c r="DT510"/>
      <c r="DU510"/>
      <c r="DV510"/>
      <c r="DW510"/>
      <c r="DX510"/>
      <c r="DY510"/>
      <c r="DZ510"/>
      <c r="EA510"/>
      <c r="EB510"/>
      <c r="EC510"/>
      <c r="ED510"/>
      <c r="EE510"/>
    </row>
    <row r="511" spans="30:135" s="20" customFormat="1">
      <c r="AD511" s="43"/>
      <c r="AE511" s="43"/>
      <c r="AF511" s="3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  <c r="CG511"/>
      <c r="CH511"/>
      <c r="CI511"/>
      <c r="CJ511"/>
      <c r="CK511"/>
      <c r="CL511"/>
      <c r="CM511"/>
      <c r="CN511"/>
      <c r="CO511"/>
      <c r="CP511"/>
      <c r="CQ511"/>
      <c r="CR511"/>
      <c r="CS511"/>
      <c r="CT511"/>
      <c r="CU511"/>
      <c r="CV511"/>
      <c r="CW511"/>
      <c r="CX511"/>
      <c r="CY511"/>
      <c r="CZ511"/>
      <c r="DA511"/>
      <c r="DB511"/>
      <c r="DC511"/>
      <c r="DD511"/>
      <c r="DE511"/>
      <c r="DF511"/>
      <c r="DG511"/>
      <c r="DH511"/>
      <c r="DI511"/>
      <c r="DJ511"/>
      <c r="DK511"/>
      <c r="DL511"/>
      <c r="DM511"/>
      <c r="DN511"/>
      <c r="DO511"/>
      <c r="DP511"/>
      <c r="DQ511"/>
      <c r="DR511"/>
      <c r="DS511"/>
      <c r="DT511"/>
      <c r="DU511"/>
      <c r="DV511"/>
      <c r="DW511"/>
      <c r="DX511"/>
      <c r="DY511"/>
      <c r="DZ511"/>
      <c r="EA511"/>
      <c r="EB511"/>
      <c r="EC511"/>
      <c r="ED511"/>
      <c r="EE511"/>
    </row>
    <row r="512" spans="30:135" s="20" customFormat="1">
      <c r="AD512" s="43"/>
      <c r="AE512" s="43"/>
      <c r="AF512" s="3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I512"/>
      <c r="CJ512"/>
      <c r="CK512"/>
      <c r="CL512"/>
      <c r="CM512"/>
      <c r="CN512"/>
      <c r="CO512"/>
      <c r="CP512"/>
      <c r="CQ512"/>
      <c r="CR512"/>
      <c r="CS512"/>
      <c r="CT512"/>
      <c r="CU512"/>
      <c r="CV512"/>
      <c r="CW512"/>
      <c r="CX512"/>
      <c r="CY512"/>
      <c r="CZ512"/>
      <c r="DA512"/>
      <c r="DB512"/>
      <c r="DC512"/>
      <c r="DD512"/>
      <c r="DE512"/>
      <c r="DF512"/>
      <c r="DG512"/>
      <c r="DH512"/>
      <c r="DI512"/>
      <c r="DJ512"/>
      <c r="DK512"/>
      <c r="DL512"/>
      <c r="DM512"/>
      <c r="DN512"/>
      <c r="DO512"/>
      <c r="DP512"/>
      <c r="DQ512"/>
      <c r="DR512"/>
      <c r="DS512"/>
      <c r="DT512"/>
      <c r="DU512"/>
      <c r="DV512"/>
      <c r="DW512"/>
      <c r="DX512"/>
      <c r="DY512"/>
      <c r="DZ512"/>
      <c r="EA512"/>
      <c r="EB512"/>
      <c r="EC512"/>
      <c r="ED512"/>
      <c r="EE512"/>
    </row>
    <row r="513" spans="30:135" s="20" customFormat="1">
      <c r="AD513" s="43"/>
      <c r="AE513" s="43"/>
      <c r="AF513" s="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  <c r="CP513"/>
      <c r="CQ513"/>
      <c r="CR513"/>
      <c r="CS513"/>
      <c r="CT513"/>
      <c r="CU513"/>
      <c r="CV513"/>
      <c r="CW513"/>
      <c r="CX513"/>
      <c r="CY513"/>
      <c r="CZ513"/>
      <c r="DA513"/>
      <c r="DB513"/>
      <c r="DC513"/>
      <c r="DD513"/>
      <c r="DE513"/>
      <c r="DF513"/>
      <c r="DG513"/>
      <c r="DH513"/>
      <c r="DI513"/>
      <c r="DJ513"/>
      <c r="DK513"/>
      <c r="DL513"/>
      <c r="DM513"/>
      <c r="DN513"/>
      <c r="DO513"/>
      <c r="DP513"/>
      <c r="DQ513"/>
      <c r="DR513"/>
      <c r="DS513"/>
      <c r="DT513"/>
      <c r="DU513"/>
      <c r="DV513"/>
      <c r="DW513"/>
      <c r="DX513"/>
      <c r="DY513"/>
      <c r="DZ513"/>
      <c r="EA513"/>
      <c r="EB513"/>
      <c r="EC513"/>
      <c r="ED513"/>
      <c r="EE513"/>
    </row>
    <row r="514" spans="30:135" s="20" customFormat="1">
      <c r="AD514" s="43"/>
      <c r="AE514" s="43"/>
      <c r="AF514" s="3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P514"/>
      <c r="CQ514"/>
      <c r="CR514"/>
      <c r="CS514"/>
      <c r="CT514"/>
      <c r="CU514"/>
      <c r="CV514"/>
      <c r="CW514"/>
      <c r="CX514"/>
      <c r="CY514"/>
      <c r="CZ514"/>
      <c r="DA514"/>
      <c r="DB514"/>
      <c r="DC514"/>
      <c r="DD514"/>
      <c r="DE514"/>
      <c r="DF514"/>
      <c r="DG514"/>
      <c r="DH514"/>
      <c r="DI514"/>
      <c r="DJ514"/>
      <c r="DK514"/>
      <c r="DL514"/>
      <c r="DM514"/>
      <c r="DN514"/>
      <c r="DO514"/>
      <c r="DP514"/>
      <c r="DQ514"/>
      <c r="DR514"/>
      <c r="DS514"/>
      <c r="DT514"/>
      <c r="DU514"/>
      <c r="DV514"/>
      <c r="DW514"/>
      <c r="DX514"/>
      <c r="DY514"/>
      <c r="DZ514"/>
      <c r="EA514"/>
      <c r="EB514"/>
      <c r="EC514"/>
      <c r="ED514"/>
      <c r="EE514"/>
    </row>
    <row r="515" spans="30:135" s="20" customFormat="1">
      <c r="AD515" s="43"/>
      <c r="AE515" s="43"/>
      <c r="AF515" s="3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I515"/>
      <c r="CJ515"/>
      <c r="CK515"/>
      <c r="CL515"/>
      <c r="CM515"/>
      <c r="CN515"/>
      <c r="CO515"/>
      <c r="CP515"/>
      <c r="CQ515"/>
      <c r="CR515"/>
      <c r="CS515"/>
      <c r="CT515"/>
      <c r="CU515"/>
      <c r="CV515"/>
      <c r="CW515"/>
      <c r="CX515"/>
      <c r="CY515"/>
      <c r="CZ515"/>
      <c r="DA515"/>
      <c r="DB515"/>
      <c r="DC515"/>
      <c r="DD515"/>
      <c r="DE515"/>
      <c r="DF515"/>
      <c r="DG515"/>
      <c r="DH515"/>
      <c r="DI515"/>
      <c r="DJ515"/>
      <c r="DK515"/>
      <c r="DL515"/>
      <c r="DM515"/>
      <c r="DN515"/>
      <c r="DO515"/>
      <c r="DP515"/>
      <c r="DQ515"/>
      <c r="DR515"/>
      <c r="DS515"/>
      <c r="DT515"/>
      <c r="DU515"/>
      <c r="DV515"/>
      <c r="DW515"/>
      <c r="DX515"/>
      <c r="DY515"/>
      <c r="DZ515"/>
      <c r="EA515"/>
      <c r="EB515"/>
      <c r="EC515"/>
      <c r="ED515"/>
      <c r="EE515"/>
    </row>
    <row r="516" spans="30:135" s="20" customFormat="1">
      <c r="AD516" s="43"/>
      <c r="AE516" s="43"/>
      <c r="AF516" s="3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  <c r="CH516"/>
      <c r="CI516"/>
      <c r="CJ516"/>
      <c r="CK516"/>
      <c r="CL516"/>
      <c r="CM516"/>
      <c r="CN516"/>
      <c r="CO516"/>
      <c r="CP516"/>
      <c r="CQ516"/>
      <c r="CR516"/>
      <c r="CS516"/>
      <c r="CT516"/>
      <c r="CU516"/>
      <c r="CV516"/>
      <c r="CW516"/>
      <c r="CX516"/>
      <c r="CY516"/>
      <c r="CZ516"/>
      <c r="DA516"/>
      <c r="DB516"/>
      <c r="DC516"/>
      <c r="DD516"/>
      <c r="DE516"/>
      <c r="DF516"/>
      <c r="DG516"/>
      <c r="DH516"/>
      <c r="DI516"/>
      <c r="DJ516"/>
      <c r="DK516"/>
      <c r="DL516"/>
      <c r="DM516"/>
      <c r="DN516"/>
      <c r="DO516"/>
      <c r="DP516"/>
      <c r="DQ516"/>
      <c r="DR516"/>
      <c r="DS516"/>
      <c r="DT516"/>
      <c r="DU516"/>
      <c r="DV516"/>
      <c r="DW516"/>
      <c r="DX516"/>
      <c r="DY516"/>
      <c r="DZ516"/>
      <c r="EA516"/>
      <c r="EB516"/>
      <c r="EC516"/>
      <c r="ED516"/>
      <c r="EE516"/>
    </row>
    <row r="517" spans="30:135" s="20" customFormat="1">
      <c r="AD517" s="43"/>
      <c r="AE517" s="43"/>
      <c r="AF517" s="3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  <c r="CH517"/>
      <c r="CI517"/>
      <c r="CJ517"/>
      <c r="CK517"/>
      <c r="CL517"/>
      <c r="CM517"/>
      <c r="CN517"/>
      <c r="CO517"/>
      <c r="CP517"/>
      <c r="CQ517"/>
      <c r="CR517"/>
      <c r="CS517"/>
      <c r="CT517"/>
      <c r="CU517"/>
      <c r="CV517"/>
      <c r="CW517"/>
      <c r="CX517"/>
      <c r="CY517"/>
      <c r="CZ517"/>
      <c r="DA517"/>
      <c r="DB517"/>
      <c r="DC517"/>
      <c r="DD517"/>
      <c r="DE517"/>
      <c r="DF517"/>
      <c r="DG517"/>
      <c r="DH517"/>
      <c r="DI517"/>
      <c r="DJ517"/>
      <c r="DK517"/>
      <c r="DL517"/>
      <c r="DM517"/>
      <c r="DN517"/>
      <c r="DO517"/>
      <c r="DP517"/>
      <c r="DQ517"/>
      <c r="DR517"/>
      <c r="DS517"/>
      <c r="DT517"/>
      <c r="DU517"/>
      <c r="DV517"/>
      <c r="DW517"/>
      <c r="DX517"/>
      <c r="DY517"/>
      <c r="DZ517"/>
      <c r="EA517"/>
      <c r="EB517"/>
      <c r="EC517"/>
      <c r="ED517"/>
      <c r="EE517"/>
    </row>
    <row r="518" spans="30:135" s="20" customFormat="1">
      <c r="AD518" s="43"/>
      <c r="AE518" s="43"/>
      <c r="AF518" s="3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  <c r="CH518"/>
      <c r="CI518"/>
      <c r="CJ518"/>
      <c r="CK518"/>
      <c r="CL518"/>
      <c r="CM518"/>
      <c r="CN518"/>
      <c r="CO518"/>
      <c r="CP518"/>
      <c r="CQ518"/>
      <c r="CR518"/>
      <c r="CS518"/>
      <c r="CT518"/>
      <c r="CU518"/>
      <c r="CV518"/>
      <c r="CW518"/>
      <c r="CX518"/>
      <c r="CY518"/>
      <c r="CZ518"/>
      <c r="DA518"/>
      <c r="DB518"/>
      <c r="DC518"/>
      <c r="DD518"/>
      <c r="DE518"/>
      <c r="DF518"/>
      <c r="DG518"/>
      <c r="DH518"/>
      <c r="DI518"/>
      <c r="DJ518"/>
      <c r="DK518"/>
      <c r="DL518"/>
      <c r="DM518"/>
      <c r="DN518"/>
      <c r="DO518"/>
      <c r="DP518"/>
      <c r="DQ518"/>
      <c r="DR518"/>
      <c r="DS518"/>
      <c r="DT518"/>
      <c r="DU518"/>
      <c r="DV518"/>
      <c r="DW518"/>
      <c r="DX518"/>
      <c r="DY518"/>
      <c r="DZ518"/>
      <c r="EA518"/>
      <c r="EB518"/>
      <c r="EC518"/>
      <c r="ED518"/>
      <c r="EE518"/>
    </row>
    <row r="519" spans="30:135" s="20" customFormat="1">
      <c r="AD519" s="43"/>
      <c r="AE519" s="43"/>
      <c r="AF519" s="3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  <c r="BX519"/>
      <c r="BY519"/>
      <c r="BZ519"/>
      <c r="CA519"/>
      <c r="CB519"/>
      <c r="CC519"/>
      <c r="CD519"/>
      <c r="CE519"/>
      <c r="CF519"/>
      <c r="CG519"/>
      <c r="CH519"/>
      <c r="CI519"/>
      <c r="CJ519"/>
      <c r="CK519"/>
      <c r="CL519"/>
      <c r="CM519"/>
      <c r="CN519"/>
      <c r="CO519"/>
      <c r="CP519"/>
      <c r="CQ519"/>
      <c r="CR519"/>
      <c r="CS519"/>
      <c r="CT519"/>
      <c r="CU519"/>
      <c r="CV519"/>
      <c r="CW519"/>
      <c r="CX519"/>
      <c r="CY519"/>
      <c r="CZ519"/>
      <c r="DA519"/>
      <c r="DB519"/>
      <c r="DC519"/>
      <c r="DD519"/>
      <c r="DE519"/>
      <c r="DF519"/>
      <c r="DG519"/>
      <c r="DH519"/>
      <c r="DI519"/>
      <c r="DJ519"/>
      <c r="DK519"/>
      <c r="DL519"/>
      <c r="DM519"/>
      <c r="DN519"/>
      <c r="DO519"/>
      <c r="DP519"/>
      <c r="DQ519"/>
      <c r="DR519"/>
      <c r="DS519"/>
      <c r="DT519"/>
      <c r="DU519"/>
      <c r="DV519"/>
      <c r="DW519"/>
      <c r="DX519"/>
      <c r="DY519"/>
      <c r="DZ519"/>
      <c r="EA519"/>
      <c r="EB519"/>
      <c r="EC519"/>
      <c r="ED519"/>
      <c r="EE519"/>
    </row>
    <row r="520" spans="30:135" s="20" customFormat="1">
      <c r="AD520" s="43"/>
      <c r="AE520" s="43"/>
      <c r="AF520" s="3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N520"/>
      <c r="CO520"/>
      <c r="CP520"/>
      <c r="CQ520"/>
      <c r="CR520"/>
      <c r="CS520"/>
      <c r="CT520"/>
      <c r="CU520"/>
      <c r="CV520"/>
      <c r="CW520"/>
      <c r="CX520"/>
      <c r="CY520"/>
      <c r="CZ520"/>
      <c r="DA520"/>
      <c r="DB520"/>
      <c r="DC520"/>
      <c r="DD520"/>
      <c r="DE520"/>
      <c r="DF520"/>
      <c r="DG520"/>
      <c r="DH520"/>
      <c r="DI520"/>
      <c r="DJ520"/>
      <c r="DK520"/>
      <c r="DL520"/>
      <c r="DM520"/>
      <c r="DN520"/>
      <c r="DO520"/>
      <c r="DP520"/>
      <c r="DQ520"/>
      <c r="DR520"/>
      <c r="DS520"/>
      <c r="DT520"/>
      <c r="DU520"/>
      <c r="DV520"/>
      <c r="DW520"/>
      <c r="DX520"/>
      <c r="DY520"/>
      <c r="DZ520"/>
      <c r="EA520"/>
      <c r="EB520"/>
      <c r="EC520"/>
      <c r="ED520"/>
      <c r="EE520"/>
    </row>
    <row r="521" spans="30:135" s="20" customFormat="1">
      <c r="AD521" s="43"/>
      <c r="AE521" s="43"/>
      <c r="AF521" s="3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  <c r="CN521"/>
      <c r="CO521"/>
      <c r="CP521"/>
      <c r="CQ521"/>
      <c r="CR521"/>
      <c r="CS521"/>
      <c r="CT521"/>
      <c r="CU521"/>
      <c r="CV521"/>
      <c r="CW521"/>
      <c r="CX521"/>
      <c r="CY521"/>
      <c r="CZ521"/>
      <c r="DA521"/>
      <c r="DB521"/>
      <c r="DC521"/>
      <c r="DD521"/>
      <c r="DE521"/>
      <c r="DF521"/>
      <c r="DG521"/>
      <c r="DH521"/>
      <c r="DI521"/>
      <c r="DJ521"/>
      <c r="DK521"/>
      <c r="DL521"/>
      <c r="DM521"/>
      <c r="DN521"/>
      <c r="DO521"/>
      <c r="DP521"/>
      <c r="DQ521"/>
      <c r="DR521"/>
      <c r="DS521"/>
      <c r="DT521"/>
      <c r="DU521"/>
      <c r="DV521"/>
      <c r="DW521"/>
      <c r="DX521"/>
      <c r="DY521"/>
      <c r="DZ521"/>
      <c r="EA521"/>
      <c r="EB521"/>
      <c r="EC521"/>
      <c r="ED521"/>
      <c r="EE521"/>
    </row>
    <row r="522" spans="30:135" s="20" customFormat="1">
      <c r="AD522" s="43"/>
      <c r="AE522" s="43"/>
      <c r="AF522" s="3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H522"/>
      <c r="CI522"/>
      <c r="CJ522"/>
      <c r="CK522"/>
      <c r="CL522"/>
      <c r="CM522"/>
      <c r="CN522"/>
      <c r="CO522"/>
      <c r="CP522"/>
      <c r="CQ522"/>
      <c r="CR522"/>
      <c r="CS522"/>
      <c r="CT522"/>
      <c r="CU522"/>
      <c r="CV522"/>
      <c r="CW522"/>
      <c r="CX522"/>
      <c r="CY522"/>
      <c r="CZ522"/>
      <c r="DA522"/>
      <c r="DB522"/>
      <c r="DC522"/>
      <c r="DD522"/>
      <c r="DE522"/>
      <c r="DF522"/>
      <c r="DG522"/>
      <c r="DH522"/>
      <c r="DI522"/>
      <c r="DJ522"/>
      <c r="DK522"/>
      <c r="DL522"/>
      <c r="DM522"/>
      <c r="DN522"/>
      <c r="DO522"/>
      <c r="DP522"/>
      <c r="DQ522"/>
      <c r="DR522"/>
      <c r="DS522"/>
      <c r="DT522"/>
      <c r="DU522"/>
      <c r="DV522"/>
      <c r="DW522"/>
      <c r="DX522"/>
      <c r="DY522"/>
      <c r="DZ522"/>
      <c r="EA522"/>
      <c r="EB522"/>
      <c r="EC522"/>
      <c r="ED522"/>
      <c r="EE522"/>
    </row>
    <row r="523" spans="30:135" s="20" customFormat="1">
      <c r="AD523" s="43"/>
      <c r="AE523" s="43"/>
      <c r="AF523" s="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  <c r="CP523"/>
      <c r="CQ523"/>
      <c r="CR523"/>
      <c r="CS523"/>
      <c r="CT523"/>
      <c r="CU523"/>
      <c r="CV523"/>
      <c r="CW523"/>
      <c r="CX523"/>
      <c r="CY523"/>
      <c r="CZ523"/>
      <c r="DA523"/>
      <c r="DB523"/>
      <c r="DC523"/>
      <c r="DD523"/>
      <c r="DE523"/>
      <c r="DF523"/>
      <c r="DG523"/>
      <c r="DH523"/>
      <c r="DI523"/>
      <c r="DJ523"/>
      <c r="DK523"/>
      <c r="DL523"/>
      <c r="DM523"/>
      <c r="DN523"/>
      <c r="DO523"/>
      <c r="DP523"/>
      <c r="DQ523"/>
      <c r="DR523"/>
      <c r="DS523"/>
      <c r="DT523"/>
      <c r="DU523"/>
      <c r="DV523"/>
      <c r="DW523"/>
      <c r="DX523"/>
      <c r="DY523"/>
      <c r="DZ523"/>
      <c r="EA523"/>
      <c r="EB523"/>
      <c r="EC523"/>
      <c r="ED523"/>
      <c r="EE523"/>
    </row>
    <row r="524" spans="30:135" s="20" customFormat="1">
      <c r="AD524" s="43"/>
      <c r="AE524" s="43"/>
      <c r="AF524" s="3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  <c r="CN524"/>
      <c r="CO524"/>
      <c r="CP524"/>
      <c r="CQ524"/>
      <c r="CR524"/>
      <c r="CS524"/>
      <c r="CT524"/>
      <c r="CU524"/>
      <c r="CV524"/>
      <c r="CW524"/>
      <c r="CX524"/>
      <c r="CY524"/>
      <c r="CZ524"/>
      <c r="DA524"/>
      <c r="DB524"/>
      <c r="DC524"/>
      <c r="DD524"/>
      <c r="DE524"/>
      <c r="DF524"/>
      <c r="DG524"/>
      <c r="DH524"/>
      <c r="DI524"/>
      <c r="DJ524"/>
      <c r="DK524"/>
      <c r="DL524"/>
      <c r="DM524"/>
      <c r="DN524"/>
      <c r="DO524"/>
      <c r="DP524"/>
      <c r="DQ524"/>
      <c r="DR524"/>
      <c r="DS524"/>
      <c r="DT524"/>
      <c r="DU524"/>
      <c r="DV524"/>
      <c r="DW524"/>
      <c r="DX524"/>
      <c r="DY524"/>
      <c r="DZ524"/>
      <c r="EA524"/>
      <c r="EB524"/>
      <c r="EC524"/>
      <c r="ED524"/>
      <c r="EE524"/>
    </row>
    <row r="525" spans="30:135" s="20" customFormat="1">
      <c r="AD525" s="43"/>
      <c r="AE525" s="43"/>
      <c r="AF525" s="3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  <c r="CN525"/>
      <c r="CO525"/>
      <c r="CP525"/>
      <c r="CQ525"/>
      <c r="CR525"/>
      <c r="CS525"/>
      <c r="CT525"/>
      <c r="CU525"/>
      <c r="CV525"/>
      <c r="CW525"/>
      <c r="CX525"/>
      <c r="CY525"/>
      <c r="CZ525"/>
      <c r="DA525"/>
      <c r="DB525"/>
      <c r="DC525"/>
      <c r="DD525"/>
      <c r="DE525"/>
      <c r="DF525"/>
      <c r="DG525"/>
      <c r="DH525"/>
      <c r="DI525"/>
      <c r="DJ525"/>
      <c r="DK525"/>
      <c r="DL525"/>
      <c r="DM525"/>
      <c r="DN525"/>
      <c r="DO525"/>
      <c r="DP525"/>
      <c r="DQ525"/>
      <c r="DR525"/>
      <c r="DS525"/>
      <c r="DT525"/>
      <c r="DU525"/>
      <c r="DV525"/>
      <c r="DW525"/>
      <c r="DX525"/>
      <c r="DY525"/>
      <c r="DZ525"/>
      <c r="EA525"/>
      <c r="EB525"/>
      <c r="EC525"/>
      <c r="ED525"/>
      <c r="EE525"/>
    </row>
    <row r="526" spans="30:135" s="20" customFormat="1">
      <c r="AD526" s="43"/>
      <c r="AE526" s="43"/>
      <c r="AF526" s="3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P526"/>
      <c r="CQ526"/>
      <c r="CR526"/>
      <c r="CS526"/>
      <c r="CT526"/>
      <c r="CU526"/>
      <c r="CV526"/>
      <c r="CW526"/>
      <c r="CX526"/>
      <c r="CY526"/>
      <c r="CZ526"/>
      <c r="DA526"/>
      <c r="DB526"/>
      <c r="DC526"/>
      <c r="DD526"/>
      <c r="DE526"/>
      <c r="DF526"/>
      <c r="DG526"/>
      <c r="DH526"/>
      <c r="DI526"/>
      <c r="DJ526"/>
      <c r="DK526"/>
      <c r="DL526"/>
      <c r="DM526"/>
      <c r="DN526"/>
      <c r="DO526"/>
      <c r="DP526"/>
      <c r="DQ526"/>
      <c r="DR526"/>
      <c r="DS526"/>
      <c r="DT526"/>
      <c r="DU526"/>
      <c r="DV526"/>
      <c r="DW526"/>
      <c r="DX526"/>
      <c r="DY526"/>
      <c r="DZ526"/>
      <c r="EA526"/>
      <c r="EB526"/>
      <c r="EC526"/>
      <c r="ED526"/>
      <c r="EE526"/>
    </row>
    <row r="527" spans="30:135" s="20" customFormat="1">
      <c r="AD527" s="43"/>
      <c r="AE527" s="43"/>
      <c r="AF527" s="3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N527"/>
      <c r="CO527"/>
      <c r="CP527"/>
      <c r="CQ527"/>
      <c r="CR527"/>
      <c r="CS527"/>
      <c r="CT527"/>
      <c r="CU527"/>
      <c r="CV527"/>
      <c r="CW527"/>
      <c r="CX527"/>
      <c r="CY527"/>
      <c r="CZ527"/>
      <c r="DA527"/>
      <c r="DB527"/>
      <c r="DC527"/>
      <c r="DD527"/>
      <c r="DE527"/>
      <c r="DF527"/>
      <c r="DG527"/>
      <c r="DH527"/>
      <c r="DI527"/>
      <c r="DJ527"/>
      <c r="DK527"/>
      <c r="DL527"/>
      <c r="DM527"/>
      <c r="DN527"/>
      <c r="DO527"/>
      <c r="DP527"/>
      <c r="DQ527"/>
      <c r="DR527"/>
      <c r="DS527"/>
      <c r="DT527"/>
      <c r="DU527"/>
      <c r="DV527"/>
      <c r="DW527"/>
      <c r="DX527"/>
      <c r="DY527"/>
      <c r="DZ527"/>
      <c r="EA527"/>
      <c r="EB527"/>
      <c r="EC527"/>
      <c r="ED527"/>
      <c r="EE527"/>
    </row>
    <row r="528" spans="30:135" s="20" customFormat="1">
      <c r="AD528" s="43"/>
      <c r="AE528" s="43"/>
      <c r="AF528" s="3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  <c r="CP528"/>
      <c r="CQ528"/>
      <c r="CR528"/>
      <c r="CS528"/>
      <c r="CT528"/>
      <c r="CU528"/>
      <c r="CV528"/>
      <c r="CW528"/>
      <c r="CX528"/>
      <c r="CY528"/>
      <c r="CZ528"/>
      <c r="DA528"/>
      <c r="DB528"/>
      <c r="DC528"/>
      <c r="DD528"/>
      <c r="DE528"/>
      <c r="DF528"/>
      <c r="DG528"/>
      <c r="DH528"/>
      <c r="DI528"/>
      <c r="DJ528"/>
      <c r="DK528"/>
      <c r="DL528"/>
      <c r="DM528"/>
      <c r="DN528"/>
      <c r="DO528"/>
      <c r="DP528"/>
      <c r="DQ528"/>
      <c r="DR528"/>
      <c r="DS528"/>
      <c r="DT528"/>
      <c r="DU528"/>
      <c r="DV528"/>
      <c r="DW528"/>
      <c r="DX528"/>
      <c r="DY528"/>
      <c r="DZ528"/>
      <c r="EA528"/>
      <c r="EB528"/>
      <c r="EC528"/>
      <c r="ED528"/>
      <c r="EE528"/>
    </row>
    <row r="529" spans="30:135" s="20" customFormat="1">
      <c r="AD529" s="43"/>
      <c r="AE529" s="43"/>
      <c r="AF529" s="3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I529"/>
      <c r="CJ529"/>
      <c r="CK529"/>
      <c r="CL529"/>
      <c r="CM529"/>
      <c r="CN529"/>
      <c r="CO529"/>
      <c r="CP529"/>
      <c r="CQ529"/>
      <c r="CR529"/>
      <c r="CS529"/>
      <c r="CT529"/>
      <c r="CU529"/>
      <c r="CV529"/>
      <c r="CW529"/>
      <c r="CX529"/>
      <c r="CY529"/>
      <c r="CZ529"/>
      <c r="DA529"/>
      <c r="DB529"/>
      <c r="DC529"/>
      <c r="DD529"/>
      <c r="DE529"/>
      <c r="DF529"/>
      <c r="DG529"/>
      <c r="DH529"/>
      <c r="DI529"/>
      <c r="DJ529"/>
      <c r="DK529"/>
      <c r="DL529"/>
      <c r="DM529"/>
      <c r="DN529"/>
      <c r="DO529"/>
      <c r="DP529"/>
      <c r="DQ529"/>
      <c r="DR529"/>
      <c r="DS529"/>
      <c r="DT529"/>
      <c r="DU529"/>
      <c r="DV529"/>
      <c r="DW529"/>
      <c r="DX529"/>
      <c r="DY529"/>
      <c r="DZ529"/>
      <c r="EA529"/>
      <c r="EB529"/>
      <c r="EC529"/>
      <c r="ED529"/>
      <c r="EE529"/>
    </row>
    <row r="530" spans="30:135" s="20" customFormat="1">
      <c r="AD530" s="43"/>
      <c r="AE530" s="43"/>
      <c r="AF530" s="3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I530"/>
      <c r="CJ530"/>
      <c r="CK530"/>
      <c r="CL530"/>
      <c r="CM530"/>
      <c r="CN530"/>
      <c r="CO530"/>
      <c r="CP530"/>
      <c r="CQ530"/>
      <c r="CR530"/>
      <c r="CS530"/>
      <c r="CT530"/>
      <c r="CU530"/>
      <c r="CV530"/>
      <c r="CW530"/>
      <c r="CX530"/>
      <c r="CY530"/>
      <c r="CZ530"/>
      <c r="DA530"/>
      <c r="DB530"/>
      <c r="DC530"/>
      <c r="DD530"/>
      <c r="DE530"/>
      <c r="DF530"/>
      <c r="DG530"/>
      <c r="DH530"/>
      <c r="DI530"/>
      <c r="DJ530"/>
      <c r="DK530"/>
      <c r="DL530"/>
      <c r="DM530"/>
      <c r="DN530"/>
      <c r="DO530"/>
      <c r="DP530"/>
      <c r="DQ530"/>
      <c r="DR530"/>
      <c r="DS530"/>
      <c r="DT530"/>
      <c r="DU530"/>
      <c r="DV530"/>
      <c r="DW530"/>
      <c r="DX530"/>
      <c r="DY530"/>
      <c r="DZ530"/>
      <c r="EA530"/>
      <c r="EB530"/>
      <c r="EC530"/>
      <c r="ED530"/>
      <c r="EE530"/>
    </row>
    <row r="531" spans="30:135" s="20" customFormat="1">
      <c r="AD531" s="43"/>
      <c r="AE531" s="43"/>
      <c r="AF531" s="3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N531"/>
      <c r="CO531"/>
      <c r="CP531"/>
      <c r="CQ531"/>
      <c r="CR531"/>
      <c r="CS531"/>
      <c r="CT531"/>
      <c r="CU531"/>
      <c r="CV531"/>
      <c r="CW531"/>
      <c r="CX531"/>
      <c r="CY531"/>
      <c r="CZ531"/>
      <c r="DA531"/>
      <c r="DB531"/>
      <c r="DC531"/>
      <c r="DD531"/>
      <c r="DE531"/>
      <c r="DF531"/>
      <c r="DG531"/>
      <c r="DH531"/>
      <c r="DI531"/>
      <c r="DJ531"/>
      <c r="DK531"/>
      <c r="DL531"/>
      <c r="DM531"/>
      <c r="DN531"/>
      <c r="DO531"/>
      <c r="DP531"/>
      <c r="DQ531"/>
      <c r="DR531"/>
      <c r="DS531"/>
      <c r="DT531"/>
      <c r="DU531"/>
      <c r="DV531"/>
      <c r="DW531"/>
      <c r="DX531"/>
      <c r="DY531"/>
      <c r="DZ531"/>
      <c r="EA531"/>
      <c r="EB531"/>
      <c r="EC531"/>
      <c r="ED531"/>
      <c r="EE531"/>
    </row>
    <row r="532" spans="30:135" s="20" customFormat="1">
      <c r="AD532" s="43"/>
      <c r="AE532" s="43"/>
      <c r="AF532" s="3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N532"/>
      <c r="CO532"/>
      <c r="CP532"/>
      <c r="CQ532"/>
      <c r="CR532"/>
      <c r="CS532"/>
      <c r="CT532"/>
      <c r="CU532"/>
      <c r="CV532"/>
      <c r="CW532"/>
      <c r="CX532"/>
      <c r="CY532"/>
      <c r="CZ532"/>
      <c r="DA532"/>
      <c r="DB532"/>
      <c r="DC532"/>
      <c r="DD532"/>
      <c r="DE532"/>
      <c r="DF532"/>
      <c r="DG532"/>
      <c r="DH532"/>
      <c r="DI532"/>
      <c r="DJ532"/>
      <c r="DK532"/>
      <c r="DL532"/>
      <c r="DM532"/>
      <c r="DN532"/>
      <c r="DO532"/>
      <c r="DP532"/>
      <c r="DQ532"/>
      <c r="DR532"/>
      <c r="DS532"/>
      <c r="DT532"/>
      <c r="DU532"/>
      <c r="DV532"/>
      <c r="DW532"/>
      <c r="DX532"/>
      <c r="DY532"/>
      <c r="DZ532"/>
      <c r="EA532"/>
      <c r="EB532"/>
      <c r="EC532"/>
      <c r="ED532"/>
      <c r="EE532"/>
    </row>
    <row r="533" spans="30:135" s="20" customFormat="1">
      <c r="AD533" s="43"/>
      <c r="AE533" s="43"/>
      <c r="AF533" s="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  <c r="CX533"/>
      <c r="CY533"/>
      <c r="CZ533"/>
      <c r="DA533"/>
      <c r="DB533"/>
      <c r="DC533"/>
      <c r="DD533"/>
      <c r="DE533"/>
      <c r="DF533"/>
      <c r="DG533"/>
      <c r="DH533"/>
      <c r="DI533"/>
      <c r="DJ533"/>
      <c r="DK533"/>
      <c r="DL533"/>
      <c r="DM533"/>
      <c r="DN533"/>
      <c r="DO533"/>
      <c r="DP533"/>
      <c r="DQ533"/>
      <c r="DR533"/>
      <c r="DS533"/>
      <c r="DT533"/>
      <c r="DU533"/>
      <c r="DV533"/>
      <c r="DW533"/>
      <c r="DX533"/>
      <c r="DY533"/>
      <c r="DZ533"/>
      <c r="EA533"/>
      <c r="EB533"/>
      <c r="EC533"/>
      <c r="ED533"/>
      <c r="EE533"/>
    </row>
    <row r="534" spans="30:135" s="20" customFormat="1">
      <c r="AD534" s="43"/>
      <c r="AE534" s="43"/>
      <c r="AF534" s="3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  <c r="CY534"/>
      <c r="CZ534"/>
      <c r="DA534"/>
      <c r="DB534"/>
      <c r="DC534"/>
      <c r="DD534"/>
      <c r="DE534"/>
      <c r="DF534"/>
      <c r="DG534"/>
      <c r="DH534"/>
      <c r="DI534"/>
      <c r="DJ534"/>
      <c r="DK534"/>
      <c r="DL534"/>
      <c r="DM534"/>
      <c r="DN534"/>
      <c r="DO534"/>
      <c r="DP534"/>
      <c r="DQ534"/>
      <c r="DR534"/>
      <c r="DS534"/>
      <c r="DT534"/>
      <c r="DU534"/>
      <c r="DV534"/>
      <c r="DW534"/>
      <c r="DX534"/>
      <c r="DY534"/>
      <c r="DZ534"/>
      <c r="EA534"/>
      <c r="EB534"/>
      <c r="EC534"/>
      <c r="ED534"/>
      <c r="EE534"/>
    </row>
    <row r="535" spans="30:135" s="20" customFormat="1">
      <c r="AD535" s="43"/>
      <c r="AE535" s="43"/>
      <c r="AF535" s="3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  <c r="CX535"/>
      <c r="CY535"/>
      <c r="CZ535"/>
      <c r="DA535"/>
      <c r="DB535"/>
      <c r="DC535"/>
      <c r="DD535"/>
      <c r="DE535"/>
      <c r="DF535"/>
      <c r="DG535"/>
      <c r="DH535"/>
      <c r="DI535"/>
      <c r="DJ535"/>
      <c r="DK535"/>
      <c r="DL535"/>
      <c r="DM535"/>
      <c r="DN535"/>
      <c r="DO535"/>
      <c r="DP535"/>
      <c r="DQ535"/>
      <c r="DR535"/>
      <c r="DS535"/>
      <c r="DT535"/>
      <c r="DU535"/>
      <c r="DV535"/>
      <c r="DW535"/>
      <c r="DX535"/>
      <c r="DY535"/>
      <c r="DZ535"/>
      <c r="EA535"/>
      <c r="EB535"/>
      <c r="EC535"/>
      <c r="ED535"/>
      <c r="EE535"/>
    </row>
    <row r="536" spans="30:135" s="20" customFormat="1">
      <c r="AD536" s="43"/>
      <c r="AE536" s="43"/>
      <c r="AF536" s="3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  <c r="CQ536"/>
      <c r="CR536"/>
      <c r="CS536"/>
      <c r="CT536"/>
      <c r="CU536"/>
      <c r="CV536"/>
      <c r="CW536"/>
      <c r="CX536"/>
      <c r="CY536"/>
      <c r="CZ536"/>
      <c r="DA536"/>
      <c r="DB536"/>
      <c r="DC536"/>
      <c r="DD536"/>
      <c r="DE536"/>
      <c r="DF536"/>
      <c r="DG536"/>
      <c r="DH536"/>
      <c r="DI536"/>
      <c r="DJ536"/>
      <c r="DK536"/>
      <c r="DL536"/>
      <c r="DM536"/>
      <c r="DN536"/>
      <c r="DO536"/>
      <c r="DP536"/>
      <c r="DQ536"/>
      <c r="DR536"/>
      <c r="DS536"/>
      <c r="DT536"/>
      <c r="DU536"/>
      <c r="DV536"/>
      <c r="DW536"/>
      <c r="DX536"/>
      <c r="DY536"/>
      <c r="DZ536"/>
      <c r="EA536"/>
      <c r="EB536"/>
      <c r="EC536"/>
      <c r="ED536"/>
      <c r="EE536"/>
    </row>
    <row r="537" spans="30:135" s="20" customFormat="1">
      <c r="AD537" s="43"/>
      <c r="AE537" s="43"/>
      <c r="AF537" s="3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P537"/>
      <c r="CQ537"/>
      <c r="CR537"/>
      <c r="CS537"/>
      <c r="CT537"/>
      <c r="CU537"/>
      <c r="CV537"/>
      <c r="CW537"/>
      <c r="CX537"/>
      <c r="CY537"/>
      <c r="CZ537"/>
      <c r="DA537"/>
      <c r="DB537"/>
      <c r="DC537"/>
      <c r="DD537"/>
      <c r="DE537"/>
      <c r="DF537"/>
      <c r="DG537"/>
      <c r="DH537"/>
      <c r="DI537"/>
      <c r="DJ537"/>
      <c r="DK537"/>
      <c r="DL537"/>
      <c r="DM537"/>
      <c r="DN537"/>
      <c r="DO537"/>
      <c r="DP537"/>
      <c r="DQ537"/>
      <c r="DR537"/>
      <c r="DS537"/>
      <c r="DT537"/>
      <c r="DU537"/>
      <c r="DV537"/>
      <c r="DW537"/>
      <c r="DX537"/>
      <c r="DY537"/>
      <c r="DZ537"/>
      <c r="EA537"/>
      <c r="EB537"/>
      <c r="EC537"/>
      <c r="ED537"/>
      <c r="EE537"/>
    </row>
    <row r="538" spans="30:135" s="20" customFormat="1">
      <c r="AD538" s="43"/>
      <c r="AE538" s="43"/>
      <c r="AF538" s="3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  <c r="CN538"/>
      <c r="CO538"/>
      <c r="CP538"/>
      <c r="CQ538"/>
      <c r="CR538"/>
      <c r="CS538"/>
      <c r="CT538"/>
      <c r="CU538"/>
      <c r="CV538"/>
      <c r="CW538"/>
      <c r="CX538"/>
      <c r="CY538"/>
      <c r="CZ538"/>
      <c r="DA538"/>
      <c r="DB538"/>
      <c r="DC538"/>
      <c r="DD538"/>
      <c r="DE538"/>
      <c r="DF538"/>
      <c r="DG538"/>
      <c r="DH538"/>
      <c r="DI538"/>
      <c r="DJ538"/>
      <c r="DK538"/>
      <c r="DL538"/>
      <c r="DM538"/>
      <c r="DN538"/>
      <c r="DO538"/>
      <c r="DP538"/>
      <c r="DQ538"/>
      <c r="DR538"/>
      <c r="DS538"/>
      <c r="DT538"/>
      <c r="DU538"/>
      <c r="DV538"/>
      <c r="DW538"/>
      <c r="DX538"/>
      <c r="DY538"/>
      <c r="DZ538"/>
      <c r="EA538"/>
      <c r="EB538"/>
      <c r="EC538"/>
      <c r="ED538"/>
      <c r="EE538"/>
    </row>
    <row r="539" spans="30:135" s="20" customFormat="1">
      <c r="AD539" s="43"/>
      <c r="AE539" s="43"/>
      <c r="AF539" s="3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  <c r="CC539"/>
      <c r="CD539"/>
      <c r="CE539"/>
      <c r="CF539"/>
      <c r="CG539"/>
      <c r="CH539"/>
      <c r="CI539"/>
      <c r="CJ539"/>
      <c r="CK539"/>
      <c r="CL539"/>
      <c r="CM539"/>
      <c r="CN539"/>
      <c r="CO539"/>
      <c r="CP539"/>
      <c r="CQ539"/>
      <c r="CR539"/>
      <c r="CS539"/>
      <c r="CT539"/>
      <c r="CU539"/>
      <c r="CV539"/>
      <c r="CW539"/>
      <c r="CX539"/>
      <c r="CY539"/>
      <c r="CZ539"/>
      <c r="DA539"/>
      <c r="DB539"/>
      <c r="DC539"/>
      <c r="DD539"/>
      <c r="DE539"/>
      <c r="DF539"/>
      <c r="DG539"/>
      <c r="DH539"/>
      <c r="DI539"/>
      <c r="DJ539"/>
      <c r="DK539"/>
      <c r="DL539"/>
      <c r="DM539"/>
      <c r="DN539"/>
      <c r="DO539"/>
      <c r="DP539"/>
      <c r="DQ539"/>
      <c r="DR539"/>
      <c r="DS539"/>
      <c r="DT539"/>
      <c r="DU539"/>
      <c r="DV539"/>
      <c r="DW539"/>
      <c r="DX539"/>
      <c r="DY539"/>
      <c r="DZ539"/>
      <c r="EA539"/>
      <c r="EB539"/>
      <c r="EC539"/>
      <c r="ED539"/>
      <c r="EE539"/>
    </row>
    <row r="540" spans="30:135" s="20" customFormat="1">
      <c r="AD540" s="43"/>
      <c r="AE540" s="43"/>
      <c r="AF540" s="3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  <c r="CC540"/>
      <c r="CD540"/>
      <c r="CE540"/>
      <c r="CF540"/>
      <c r="CG540"/>
      <c r="CH540"/>
      <c r="CI540"/>
      <c r="CJ540"/>
      <c r="CK540"/>
      <c r="CL540"/>
      <c r="CM540"/>
      <c r="CN540"/>
      <c r="CO540"/>
      <c r="CP540"/>
      <c r="CQ540"/>
      <c r="CR540"/>
      <c r="CS540"/>
      <c r="CT540"/>
      <c r="CU540"/>
      <c r="CV540"/>
      <c r="CW540"/>
      <c r="CX540"/>
      <c r="CY540"/>
      <c r="CZ540"/>
      <c r="DA540"/>
      <c r="DB540"/>
      <c r="DC540"/>
      <c r="DD540"/>
      <c r="DE540"/>
      <c r="DF540"/>
      <c r="DG540"/>
      <c r="DH540"/>
      <c r="DI540"/>
      <c r="DJ540"/>
      <c r="DK540"/>
      <c r="DL540"/>
      <c r="DM540"/>
      <c r="DN540"/>
      <c r="DO540"/>
      <c r="DP540"/>
      <c r="DQ540"/>
      <c r="DR540"/>
      <c r="DS540"/>
      <c r="DT540"/>
      <c r="DU540"/>
      <c r="DV540"/>
      <c r="DW540"/>
      <c r="DX540"/>
      <c r="DY540"/>
      <c r="DZ540"/>
      <c r="EA540"/>
      <c r="EB540"/>
      <c r="EC540"/>
      <c r="ED540"/>
      <c r="EE540"/>
    </row>
    <row r="541" spans="30:135" s="20" customFormat="1">
      <c r="AD541" s="43"/>
      <c r="AE541" s="43"/>
      <c r="AF541" s="3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I541"/>
      <c r="CJ541"/>
      <c r="CK541"/>
      <c r="CL541"/>
      <c r="CM541"/>
      <c r="CN541"/>
      <c r="CO541"/>
      <c r="CP541"/>
      <c r="CQ541"/>
      <c r="CR541"/>
      <c r="CS541"/>
      <c r="CT541"/>
      <c r="CU541"/>
      <c r="CV541"/>
      <c r="CW541"/>
      <c r="CX541"/>
      <c r="CY541"/>
      <c r="CZ541"/>
      <c r="DA541"/>
      <c r="DB541"/>
      <c r="DC541"/>
      <c r="DD541"/>
      <c r="DE541"/>
      <c r="DF541"/>
      <c r="DG541"/>
      <c r="DH541"/>
      <c r="DI541"/>
      <c r="DJ541"/>
      <c r="DK541"/>
      <c r="DL541"/>
      <c r="DM541"/>
      <c r="DN541"/>
      <c r="DO541"/>
      <c r="DP541"/>
      <c r="DQ541"/>
      <c r="DR541"/>
      <c r="DS541"/>
      <c r="DT541"/>
      <c r="DU541"/>
      <c r="DV541"/>
      <c r="DW541"/>
      <c r="DX541"/>
      <c r="DY541"/>
      <c r="DZ541"/>
      <c r="EA541"/>
      <c r="EB541"/>
      <c r="EC541"/>
      <c r="ED541"/>
      <c r="EE541"/>
    </row>
    <row r="542" spans="30:135" s="20" customFormat="1">
      <c r="AD542" s="43"/>
      <c r="AE542" s="43"/>
      <c r="AF542" s="3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H542"/>
      <c r="CI542"/>
      <c r="CJ542"/>
      <c r="CK542"/>
      <c r="CL542"/>
      <c r="CM542"/>
      <c r="CN542"/>
      <c r="CO542"/>
      <c r="CP542"/>
      <c r="CQ542"/>
      <c r="CR542"/>
      <c r="CS542"/>
      <c r="CT542"/>
      <c r="CU542"/>
      <c r="CV542"/>
      <c r="CW542"/>
      <c r="CX542"/>
      <c r="CY542"/>
      <c r="CZ542"/>
      <c r="DA542"/>
      <c r="DB542"/>
      <c r="DC542"/>
      <c r="DD542"/>
      <c r="DE542"/>
      <c r="DF542"/>
      <c r="DG542"/>
      <c r="DH542"/>
      <c r="DI542"/>
      <c r="DJ542"/>
      <c r="DK542"/>
      <c r="DL542"/>
      <c r="DM542"/>
      <c r="DN542"/>
      <c r="DO542"/>
      <c r="DP542"/>
      <c r="DQ542"/>
      <c r="DR542"/>
      <c r="DS542"/>
      <c r="DT542"/>
      <c r="DU542"/>
      <c r="DV542"/>
      <c r="DW542"/>
      <c r="DX542"/>
      <c r="DY542"/>
      <c r="DZ542"/>
      <c r="EA542"/>
      <c r="EB542"/>
      <c r="EC542"/>
      <c r="ED542"/>
      <c r="EE542"/>
    </row>
    <row r="543" spans="30:135" s="20" customFormat="1">
      <c r="AD543" s="43"/>
      <c r="AE543" s="43"/>
      <c r="AF543" s="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  <c r="CH543"/>
      <c r="CI543"/>
      <c r="CJ543"/>
      <c r="CK543"/>
      <c r="CL543"/>
      <c r="CM543"/>
      <c r="CN543"/>
      <c r="CO543"/>
      <c r="CP543"/>
      <c r="CQ543"/>
      <c r="CR543"/>
      <c r="CS543"/>
      <c r="CT543"/>
      <c r="CU543"/>
      <c r="CV543"/>
      <c r="CW543"/>
      <c r="CX543"/>
      <c r="CY543"/>
      <c r="CZ543"/>
      <c r="DA543"/>
      <c r="DB543"/>
      <c r="DC543"/>
      <c r="DD543"/>
      <c r="DE543"/>
      <c r="DF543"/>
      <c r="DG543"/>
      <c r="DH543"/>
      <c r="DI543"/>
      <c r="DJ543"/>
      <c r="DK543"/>
      <c r="DL543"/>
      <c r="DM543"/>
      <c r="DN543"/>
      <c r="DO543"/>
      <c r="DP543"/>
      <c r="DQ543"/>
      <c r="DR543"/>
      <c r="DS543"/>
      <c r="DT543"/>
      <c r="DU543"/>
      <c r="DV543"/>
      <c r="DW543"/>
      <c r="DX543"/>
      <c r="DY543"/>
      <c r="DZ543"/>
      <c r="EA543"/>
      <c r="EB543"/>
      <c r="EC543"/>
      <c r="ED543"/>
      <c r="EE543"/>
    </row>
    <row r="544" spans="30:135" s="20" customFormat="1">
      <c r="AD544" s="43"/>
      <c r="AE544" s="43"/>
      <c r="AF544" s="3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H544"/>
      <c r="CI544"/>
      <c r="CJ544"/>
      <c r="CK544"/>
      <c r="CL544"/>
      <c r="CM544"/>
      <c r="CN544"/>
      <c r="CO544"/>
      <c r="CP544"/>
      <c r="CQ544"/>
      <c r="CR544"/>
      <c r="CS544"/>
      <c r="CT544"/>
      <c r="CU544"/>
      <c r="CV544"/>
      <c r="CW544"/>
      <c r="CX544"/>
      <c r="CY544"/>
      <c r="CZ544"/>
      <c r="DA544"/>
      <c r="DB544"/>
      <c r="DC544"/>
      <c r="DD544"/>
      <c r="DE544"/>
      <c r="DF544"/>
      <c r="DG544"/>
      <c r="DH544"/>
      <c r="DI544"/>
      <c r="DJ544"/>
      <c r="DK544"/>
      <c r="DL544"/>
      <c r="DM544"/>
      <c r="DN544"/>
      <c r="DO544"/>
      <c r="DP544"/>
      <c r="DQ544"/>
      <c r="DR544"/>
      <c r="DS544"/>
      <c r="DT544"/>
      <c r="DU544"/>
      <c r="DV544"/>
      <c r="DW544"/>
      <c r="DX544"/>
      <c r="DY544"/>
      <c r="DZ544"/>
      <c r="EA544"/>
      <c r="EB544"/>
      <c r="EC544"/>
      <c r="ED544"/>
      <c r="EE544"/>
    </row>
    <row r="545" spans="30:135" s="20" customFormat="1">
      <c r="AD545" s="43"/>
      <c r="AE545" s="43"/>
      <c r="AF545" s="3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  <c r="BX545"/>
      <c r="BY545"/>
      <c r="BZ545"/>
      <c r="CA545"/>
      <c r="CB545"/>
      <c r="CC545"/>
      <c r="CD545"/>
      <c r="CE545"/>
      <c r="CF545"/>
      <c r="CG545"/>
      <c r="CH545"/>
      <c r="CI545"/>
      <c r="CJ545"/>
      <c r="CK545"/>
      <c r="CL545"/>
      <c r="CM545"/>
      <c r="CN545"/>
      <c r="CO545"/>
      <c r="CP545"/>
      <c r="CQ545"/>
      <c r="CR545"/>
      <c r="CS545"/>
      <c r="CT545"/>
      <c r="CU545"/>
      <c r="CV545"/>
      <c r="CW545"/>
      <c r="CX545"/>
      <c r="CY545"/>
      <c r="CZ545"/>
      <c r="DA545"/>
      <c r="DB545"/>
      <c r="DC545"/>
      <c r="DD545"/>
      <c r="DE545"/>
      <c r="DF545"/>
      <c r="DG545"/>
      <c r="DH545"/>
      <c r="DI545"/>
      <c r="DJ545"/>
      <c r="DK545"/>
      <c r="DL545"/>
      <c r="DM545"/>
      <c r="DN545"/>
      <c r="DO545"/>
      <c r="DP545"/>
      <c r="DQ545"/>
      <c r="DR545"/>
      <c r="DS545"/>
      <c r="DT545"/>
      <c r="DU545"/>
      <c r="DV545"/>
      <c r="DW545"/>
      <c r="DX545"/>
      <c r="DY545"/>
      <c r="DZ545"/>
      <c r="EA545"/>
      <c r="EB545"/>
      <c r="EC545"/>
      <c r="ED545"/>
      <c r="EE545"/>
    </row>
    <row r="546" spans="30:135" s="20" customFormat="1">
      <c r="AD546" s="43"/>
      <c r="AE546" s="43"/>
      <c r="AF546" s="3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  <c r="BX546"/>
      <c r="BY546"/>
      <c r="BZ546"/>
      <c r="CA546"/>
      <c r="CB546"/>
      <c r="CC546"/>
      <c r="CD546"/>
      <c r="CE546"/>
      <c r="CF546"/>
      <c r="CG546"/>
      <c r="CH546"/>
      <c r="CI546"/>
      <c r="CJ546"/>
      <c r="CK546"/>
      <c r="CL546"/>
      <c r="CM546"/>
      <c r="CN546"/>
      <c r="CO546"/>
      <c r="CP546"/>
      <c r="CQ546"/>
      <c r="CR546"/>
      <c r="CS546"/>
      <c r="CT546"/>
      <c r="CU546"/>
      <c r="CV546"/>
      <c r="CW546"/>
      <c r="CX546"/>
      <c r="CY546"/>
      <c r="CZ546"/>
      <c r="DA546"/>
      <c r="DB546"/>
      <c r="DC546"/>
      <c r="DD546"/>
      <c r="DE546"/>
      <c r="DF546"/>
      <c r="DG546"/>
      <c r="DH546"/>
      <c r="DI546"/>
      <c r="DJ546"/>
      <c r="DK546"/>
      <c r="DL546"/>
      <c r="DM546"/>
      <c r="DN546"/>
      <c r="DO546"/>
      <c r="DP546"/>
      <c r="DQ546"/>
      <c r="DR546"/>
      <c r="DS546"/>
      <c r="DT546"/>
      <c r="DU546"/>
      <c r="DV546"/>
      <c r="DW546"/>
      <c r="DX546"/>
      <c r="DY546"/>
      <c r="DZ546"/>
      <c r="EA546"/>
      <c r="EB546"/>
      <c r="EC546"/>
      <c r="ED546"/>
      <c r="EE546"/>
    </row>
    <row r="547" spans="30:135" s="20" customFormat="1">
      <c r="AD547" s="43"/>
      <c r="AE547" s="43"/>
      <c r="AF547" s="3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  <c r="BX547"/>
      <c r="BY547"/>
      <c r="BZ547"/>
      <c r="CA547"/>
      <c r="CB547"/>
      <c r="CC547"/>
      <c r="CD547"/>
      <c r="CE547"/>
      <c r="CF547"/>
      <c r="CG547"/>
      <c r="CH547"/>
      <c r="CI547"/>
      <c r="CJ547"/>
      <c r="CK547"/>
      <c r="CL547"/>
      <c r="CM547"/>
      <c r="CN547"/>
      <c r="CO547"/>
      <c r="CP547"/>
      <c r="CQ547"/>
      <c r="CR547"/>
      <c r="CS547"/>
      <c r="CT547"/>
      <c r="CU547"/>
      <c r="CV547"/>
      <c r="CW547"/>
      <c r="CX547"/>
      <c r="CY547"/>
      <c r="CZ547"/>
      <c r="DA547"/>
      <c r="DB547"/>
      <c r="DC547"/>
      <c r="DD547"/>
      <c r="DE547"/>
      <c r="DF547"/>
      <c r="DG547"/>
      <c r="DH547"/>
      <c r="DI547"/>
      <c r="DJ547"/>
      <c r="DK547"/>
      <c r="DL547"/>
      <c r="DM547"/>
      <c r="DN547"/>
      <c r="DO547"/>
      <c r="DP547"/>
      <c r="DQ547"/>
      <c r="DR547"/>
      <c r="DS547"/>
      <c r="DT547"/>
      <c r="DU547"/>
      <c r="DV547"/>
      <c r="DW547"/>
      <c r="DX547"/>
      <c r="DY547"/>
      <c r="DZ547"/>
      <c r="EA547"/>
      <c r="EB547"/>
      <c r="EC547"/>
      <c r="ED547"/>
      <c r="EE547"/>
    </row>
    <row r="548" spans="30:135" s="20" customFormat="1">
      <c r="AD548" s="43"/>
      <c r="AE548" s="43"/>
      <c r="AF548" s="3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  <c r="BX548"/>
      <c r="BY548"/>
      <c r="BZ548"/>
      <c r="CA548"/>
      <c r="CB548"/>
      <c r="CC548"/>
      <c r="CD548"/>
      <c r="CE548"/>
      <c r="CF548"/>
      <c r="CG548"/>
      <c r="CH548"/>
      <c r="CI548"/>
      <c r="CJ548"/>
      <c r="CK548"/>
      <c r="CL548"/>
      <c r="CM548"/>
      <c r="CN548"/>
      <c r="CO548"/>
      <c r="CP548"/>
      <c r="CQ548"/>
      <c r="CR548"/>
      <c r="CS548"/>
      <c r="CT548"/>
      <c r="CU548"/>
      <c r="CV548"/>
      <c r="CW548"/>
      <c r="CX548"/>
      <c r="CY548"/>
      <c r="CZ548"/>
      <c r="DA548"/>
      <c r="DB548"/>
      <c r="DC548"/>
      <c r="DD548"/>
      <c r="DE548"/>
      <c r="DF548"/>
      <c r="DG548"/>
      <c r="DH548"/>
      <c r="DI548"/>
      <c r="DJ548"/>
      <c r="DK548"/>
      <c r="DL548"/>
      <c r="DM548"/>
      <c r="DN548"/>
      <c r="DO548"/>
      <c r="DP548"/>
      <c r="DQ548"/>
      <c r="DR548"/>
      <c r="DS548"/>
      <c r="DT548"/>
      <c r="DU548"/>
      <c r="DV548"/>
      <c r="DW548"/>
      <c r="DX548"/>
      <c r="DY548"/>
      <c r="DZ548"/>
      <c r="EA548"/>
      <c r="EB548"/>
      <c r="EC548"/>
      <c r="ED548"/>
      <c r="EE548"/>
    </row>
    <row r="549" spans="30:135" s="20" customFormat="1">
      <c r="AD549" s="43"/>
      <c r="AE549" s="43"/>
      <c r="AF549" s="3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  <c r="BX549"/>
      <c r="BY549"/>
      <c r="BZ549"/>
      <c r="CA549"/>
      <c r="CB549"/>
      <c r="CC549"/>
      <c r="CD549"/>
      <c r="CE549"/>
      <c r="CF549"/>
      <c r="CG549"/>
      <c r="CH549"/>
      <c r="CI549"/>
      <c r="CJ549"/>
      <c r="CK549"/>
      <c r="CL549"/>
      <c r="CM549"/>
      <c r="CN549"/>
      <c r="CO549"/>
      <c r="CP549"/>
      <c r="CQ549"/>
      <c r="CR549"/>
      <c r="CS549"/>
      <c r="CT549"/>
      <c r="CU549"/>
      <c r="CV549"/>
      <c r="CW549"/>
      <c r="CX549"/>
      <c r="CY549"/>
      <c r="CZ549"/>
      <c r="DA549"/>
      <c r="DB549"/>
      <c r="DC549"/>
      <c r="DD549"/>
      <c r="DE549"/>
      <c r="DF549"/>
      <c r="DG549"/>
      <c r="DH549"/>
      <c r="DI549"/>
      <c r="DJ549"/>
      <c r="DK549"/>
      <c r="DL549"/>
      <c r="DM549"/>
      <c r="DN549"/>
      <c r="DO549"/>
      <c r="DP549"/>
      <c r="DQ549"/>
      <c r="DR549"/>
      <c r="DS549"/>
      <c r="DT549"/>
      <c r="DU549"/>
      <c r="DV549"/>
      <c r="DW549"/>
      <c r="DX549"/>
      <c r="DY549"/>
      <c r="DZ549"/>
      <c r="EA549"/>
      <c r="EB549"/>
      <c r="EC549"/>
      <c r="ED549"/>
      <c r="EE549"/>
    </row>
    <row r="550" spans="30:135" s="20" customFormat="1">
      <c r="AD550" s="43"/>
      <c r="AE550" s="43"/>
      <c r="AF550" s="3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  <c r="BX550"/>
      <c r="BY550"/>
      <c r="BZ550"/>
      <c r="CA550"/>
      <c r="CB550"/>
      <c r="CC550"/>
      <c r="CD550"/>
      <c r="CE550"/>
      <c r="CF550"/>
      <c r="CG550"/>
      <c r="CH550"/>
      <c r="CI550"/>
      <c r="CJ550"/>
      <c r="CK550"/>
      <c r="CL550"/>
      <c r="CM550"/>
      <c r="CN550"/>
      <c r="CO550"/>
      <c r="CP550"/>
      <c r="CQ550"/>
      <c r="CR550"/>
      <c r="CS550"/>
      <c r="CT550"/>
      <c r="CU550"/>
      <c r="CV550"/>
      <c r="CW550"/>
      <c r="CX550"/>
      <c r="CY550"/>
      <c r="CZ550"/>
      <c r="DA550"/>
      <c r="DB550"/>
      <c r="DC550"/>
      <c r="DD550"/>
      <c r="DE550"/>
      <c r="DF550"/>
      <c r="DG550"/>
      <c r="DH550"/>
      <c r="DI550"/>
      <c r="DJ550"/>
      <c r="DK550"/>
      <c r="DL550"/>
      <c r="DM550"/>
      <c r="DN550"/>
      <c r="DO550"/>
      <c r="DP550"/>
      <c r="DQ550"/>
      <c r="DR550"/>
      <c r="DS550"/>
      <c r="DT550"/>
      <c r="DU550"/>
      <c r="DV550"/>
      <c r="DW550"/>
      <c r="DX550"/>
      <c r="DY550"/>
      <c r="DZ550"/>
      <c r="EA550"/>
      <c r="EB550"/>
      <c r="EC550"/>
      <c r="ED550"/>
      <c r="EE550"/>
    </row>
    <row r="551" spans="30:135" s="20" customFormat="1">
      <c r="AD551" s="43"/>
      <c r="AE551" s="43"/>
      <c r="AF551" s="3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  <c r="BX551"/>
      <c r="BY551"/>
      <c r="BZ551"/>
      <c r="CA551"/>
      <c r="CB551"/>
      <c r="CC551"/>
      <c r="CD551"/>
      <c r="CE551"/>
      <c r="CF551"/>
      <c r="CG551"/>
      <c r="CH551"/>
      <c r="CI551"/>
      <c r="CJ551"/>
      <c r="CK551"/>
      <c r="CL551"/>
      <c r="CM551"/>
      <c r="CN551"/>
      <c r="CO551"/>
      <c r="CP551"/>
      <c r="CQ551"/>
      <c r="CR551"/>
      <c r="CS551"/>
      <c r="CT551"/>
      <c r="CU551"/>
      <c r="CV551"/>
      <c r="CW551"/>
      <c r="CX551"/>
      <c r="CY551"/>
      <c r="CZ551"/>
      <c r="DA551"/>
      <c r="DB551"/>
      <c r="DC551"/>
      <c r="DD551"/>
      <c r="DE551"/>
      <c r="DF551"/>
      <c r="DG551"/>
      <c r="DH551"/>
      <c r="DI551"/>
      <c r="DJ551"/>
      <c r="DK551"/>
      <c r="DL551"/>
      <c r="DM551"/>
      <c r="DN551"/>
      <c r="DO551"/>
      <c r="DP551"/>
      <c r="DQ551"/>
      <c r="DR551"/>
      <c r="DS551"/>
      <c r="DT551"/>
      <c r="DU551"/>
      <c r="DV551"/>
      <c r="DW551"/>
      <c r="DX551"/>
      <c r="DY551"/>
      <c r="DZ551"/>
      <c r="EA551"/>
      <c r="EB551"/>
      <c r="EC551"/>
      <c r="ED551"/>
      <c r="EE551"/>
    </row>
    <row r="552" spans="30:135" s="20" customFormat="1">
      <c r="AD552" s="43"/>
      <c r="AE552" s="43"/>
      <c r="AF552" s="3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  <c r="BX552"/>
      <c r="BY552"/>
      <c r="BZ552"/>
      <c r="CA552"/>
      <c r="CB552"/>
      <c r="CC552"/>
      <c r="CD552"/>
      <c r="CE552"/>
      <c r="CF552"/>
      <c r="CG552"/>
      <c r="CH552"/>
      <c r="CI552"/>
      <c r="CJ552"/>
      <c r="CK552"/>
      <c r="CL552"/>
      <c r="CM552"/>
      <c r="CN552"/>
      <c r="CO552"/>
      <c r="CP552"/>
      <c r="CQ552"/>
      <c r="CR552"/>
      <c r="CS552"/>
      <c r="CT552"/>
      <c r="CU552"/>
      <c r="CV552"/>
      <c r="CW552"/>
      <c r="CX552"/>
      <c r="CY552"/>
      <c r="CZ552"/>
      <c r="DA552"/>
      <c r="DB552"/>
      <c r="DC552"/>
      <c r="DD552"/>
      <c r="DE552"/>
      <c r="DF552"/>
      <c r="DG552"/>
      <c r="DH552"/>
      <c r="DI552"/>
      <c r="DJ552"/>
      <c r="DK552"/>
      <c r="DL552"/>
      <c r="DM552"/>
      <c r="DN552"/>
      <c r="DO552"/>
      <c r="DP552"/>
      <c r="DQ552"/>
      <c r="DR552"/>
      <c r="DS552"/>
      <c r="DT552"/>
      <c r="DU552"/>
      <c r="DV552"/>
      <c r="DW552"/>
      <c r="DX552"/>
      <c r="DY552"/>
      <c r="DZ552"/>
      <c r="EA552"/>
      <c r="EB552"/>
      <c r="EC552"/>
      <c r="ED552"/>
      <c r="EE552"/>
    </row>
    <row r="553" spans="30:135" s="20" customFormat="1">
      <c r="AD553" s="43"/>
      <c r="AE553" s="43"/>
      <c r="AF553" s="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  <c r="BX553"/>
      <c r="BY553"/>
      <c r="BZ553"/>
      <c r="CA553"/>
      <c r="CB553"/>
      <c r="CC553"/>
      <c r="CD553"/>
      <c r="CE553"/>
      <c r="CF553"/>
      <c r="CG553"/>
      <c r="CH553"/>
      <c r="CI553"/>
      <c r="CJ553"/>
      <c r="CK553"/>
      <c r="CL553"/>
      <c r="CM553"/>
      <c r="CN553"/>
      <c r="CO553"/>
      <c r="CP553"/>
      <c r="CQ553"/>
      <c r="CR553"/>
      <c r="CS553"/>
      <c r="CT553"/>
      <c r="CU553"/>
      <c r="CV553"/>
      <c r="CW553"/>
      <c r="CX553"/>
      <c r="CY553"/>
      <c r="CZ553"/>
      <c r="DA553"/>
      <c r="DB553"/>
      <c r="DC553"/>
      <c r="DD553"/>
      <c r="DE553"/>
      <c r="DF553"/>
      <c r="DG553"/>
      <c r="DH553"/>
      <c r="DI553"/>
      <c r="DJ553"/>
      <c r="DK553"/>
      <c r="DL553"/>
      <c r="DM553"/>
      <c r="DN553"/>
      <c r="DO553"/>
      <c r="DP553"/>
      <c r="DQ553"/>
      <c r="DR553"/>
      <c r="DS553"/>
      <c r="DT553"/>
      <c r="DU553"/>
      <c r="DV553"/>
      <c r="DW553"/>
      <c r="DX553"/>
      <c r="DY553"/>
      <c r="DZ553"/>
      <c r="EA553"/>
      <c r="EB553"/>
      <c r="EC553"/>
      <c r="ED553"/>
      <c r="EE553"/>
    </row>
    <row r="554" spans="30:135" s="20" customFormat="1">
      <c r="AD554" s="43"/>
      <c r="AE554" s="43"/>
      <c r="AF554" s="3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  <c r="BX554"/>
      <c r="BY554"/>
      <c r="BZ554"/>
      <c r="CA554"/>
      <c r="CB554"/>
      <c r="CC554"/>
      <c r="CD554"/>
      <c r="CE554"/>
      <c r="CF554"/>
      <c r="CG554"/>
      <c r="CH554"/>
      <c r="CI554"/>
      <c r="CJ554"/>
      <c r="CK554"/>
      <c r="CL554"/>
      <c r="CM554"/>
      <c r="CN554"/>
      <c r="CO554"/>
      <c r="CP554"/>
      <c r="CQ554"/>
      <c r="CR554"/>
      <c r="CS554"/>
      <c r="CT554"/>
      <c r="CU554"/>
      <c r="CV554"/>
      <c r="CW554"/>
      <c r="CX554"/>
      <c r="CY554"/>
      <c r="CZ554"/>
      <c r="DA554"/>
      <c r="DB554"/>
      <c r="DC554"/>
      <c r="DD554"/>
      <c r="DE554"/>
      <c r="DF554"/>
      <c r="DG554"/>
      <c r="DH554"/>
      <c r="DI554"/>
      <c r="DJ554"/>
      <c r="DK554"/>
      <c r="DL554"/>
      <c r="DM554"/>
      <c r="DN554"/>
      <c r="DO554"/>
      <c r="DP554"/>
      <c r="DQ554"/>
      <c r="DR554"/>
      <c r="DS554"/>
      <c r="DT554"/>
      <c r="DU554"/>
      <c r="DV554"/>
      <c r="DW554"/>
      <c r="DX554"/>
      <c r="DY554"/>
      <c r="DZ554"/>
      <c r="EA554"/>
      <c r="EB554"/>
      <c r="EC554"/>
      <c r="ED554"/>
      <c r="EE554"/>
    </row>
    <row r="555" spans="30:135" s="20" customFormat="1">
      <c r="AD555" s="43"/>
      <c r="AE555" s="43"/>
      <c r="AF555" s="3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  <c r="BX555"/>
      <c r="BY555"/>
      <c r="BZ555"/>
      <c r="CA555"/>
      <c r="CB555"/>
      <c r="CC555"/>
      <c r="CD555"/>
      <c r="CE555"/>
      <c r="CF555"/>
      <c r="CG555"/>
      <c r="CH555"/>
      <c r="CI555"/>
      <c r="CJ555"/>
      <c r="CK555"/>
      <c r="CL555"/>
      <c r="CM555"/>
      <c r="CN555"/>
      <c r="CO555"/>
      <c r="CP555"/>
      <c r="CQ555"/>
      <c r="CR555"/>
      <c r="CS555"/>
      <c r="CT555"/>
      <c r="CU555"/>
      <c r="CV555"/>
      <c r="CW555"/>
      <c r="CX555"/>
      <c r="CY555"/>
      <c r="CZ555"/>
      <c r="DA555"/>
      <c r="DB555"/>
      <c r="DC555"/>
      <c r="DD555"/>
      <c r="DE555"/>
      <c r="DF555"/>
      <c r="DG555"/>
      <c r="DH555"/>
      <c r="DI555"/>
      <c r="DJ555"/>
      <c r="DK555"/>
      <c r="DL555"/>
      <c r="DM555"/>
      <c r="DN555"/>
      <c r="DO555"/>
      <c r="DP555"/>
      <c r="DQ555"/>
      <c r="DR555"/>
      <c r="DS555"/>
      <c r="DT555"/>
      <c r="DU555"/>
      <c r="DV555"/>
      <c r="DW555"/>
      <c r="DX555"/>
      <c r="DY555"/>
      <c r="DZ555"/>
      <c r="EA555"/>
      <c r="EB555"/>
      <c r="EC555"/>
      <c r="ED555"/>
      <c r="EE555"/>
    </row>
    <row r="556" spans="30:135" s="20" customFormat="1">
      <c r="AD556" s="43"/>
      <c r="AE556" s="43"/>
      <c r="AF556" s="3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  <c r="BX556"/>
      <c r="BY556"/>
      <c r="BZ556"/>
      <c r="CA556"/>
      <c r="CB556"/>
      <c r="CC556"/>
      <c r="CD556"/>
      <c r="CE556"/>
      <c r="CF556"/>
      <c r="CG556"/>
      <c r="CH556"/>
      <c r="CI556"/>
      <c r="CJ556"/>
      <c r="CK556"/>
      <c r="CL556"/>
      <c r="CM556"/>
      <c r="CN556"/>
      <c r="CO556"/>
      <c r="CP556"/>
      <c r="CQ556"/>
      <c r="CR556"/>
      <c r="CS556"/>
      <c r="CT556"/>
      <c r="CU556"/>
      <c r="CV556"/>
      <c r="CW556"/>
      <c r="CX556"/>
      <c r="CY556"/>
      <c r="CZ556"/>
      <c r="DA556"/>
      <c r="DB556"/>
      <c r="DC556"/>
      <c r="DD556"/>
      <c r="DE556"/>
      <c r="DF556"/>
      <c r="DG556"/>
      <c r="DH556"/>
      <c r="DI556"/>
      <c r="DJ556"/>
      <c r="DK556"/>
      <c r="DL556"/>
      <c r="DM556"/>
      <c r="DN556"/>
      <c r="DO556"/>
      <c r="DP556"/>
      <c r="DQ556"/>
      <c r="DR556"/>
      <c r="DS556"/>
      <c r="DT556"/>
      <c r="DU556"/>
      <c r="DV556"/>
      <c r="DW556"/>
      <c r="DX556"/>
      <c r="DY556"/>
      <c r="DZ556"/>
      <c r="EA556"/>
      <c r="EB556"/>
      <c r="EC556"/>
      <c r="ED556"/>
      <c r="EE556"/>
    </row>
    <row r="557" spans="30:135" s="20" customFormat="1">
      <c r="AD557" s="43"/>
      <c r="AE557" s="43"/>
      <c r="AF557" s="3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  <c r="BX557"/>
      <c r="BY557"/>
      <c r="BZ557"/>
      <c r="CA557"/>
      <c r="CB557"/>
      <c r="CC557"/>
      <c r="CD557"/>
      <c r="CE557"/>
      <c r="CF557"/>
      <c r="CG557"/>
      <c r="CH557"/>
      <c r="CI557"/>
      <c r="CJ557"/>
      <c r="CK557"/>
      <c r="CL557"/>
      <c r="CM557"/>
      <c r="CN557"/>
      <c r="CO557"/>
      <c r="CP557"/>
      <c r="CQ557"/>
      <c r="CR557"/>
      <c r="CS557"/>
      <c r="CT557"/>
      <c r="CU557"/>
      <c r="CV557"/>
      <c r="CW557"/>
      <c r="CX557"/>
      <c r="CY557"/>
      <c r="CZ557"/>
      <c r="DA557"/>
      <c r="DB557"/>
      <c r="DC557"/>
      <c r="DD557"/>
      <c r="DE557"/>
      <c r="DF557"/>
      <c r="DG557"/>
      <c r="DH557"/>
      <c r="DI557"/>
      <c r="DJ557"/>
      <c r="DK557"/>
      <c r="DL557"/>
      <c r="DM557"/>
      <c r="DN557"/>
      <c r="DO557"/>
      <c r="DP557"/>
      <c r="DQ557"/>
      <c r="DR557"/>
      <c r="DS557"/>
      <c r="DT557"/>
      <c r="DU557"/>
      <c r="DV557"/>
      <c r="DW557"/>
      <c r="DX557"/>
      <c r="DY557"/>
      <c r="DZ557"/>
      <c r="EA557"/>
      <c r="EB557"/>
      <c r="EC557"/>
      <c r="ED557"/>
      <c r="EE557"/>
    </row>
    <row r="558" spans="30:135" s="20" customFormat="1">
      <c r="AD558" s="43"/>
      <c r="AE558" s="43"/>
      <c r="AF558" s="3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  <c r="BX558"/>
      <c r="BY558"/>
      <c r="BZ558"/>
      <c r="CA558"/>
      <c r="CB558"/>
      <c r="CC558"/>
      <c r="CD558"/>
      <c r="CE558"/>
      <c r="CF558"/>
      <c r="CG558"/>
      <c r="CH558"/>
      <c r="CI558"/>
      <c r="CJ558"/>
      <c r="CK558"/>
      <c r="CL558"/>
      <c r="CM558"/>
      <c r="CN558"/>
      <c r="CO558"/>
      <c r="CP558"/>
      <c r="CQ558"/>
      <c r="CR558"/>
      <c r="CS558"/>
      <c r="CT558"/>
      <c r="CU558"/>
      <c r="CV558"/>
      <c r="CW558"/>
      <c r="CX558"/>
      <c r="CY558"/>
      <c r="CZ558"/>
      <c r="DA558"/>
      <c r="DB558"/>
      <c r="DC558"/>
      <c r="DD558"/>
      <c r="DE558"/>
      <c r="DF558"/>
      <c r="DG558"/>
      <c r="DH558"/>
      <c r="DI558"/>
      <c r="DJ558"/>
      <c r="DK558"/>
      <c r="DL558"/>
      <c r="DM558"/>
      <c r="DN558"/>
      <c r="DO558"/>
      <c r="DP558"/>
      <c r="DQ558"/>
      <c r="DR558"/>
      <c r="DS558"/>
      <c r="DT558"/>
      <c r="DU558"/>
      <c r="DV558"/>
      <c r="DW558"/>
      <c r="DX558"/>
      <c r="DY558"/>
      <c r="DZ558"/>
      <c r="EA558"/>
      <c r="EB558"/>
      <c r="EC558"/>
      <c r="ED558"/>
      <c r="EE558"/>
    </row>
    <row r="559" spans="30:135" s="20" customFormat="1">
      <c r="AD559" s="43"/>
      <c r="AE559" s="43"/>
      <c r="AF559" s="3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  <c r="BX559"/>
      <c r="BY559"/>
      <c r="BZ559"/>
      <c r="CA559"/>
      <c r="CB559"/>
      <c r="CC559"/>
      <c r="CD559"/>
      <c r="CE559"/>
      <c r="CF559"/>
      <c r="CG559"/>
      <c r="CH559"/>
      <c r="CI559"/>
      <c r="CJ559"/>
      <c r="CK559"/>
      <c r="CL559"/>
      <c r="CM559"/>
      <c r="CN559"/>
      <c r="CO559"/>
      <c r="CP559"/>
      <c r="CQ559"/>
      <c r="CR559"/>
      <c r="CS559"/>
      <c r="CT559"/>
      <c r="CU559"/>
      <c r="CV559"/>
      <c r="CW559"/>
      <c r="CX559"/>
      <c r="CY559"/>
      <c r="CZ559"/>
      <c r="DA559"/>
      <c r="DB559"/>
      <c r="DC559"/>
      <c r="DD559"/>
      <c r="DE559"/>
      <c r="DF559"/>
      <c r="DG559"/>
      <c r="DH559"/>
      <c r="DI559"/>
      <c r="DJ559"/>
      <c r="DK559"/>
      <c r="DL559"/>
      <c r="DM559"/>
      <c r="DN559"/>
      <c r="DO559"/>
      <c r="DP559"/>
      <c r="DQ559"/>
      <c r="DR559"/>
      <c r="DS559"/>
      <c r="DT559"/>
      <c r="DU559"/>
      <c r="DV559"/>
      <c r="DW559"/>
      <c r="DX559"/>
      <c r="DY559"/>
      <c r="DZ559"/>
      <c r="EA559"/>
      <c r="EB559"/>
      <c r="EC559"/>
      <c r="ED559"/>
      <c r="EE559"/>
    </row>
    <row r="560" spans="30:135" s="20" customFormat="1">
      <c r="AD560" s="43"/>
      <c r="AE560" s="43"/>
      <c r="AF560" s="3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  <c r="BX560"/>
      <c r="BY560"/>
      <c r="BZ560"/>
      <c r="CA560"/>
      <c r="CB560"/>
      <c r="CC560"/>
      <c r="CD560"/>
      <c r="CE560"/>
      <c r="CF560"/>
      <c r="CG560"/>
      <c r="CH560"/>
      <c r="CI560"/>
      <c r="CJ560"/>
      <c r="CK560"/>
      <c r="CL560"/>
      <c r="CM560"/>
      <c r="CN560"/>
      <c r="CO560"/>
      <c r="CP560"/>
      <c r="CQ560"/>
      <c r="CR560"/>
      <c r="CS560"/>
      <c r="CT560"/>
      <c r="CU560"/>
      <c r="CV560"/>
      <c r="CW560"/>
      <c r="CX560"/>
      <c r="CY560"/>
      <c r="CZ560"/>
      <c r="DA560"/>
      <c r="DB560"/>
      <c r="DC560"/>
      <c r="DD560"/>
      <c r="DE560"/>
      <c r="DF560"/>
      <c r="DG560"/>
      <c r="DH560"/>
      <c r="DI560"/>
      <c r="DJ560"/>
      <c r="DK560"/>
      <c r="DL560"/>
      <c r="DM560"/>
      <c r="DN560"/>
      <c r="DO560"/>
      <c r="DP560"/>
      <c r="DQ560"/>
      <c r="DR560"/>
      <c r="DS560"/>
      <c r="DT560"/>
      <c r="DU560"/>
      <c r="DV560"/>
      <c r="DW560"/>
      <c r="DX560"/>
      <c r="DY560"/>
      <c r="DZ560"/>
      <c r="EA560"/>
      <c r="EB560"/>
      <c r="EC560"/>
      <c r="ED560"/>
      <c r="EE560"/>
    </row>
    <row r="561" spans="30:135" s="20" customFormat="1">
      <c r="AD561" s="43"/>
      <c r="AE561" s="43"/>
      <c r="AF561" s="3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  <c r="BX561"/>
      <c r="BY561"/>
      <c r="BZ561"/>
      <c r="CA561"/>
      <c r="CB561"/>
      <c r="CC561"/>
      <c r="CD561"/>
      <c r="CE561"/>
      <c r="CF561"/>
      <c r="CG561"/>
      <c r="CH561"/>
      <c r="CI561"/>
      <c r="CJ561"/>
      <c r="CK561"/>
      <c r="CL561"/>
      <c r="CM561"/>
      <c r="CN561"/>
      <c r="CO561"/>
      <c r="CP561"/>
      <c r="CQ561"/>
      <c r="CR561"/>
      <c r="CS561"/>
      <c r="CT561"/>
      <c r="CU561"/>
      <c r="CV561"/>
      <c r="CW561"/>
      <c r="CX561"/>
      <c r="CY561"/>
      <c r="CZ561"/>
      <c r="DA561"/>
      <c r="DB561"/>
      <c r="DC561"/>
      <c r="DD561"/>
      <c r="DE561"/>
      <c r="DF561"/>
      <c r="DG561"/>
      <c r="DH561"/>
      <c r="DI561"/>
      <c r="DJ561"/>
      <c r="DK561"/>
      <c r="DL561"/>
      <c r="DM561"/>
      <c r="DN561"/>
      <c r="DO561"/>
      <c r="DP561"/>
      <c r="DQ561"/>
      <c r="DR561"/>
      <c r="DS561"/>
      <c r="DT561"/>
      <c r="DU561"/>
      <c r="DV561"/>
      <c r="DW561"/>
      <c r="DX561"/>
      <c r="DY561"/>
      <c r="DZ561"/>
      <c r="EA561"/>
      <c r="EB561"/>
      <c r="EC561"/>
      <c r="ED561"/>
      <c r="EE561"/>
    </row>
    <row r="562" spans="30:135" s="20" customFormat="1">
      <c r="AD562" s="43"/>
      <c r="AE562" s="43"/>
      <c r="AF562" s="3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  <c r="BX562"/>
      <c r="BY562"/>
      <c r="BZ562"/>
      <c r="CA562"/>
      <c r="CB562"/>
      <c r="CC562"/>
      <c r="CD562"/>
      <c r="CE562"/>
      <c r="CF562"/>
      <c r="CG562"/>
      <c r="CH562"/>
      <c r="CI562"/>
      <c r="CJ562"/>
      <c r="CK562"/>
      <c r="CL562"/>
      <c r="CM562"/>
      <c r="CN562"/>
      <c r="CO562"/>
      <c r="CP562"/>
      <c r="CQ562"/>
      <c r="CR562"/>
      <c r="CS562"/>
      <c r="CT562"/>
      <c r="CU562"/>
      <c r="CV562"/>
      <c r="CW562"/>
      <c r="CX562"/>
      <c r="CY562"/>
      <c r="CZ562"/>
      <c r="DA562"/>
      <c r="DB562"/>
      <c r="DC562"/>
      <c r="DD562"/>
      <c r="DE562"/>
      <c r="DF562"/>
      <c r="DG562"/>
      <c r="DH562"/>
      <c r="DI562"/>
      <c r="DJ562"/>
      <c r="DK562"/>
      <c r="DL562"/>
      <c r="DM562"/>
      <c r="DN562"/>
      <c r="DO562"/>
      <c r="DP562"/>
      <c r="DQ562"/>
      <c r="DR562"/>
      <c r="DS562"/>
      <c r="DT562"/>
      <c r="DU562"/>
      <c r="DV562"/>
      <c r="DW562"/>
      <c r="DX562"/>
      <c r="DY562"/>
      <c r="DZ562"/>
      <c r="EA562"/>
      <c r="EB562"/>
      <c r="EC562"/>
      <c r="ED562"/>
      <c r="EE562"/>
    </row>
    <row r="563" spans="30:135" s="20" customFormat="1">
      <c r="AD563" s="43"/>
      <c r="AE563" s="43"/>
      <c r="AF563" s="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  <c r="BX563"/>
      <c r="BY563"/>
      <c r="BZ563"/>
      <c r="CA563"/>
      <c r="CB563"/>
      <c r="CC563"/>
      <c r="CD563"/>
      <c r="CE563"/>
      <c r="CF563"/>
      <c r="CG563"/>
      <c r="CH563"/>
      <c r="CI563"/>
      <c r="CJ563"/>
      <c r="CK563"/>
      <c r="CL563"/>
      <c r="CM563"/>
      <c r="CN563"/>
      <c r="CO563"/>
      <c r="CP563"/>
      <c r="CQ563"/>
      <c r="CR563"/>
      <c r="CS563"/>
      <c r="CT563"/>
      <c r="CU563"/>
      <c r="CV563"/>
      <c r="CW563"/>
      <c r="CX563"/>
      <c r="CY563"/>
      <c r="CZ563"/>
      <c r="DA563"/>
      <c r="DB563"/>
      <c r="DC563"/>
      <c r="DD563"/>
      <c r="DE563"/>
      <c r="DF563"/>
      <c r="DG563"/>
      <c r="DH563"/>
      <c r="DI563"/>
      <c r="DJ563"/>
      <c r="DK563"/>
      <c r="DL563"/>
      <c r="DM563"/>
      <c r="DN563"/>
      <c r="DO563"/>
      <c r="DP563"/>
      <c r="DQ563"/>
      <c r="DR563"/>
      <c r="DS563"/>
      <c r="DT563"/>
      <c r="DU563"/>
      <c r="DV563"/>
      <c r="DW563"/>
      <c r="DX563"/>
      <c r="DY563"/>
      <c r="DZ563"/>
      <c r="EA563"/>
      <c r="EB563"/>
      <c r="EC563"/>
      <c r="ED563"/>
      <c r="EE563"/>
    </row>
    <row r="564" spans="30:135" s="20" customFormat="1">
      <c r="AD564" s="43"/>
      <c r="AE564" s="43"/>
      <c r="AF564" s="3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  <c r="BX564"/>
      <c r="BY564"/>
      <c r="BZ564"/>
      <c r="CA564"/>
      <c r="CB564"/>
      <c r="CC564"/>
      <c r="CD564"/>
      <c r="CE564"/>
      <c r="CF564"/>
      <c r="CG564"/>
      <c r="CH564"/>
      <c r="CI564"/>
      <c r="CJ564"/>
      <c r="CK564"/>
      <c r="CL564"/>
      <c r="CM564"/>
      <c r="CN564"/>
      <c r="CO564"/>
      <c r="CP564"/>
      <c r="CQ564"/>
      <c r="CR564"/>
      <c r="CS564"/>
      <c r="CT564"/>
      <c r="CU564"/>
      <c r="CV564"/>
      <c r="CW564"/>
      <c r="CX564"/>
      <c r="CY564"/>
      <c r="CZ564"/>
      <c r="DA564"/>
      <c r="DB564"/>
      <c r="DC564"/>
      <c r="DD564"/>
      <c r="DE564"/>
      <c r="DF564"/>
      <c r="DG564"/>
      <c r="DH564"/>
      <c r="DI564"/>
      <c r="DJ564"/>
      <c r="DK564"/>
      <c r="DL564"/>
      <c r="DM564"/>
      <c r="DN564"/>
      <c r="DO564"/>
      <c r="DP564"/>
      <c r="DQ564"/>
      <c r="DR564"/>
      <c r="DS564"/>
      <c r="DT564"/>
      <c r="DU564"/>
      <c r="DV564"/>
      <c r="DW564"/>
      <c r="DX564"/>
      <c r="DY564"/>
      <c r="DZ564"/>
      <c r="EA564"/>
      <c r="EB564"/>
      <c r="EC564"/>
      <c r="ED564"/>
      <c r="EE564"/>
    </row>
    <row r="565" spans="30:135" s="20" customFormat="1">
      <c r="AD565" s="43"/>
      <c r="AE565" s="43"/>
      <c r="AF565" s="3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  <c r="BX565"/>
      <c r="BY565"/>
      <c r="BZ565"/>
      <c r="CA565"/>
      <c r="CB565"/>
      <c r="CC565"/>
      <c r="CD565"/>
      <c r="CE565"/>
      <c r="CF565"/>
      <c r="CG565"/>
      <c r="CH565"/>
      <c r="CI565"/>
      <c r="CJ565"/>
      <c r="CK565"/>
      <c r="CL565"/>
      <c r="CM565"/>
      <c r="CN565"/>
      <c r="CO565"/>
      <c r="CP565"/>
      <c r="CQ565"/>
      <c r="CR565"/>
      <c r="CS565"/>
      <c r="CT565"/>
      <c r="CU565"/>
      <c r="CV565"/>
      <c r="CW565"/>
      <c r="CX565"/>
      <c r="CY565"/>
      <c r="CZ565"/>
      <c r="DA565"/>
      <c r="DB565"/>
      <c r="DC565"/>
      <c r="DD565"/>
      <c r="DE565"/>
      <c r="DF565"/>
      <c r="DG565"/>
      <c r="DH565"/>
      <c r="DI565"/>
      <c r="DJ565"/>
      <c r="DK565"/>
      <c r="DL565"/>
      <c r="DM565"/>
      <c r="DN565"/>
      <c r="DO565"/>
      <c r="DP565"/>
      <c r="DQ565"/>
      <c r="DR565"/>
      <c r="DS565"/>
      <c r="DT565"/>
      <c r="DU565"/>
      <c r="DV565"/>
      <c r="DW565"/>
      <c r="DX565"/>
      <c r="DY565"/>
      <c r="DZ565"/>
      <c r="EA565"/>
      <c r="EB565"/>
      <c r="EC565"/>
      <c r="ED565"/>
      <c r="EE565"/>
    </row>
    <row r="566" spans="30:135" s="20" customFormat="1">
      <c r="AD566" s="43"/>
      <c r="AE566" s="43"/>
      <c r="AF566" s="3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  <c r="BX566"/>
      <c r="BY566"/>
      <c r="BZ566"/>
      <c r="CA566"/>
      <c r="CB566"/>
      <c r="CC566"/>
      <c r="CD566"/>
      <c r="CE566"/>
      <c r="CF566"/>
      <c r="CG566"/>
      <c r="CH566"/>
      <c r="CI566"/>
      <c r="CJ566"/>
      <c r="CK566"/>
      <c r="CL566"/>
      <c r="CM566"/>
      <c r="CN566"/>
      <c r="CO566"/>
      <c r="CP566"/>
      <c r="CQ566"/>
      <c r="CR566"/>
      <c r="CS566"/>
      <c r="CT566"/>
      <c r="CU566"/>
      <c r="CV566"/>
      <c r="CW566"/>
      <c r="CX566"/>
      <c r="CY566"/>
      <c r="CZ566"/>
      <c r="DA566"/>
      <c r="DB566"/>
      <c r="DC566"/>
      <c r="DD566"/>
      <c r="DE566"/>
      <c r="DF566"/>
      <c r="DG566"/>
      <c r="DH566"/>
      <c r="DI566"/>
      <c r="DJ566"/>
      <c r="DK566"/>
      <c r="DL566"/>
      <c r="DM566"/>
      <c r="DN566"/>
      <c r="DO566"/>
      <c r="DP566"/>
      <c r="DQ566"/>
      <c r="DR566"/>
      <c r="DS566"/>
      <c r="DT566"/>
      <c r="DU566"/>
      <c r="DV566"/>
      <c r="DW566"/>
      <c r="DX566"/>
      <c r="DY566"/>
      <c r="DZ566"/>
      <c r="EA566"/>
      <c r="EB566"/>
      <c r="EC566"/>
      <c r="ED566"/>
      <c r="EE566"/>
    </row>
    <row r="567" spans="30:135" s="20" customFormat="1">
      <c r="AD567" s="43"/>
      <c r="AE567" s="43"/>
      <c r="AF567" s="3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  <c r="BX567"/>
      <c r="BY567"/>
      <c r="BZ567"/>
      <c r="CA567"/>
      <c r="CB567"/>
      <c r="CC567"/>
      <c r="CD567"/>
      <c r="CE567"/>
      <c r="CF567"/>
      <c r="CG567"/>
      <c r="CH567"/>
      <c r="CI567"/>
      <c r="CJ567"/>
      <c r="CK567"/>
      <c r="CL567"/>
      <c r="CM567"/>
      <c r="CN567"/>
      <c r="CO567"/>
      <c r="CP567"/>
      <c r="CQ567"/>
      <c r="CR567"/>
      <c r="CS567"/>
      <c r="CT567"/>
      <c r="CU567"/>
      <c r="CV567"/>
      <c r="CW567"/>
      <c r="CX567"/>
      <c r="CY567"/>
      <c r="CZ567"/>
      <c r="DA567"/>
      <c r="DB567"/>
      <c r="DC567"/>
      <c r="DD567"/>
      <c r="DE567"/>
      <c r="DF567"/>
      <c r="DG567"/>
      <c r="DH567"/>
      <c r="DI567"/>
      <c r="DJ567"/>
      <c r="DK567"/>
      <c r="DL567"/>
      <c r="DM567"/>
      <c r="DN567"/>
      <c r="DO567"/>
      <c r="DP567"/>
      <c r="DQ567"/>
      <c r="DR567"/>
      <c r="DS567"/>
      <c r="DT567"/>
      <c r="DU567"/>
      <c r="DV567"/>
      <c r="DW567"/>
      <c r="DX567"/>
      <c r="DY567"/>
      <c r="DZ567"/>
      <c r="EA567"/>
      <c r="EB567"/>
      <c r="EC567"/>
      <c r="ED567"/>
      <c r="EE567"/>
    </row>
    <row r="568" spans="30:135" s="20" customFormat="1">
      <c r="AD568" s="43"/>
      <c r="AE568" s="43"/>
      <c r="AF568" s="3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  <c r="BX568"/>
      <c r="BY568"/>
      <c r="BZ568"/>
      <c r="CA568"/>
      <c r="CB568"/>
      <c r="CC568"/>
      <c r="CD568"/>
      <c r="CE568"/>
      <c r="CF568"/>
      <c r="CG568"/>
      <c r="CH568"/>
      <c r="CI568"/>
      <c r="CJ568"/>
      <c r="CK568"/>
      <c r="CL568"/>
      <c r="CM568"/>
      <c r="CN568"/>
      <c r="CO568"/>
      <c r="CP568"/>
      <c r="CQ568"/>
      <c r="CR568"/>
      <c r="CS568"/>
      <c r="CT568"/>
      <c r="CU568"/>
      <c r="CV568"/>
      <c r="CW568"/>
      <c r="CX568"/>
      <c r="CY568"/>
      <c r="CZ568"/>
      <c r="DA568"/>
      <c r="DB568"/>
      <c r="DC568"/>
      <c r="DD568"/>
      <c r="DE568"/>
      <c r="DF568"/>
      <c r="DG568"/>
      <c r="DH568"/>
      <c r="DI568"/>
      <c r="DJ568"/>
      <c r="DK568"/>
      <c r="DL568"/>
      <c r="DM568"/>
      <c r="DN568"/>
      <c r="DO568"/>
      <c r="DP568"/>
      <c r="DQ568"/>
      <c r="DR568"/>
      <c r="DS568"/>
      <c r="DT568"/>
      <c r="DU568"/>
      <c r="DV568"/>
      <c r="DW568"/>
      <c r="DX568"/>
      <c r="DY568"/>
      <c r="DZ568"/>
      <c r="EA568"/>
      <c r="EB568"/>
      <c r="EC568"/>
      <c r="ED568"/>
      <c r="EE568"/>
    </row>
    <row r="569" spans="30:135" s="20" customFormat="1">
      <c r="AD569" s="43"/>
      <c r="AE569" s="43"/>
      <c r="AF569" s="3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  <c r="BX569"/>
      <c r="BY569"/>
      <c r="BZ569"/>
      <c r="CA569"/>
      <c r="CB569"/>
      <c r="CC569"/>
      <c r="CD569"/>
      <c r="CE569"/>
      <c r="CF569"/>
      <c r="CG569"/>
      <c r="CH569"/>
      <c r="CI569"/>
      <c r="CJ569"/>
      <c r="CK569"/>
      <c r="CL569"/>
      <c r="CM569"/>
      <c r="CN569"/>
      <c r="CO569"/>
      <c r="CP569"/>
      <c r="CQ569"/>
      <c r="CR569"/>
      <c r="CS569"/>
      <c r="CT569"/>
      <c r="CU569"/>
      <c r="CV569"/>
      <c r="CW569"/>
      <c r="CX569"/>
      <c r="CY569"/>
      <c r="CZ569"/>
      <c r="DA569"/>
      <c r="DB569"/>
      <c r="DC569"/>
      <c r="DD569"/>
      <c r="DE569"/>
      <c r="DF569"/>
      <c r="DG569"/>
      <c r="DH569"/>
      <c r="DI569"/>
      <c r="DJ569"/>
      <c r="DK569"/>
      <c r="DL569"/>
      <c r="DM569"/>
      <c r="DN569"/>
      <c r="DO569"/>
      <c r="DP569"/>
      <c r="DQ569"/>
      <c r="DR569"/>
      <c r="DS569"/>
      <c r="DT569"/>
      <c r="DU569"/>
      <c r="DV569"/>
      <c r="DW569"/>
      <c r="DX569"/>
      <c r="DY569"/>
      <c r="DZ569"/>
      <c r="EA569"/>
      <c r="EB569"/>
      <c r="EC569"/>
      <c r="ED569"/>
      <c r="EE569"/>
    </row>
    <row r="570" spans="30:135" s="20" customFormat="1">
      <c r="AD570" s="43"/>
      <c r="AE570" s="43"/>
      <c r="AF570" s="3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  <c r="BX570"/>
      <c r="BY570"/>
      <c r="BZ570"/>
      <c r="CA570"/>
      <c r="CB570"/>
      <c r="CC570"/>
      <c r="CD570"/>
      <c r="CE570"/>
      <c r="CF570"/>
      <c r="CG570"/>
      <c r="CH570"/>
      <c r="CI570"/>
      <c r="CJ570"/>
      <c r="CK570"/>
      <c r="CL570"/>
      <c r="CM570"/>
      <c r="CN570"/>
      <c r="CO570"/>
      <c r="CP570"/>
      <c r="CQ570"/>
      <c r="CR570"/>
      <c r="CS570"/>
      <c r="CT570"/>
      <c r="CU570"/>
      <c r="CV570"/>
      <c r="CW570"/>
      <c r="CX570"/>
      <c r="CY570"/>
      <c r="CZ570"/>
      <c r="DA570"/>
      <c r="DB570"/>
      <c r="DC570"/>
      <c r="DD570"/>
      <c r="DE570"/>
      <c r="DF570"/>
      <c r="DG570"/>
      <c r="DH570"/>
      <c r="DI570"/>
      <c r="DJ570"/>
      <c r="DK570"/>
      <c r="DL570"/>
      <c r="DM570"/>
      <c r="DN570"/>
      <c r="DO570"/>
      <c r="DP570"/>
      <c r="DQ570"/>
      <c r="DR570"/>
      <c r="DS570"/>
      <c r="DT570"/>
      <c r="DU570"/>
      <c r="DV570"/>
      <c r="DW570"/>
      <c r="DX570"/>
      <c r="DY570"/>
      <c r="DZ570"/>
      <c r="EA570"/>
      <c r="EB570"/>
      <c r="EC570"/>
      <c r="ED570"/>
      <c r="EE570"/>
    </row>
    <row r="571" spans="30:135" s="20" customFormat="1">
      <c r="AD571" s="43"/>
      <c r="AE571" s="43"/>
      <c r="AF571" s="3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  <c r="BX571"/>
      <c r="BY571"/>
      <c r="BZ571"/>
      <c r="CA571"/>
      <c r="CB571"/>
      <c r="CC571"/>
      <c r="CD571"/>
      <c r="CE571"/>
      <c r="CF571"/>
      <c r="CG571"/>
      <c r="CH571"/>
      <c r="CI571"/>
      <c r="CJ571"/>
      <c r="CK571"/>
      <c r="CL571"/>
      <c r="CM571"/>
      <c r="CN571"/>
      <c r="CO571"/>
      <c r="CP571"/>
      <c r="CQ571"/>
      <c r="CR571"/>
      <c r="CS571"/>
      <c r="CT571"/>
      <c r="CU571"/>
      <c r="CV571"/>
      <c r="CW571"/>
      <c r="CX571"/>
      <c r="CY571"/>
      <c r="CZ571"/>
      <c r="DA571"/>
      <c r="DB571"/>
      <c r="DC571"/>
      <c r="DD571"/>
      <c r="DE571"/>
      <c r="DF571"/>
      <c r="DG571"/>
      <c r="DH571"/>
      <c r="DI571"/>
      <c r="DJ571"/>
      <c r="DK571"/>
      <c r="DL571"/>
      <c r="DM571"/>
      <c r="DN571"/>
      <c r="DO571"/>
      <c r="DP571"/>
      <c r="DQ571"/>
      <c r="DR571"/>
      <c r="DS571"/>
      <c r="DT571"/>
      <c r="DU571"/>
      <c r="DV571"/>
      <c r="DW571"/>
      <c r="DX571"/>
      <c r="DY571"/>
      <c r="DZ571"/>
      <c r="EA571"/>
      <c r="EB571"/>
      <c r="EC571"/>
      <c r="ED571"/>
      <c r="EE571"/>
    </row>
    <row r="572" spans="30:135" s="20" customFormat="1">
      <c r="AD572" s="43"/>
      <c r="AE572" s="43"/>
      <c r="AF572" s="3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  <c r="BV572"/>
      <c r="BW572"/>
      <c r="BX572"/>
      <c r="BY572"/>
      <c r="BZ572"/>
      <c r="CA572"/>
      <c r="CB572"/>
      <c r="CC572"/>
      <c r="CD572"/>
      <c r="CE572"/>
      <c r="CF572"/>
      <c r="CG572"/>
      <c r="CH572"/>
      <c r="CI572"/>
      <c r="CJ572"/>
      <c r="CK572"/>
      <c r="CL572"/>
      <c r="CM572"/>
      <c r="CN572"/>
      <c r="CO572"/>
      <c r="CP572"/>
      <c r="CQ572"/>
      <c r="CR572"/>
      <c r="CS572"/>
      <c r="CT572"/>
      <c r="CU572"/>
      <c r="CV572"/>
      <c r="CW572"/>
      <c r="CX572"/>
      <c r="CY572"/>
      <c r="CZ572"/>
      <c r="DA572"/>
      <c r="DB572"/>
      <c r="DC572"/>
      <c r="DD572"/>
      <c r="DE572"/>
      <c r="DF572"/>
      <c r="DG572"/>
      <c r="DH572"/>
      <c r="DI572"/>
      <c r="DJ572"/>
      <c r="DK572"/>
      <c r="DL572"/>
      <c r="DM572"/>
      <c r="DN572"/>
      <c r="DO572"/>
      <c r="DP572"/>
      <c r="DQ572"/>
      <c r="DR572"/>
      <c r="DS572"/>
      <c r="DT572"/>
      <c r="DU572"/>
      <c r="DV572"/>
      <c r="DW572"/>
      <c r="DX572"/>
      <c r="DY572"/>
      <c r="DZ572"/>
      <c r="EA572"/>
      <c r="EB572"/>
      <c r="EC572"/>
      <c r="ED572"/>
      <c r="EE572"/>
    </row>
    <row r="573" spans="30:135" s="20" customFormat="1">
      <c r="AD573" s="43"/>
      <c r="AE573" s="43"/>
      <c r="AF573" s="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  <c r="BV573"/>
      <c r="BW573"/>
      <c r="BX573"/>
      <c r="BY573"/>
      <c r="BZ573"/>
      <c r="CA573"/>
      <c r="CB573"/>
      <c r="CC573"/>
      <c r="CD573"/>
      <c r="CE573"/>
      <c r="CF573"/>
      <c r="CG573"/>
      <c r="CH573"/>
      <c r="CI573"/>
      <c r="CJ573"/>
      <c r="CK573"/>
      <c r="CL573"/>
      <c r="CM573"/>
      <c r="CN573"/>
      <c r="CO573"/>
      <c r="CP573"/>
      <c r="CQ573"/>
      <c r="CR573"/>
      <c r="CS573"/>
      <c r="CT573"/>
      <c r="CU573"/>
      <c r="CV573"/>
      <c r="CW573"/>
      <c r="CX573"/>
      <c r="CY573"/>
      <c r="CZ573"/>
      <c r="DA573"/>
      <c r="DB573"/>
      <c r="DC573"/>
      <c r="DD573"/>
      <c r="DE573"/>
      <c r="DF573"/>
      <c r="DG573"/>
      <c r="DH573"/>
      <c r="DI573"/>
      <c r="DJ573"/>
      <c r="DK573"/>
      <c r="DL573"/>
      <c r="DM573"/>
      <c r="DN573"/>
      <c r="DO573"/>
      <c r="DP573"/>
      <c r="DQ573"/>
      <c r="DR573"/>
      <c r="DS573"/>
      <c r="DT573"/>
      <c r="DU573"/>
      <c r="DV573"/>
      <c r="DW573"/>
      <c r="DX573"/>
      <c r="DY573"/>
      <c r="DZ573"/>
      <c r="EA573"/>
      <c r="EB573"/>
      <c r="EC573"/>
      <c r="ED573"/>
      <c r="EE573"/>
    </row>
    <row r="574" spans="30:135" s="20" customFormat="1">
      <c r="AD574" s="43"/>
      <c r="AE574" s="43"/>
      <c r="AF574" s="3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  <c r="BX574"/>
      <c r="BY574"/>
      <c r="BZ574"/>
      <c r="CA574"/>
      <c r="CB574"/>
      <c r="CC574"/>
      <c r="CD574"/>
      <c r="CE574"/>
      <c r="CF574"/>
      <c r="CG574"/>
      <c r="CH574"/>
      <c r="CI574"/>
      <c r="CJ574"/>
      <c r="CK574"/>
      <c r="CL574"/>
      <c r="CM574"/>
      <c r="CN574"/>
      <c r="CO574"/>
      <c r="CP574"/>
      <c r="CQ574"/>
      <c r="CR574"/>
      <c r="CS574"/>
      <c r="CT574"/>
      <c r="CU574"/>
      <c r="CV574"/>
      <c r="CW574"/>
      <c r="CX574"/>
      <c r="CY574"/>
      <c r="CZ574"/>
      <c r="DA574"/>
      <c r="DB574"/>
      <c r="DC574"/>
      <c r="DD574"/>
      <c r="DE574"/>
      <c r="DF574"/>
      <c r="DG574"/>
      <c r="DH574"/>
      <c r="DI574"/>
      <c r="DJ574"/>
      <c r="DK574"/>
      <c r="DL574"/>
      <c r="DM574"/>
      <c r="DN574"/>
      <c r="DO574"/>
      <c r="DP574"/>
      <c r="DQ574"/>
      <c r="DR574"/>
      <c r="DS574"/>
      <c r="DT574"/>
      <c r="DU574"/>
      <c r="DV574"/>
      <c r="DW574"/>
      <c r="DX574"/>
      <c r="DY574"/>
      <c r="DZ574"/>
      <c r="EA574"/>
      <c r="EB574"/>
      <c r="EC574"/>
      <c r="ED574"/>
      <c r="EE574"/>
    </row>
    <row r="575" spans="30:135" s="20" customFormat="1">
      <c r="AD575" s="43"/>
      <c r="AE575" s="43"/>
      <c r="AF575" s="3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  <c r="BX575"/>
      <c r="BY575"/>
      <c r="BZ575"/>
      <c r="CA575"/>
      <c r="CB575"/>
      <c r="CC575"/>
      <c r="CD575"/>
      <c r="CE575"/>
      <c r="CF575"/>
      <c r="CG575"/>
      <c r="CH575"/>
      <c r="CI575"/>
      <c r="CJ575"/>
      <c r="CK575"/>
      <c r="CL575"/>
      <c r="CM575"/>
      <c r="CN575"/>
      <c r="CO575"/>
      <c r="CP575"/>
      <c r="CQ575"/>
      <c r="CR575"/>
      <c r="CS575"/>
      <c r="CT575"/>
      <c r="CU575"/>
      <c r="CV575"/>
      <c r="CW575"/>
      <c r="CX575"/>
      <c r="CY575"/>
      <c r="CZ575"/>
      <c r="DA575"/>
      <c r="DB575"/>
      <c r="DC575"/>
      <c r="DD575"/>
      <c r="DE575"/>
      <c r="DF575"/>
      <c r="DG575"/>
      <c r="DH575"/>
      <c r="DI575"/>
      <c r="DJ575"/>
      <c r="DK575"/>
      <c r="DL575"/>
      <c r="DM575"/>
      <c r="DN575"/>
      <c r="DO575"/>
      <c r="DP575"/>
      <c r="DQ575"/>
      <c r="DR575"/>
      <c r="DS575"/>
      <c r="DT575"/>
      <c r="DU575"/>
      <c r="DV575"/>
      <c r="DW575"/>
      <c r="DX575"/>
      <c r="DY575"/>
      <c r="DZ575"/>
      <c r="EA575"/>
      <c r="EB575"/>
      <c r="EC575"/>
      <c r="ED575"/>
      <c r="EE575"/>
    </row>
    <row r="576" spans="30:135" s="20" customFormat="1">
      <c r="AD576" s="43"/>
      <c r="AE576" s="43"/>
      <c r="AF576" s="3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  <c r="BX576"/>
      <c r="BY576"/>
      <c r="BZ576"/>
      <c r="CA576"/>
      <c r="CB576"/>
      <c r="CC576"/>
      <c r="CD576"/>
      <c r="CE576"/>
      <c r="CF576"/>
      <c r="CG576"/>
      <c r="CH576"/>
      <c r="CI576"/>
      <c r="CJ576"/>
      <c r="CK576"/>
      <c r="CL576"/>
      <c r="CM576"/>
      <c r="CN576"/>
      <c r="CO576"/>
      <c r="CP576"/>
      <c r="CQ576"/>
      <c r="CR576"/>
      <c r="CS576"/>
      <c r="CT576"/>
      <c r="CU576"/>
      <c r="CV576"/>
      <c r="CW576"/>
      <c r="CX576"/>
      <c r="CY576"/>
      <c r="CZ576"/>
      <c r="DA576"/>
      <c r="DB576"/>
      <c r="DC576"/>
      <c r="DD576"/>
      <c r="DE576"/>
      <c r="DF576"/>
      <c r="DG576"/>
      <c r="DH576"/>
      <c r="DI576"/>
      <c r="DJ576"/>
      <c r="DK576"/>
      <c r="DL576"/>
      <c r="DM576"/>
      <c r="DN576"/>
      <c r="DO576"/>
      <c r="DP576"/>
      <c r="DQ576"/>
      <c r="DR576"/>
      <c r="DS576"/>
      <c r="DT576"/>
      <c r="DU576"/>
      <c r="DV576"/>
      <c r="DW576"/>
      <c r="DX576"/>
      <c r="DY576"/>
      <c r="DZ576"/>
      <c r="EA576"/>
      <c r="EB576"/>
      <c r="EC576"/>
      <c r="ED576"/>
      <c r="EE576"/>
    </row>
    <row r="577" spans="30:135" s="20" customFormat="1">
      <c r="AD577" s="43"/>
      <c r="AE577" s="43"/>
      <c r="AF577" s="3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  <c r="BX577"/>
      <c r="BY577"/>
      <c r="BZ577"/>
      <c r="CA577"/>
      <c r="CB577"/>
      <c r="CC577"/>
      <c r="CD577"/>
      <c r="CE577"/>
      <c r="CF577"/>
      <c r="CG577"/>
      <c r="CH577"/>
      <c r="CI577"/>
      <c r="CJ577"/>
      <c r="CK577"/>
      <c r="CL577"/>
      <c r="CM577"/>
      <c r="CN577"/>
      <c r="CO577"/>
      <c r="CP577"/>
      <c r="CQ577"/>
      <c r="CR577"/>
      <c r="CS577"/>
      <c r="CT577"/>
      <c r="CU577"/>
      <c r="CV577"/>
      <c r="CW577"/>
      <c r="CX577"/>
      <c r="CY577"/>
      <c r="CZ577"/>
      <c r="DA577"/>
      <c r="DB577"/>
      <c r="DC577"/>
      <c r="DD577"/>
      <c r="DE577"/>
      <c r="DF577"/>
      <c r="DG577"/>
      <c r="DH577"/>
      <c r="DI577"/>
      <c r="DJ577"/>
      <c r="DK577"/>
      <c r="DL577"/>
      <c r="DM577"/>
      <c r="DN577"/>
      <c r="DO577"/>
      <c r="DP577"/>
      <c r="DQ577"/>
      <c r="DR577"/>
      <c r="DS577"/>
      <c r="DT577"/>
      <c r="DU577"/>
      <c r="DV577"/>
      <c r="DW577"/>
      <c r="DX577"/>
      <c r="DY577"/>
      <c r="DZ577"/>
      <c r="EA577"/>
      <c r="EB577"/>
      <c r="EC577"/>
      <c r="ED577"/>
      <c r="EE577"/>
    </row>
    <row r="578" spans="30:135" s="20" customFormat="1">
      <c r="AD578" s="43"/>
      <c r="AE578" s="43"/>
      <c r="AF578" s="3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  <c r="BV578"/>
      <c r="BW578"/>
      <c r="BX578"/>
      <c r="BY578"/>
      <c r="BZ578"/>
      <c r="CA578"/>
      <c r="CB578"/>
      <c r="CC578"/>
      <c r="CD578"/>
      <c r="CE578"/>
      <c r="CF578"/>
      <c r="CG578"/>
      <c r="CH578"/>
      <c r="CI578"/>
      <c r="CJ578"/>
      <c r="CK578"/>
      <c r="CL578"/>
      <c r="CM578"/>
      <c r="CN578"/>
      <c r="CO578"/>
      <c r="CP578"/>
      <c r="CQ578"/>
      <c r="CR578"/>
      <c r="CS578"/>
      <c r="CT578"/>
      <c r="CU578"/>
      <c r="CV578"/>
      <c r="CW578"/>
      <c r="CX578"/>
      <c r="CY578"/>
      <c r="CZ578"/>
      <c r="DA578"/>
      <c r="DB578"/>
      <c r="DC578"/>
      <c r="DD578"/>
      <c r="DE578"/>
      <c r="DF578"/>
      <c r="DG578"/>
      <c r="DH578"/>
      <c r="DI578"/>
      <c r="DJ578"/>
      <c r="DK578"/>
      <c r="DL578"/>
      <c r="DM578"/>
      <c r="DN578"/>
      <c r="DO578"/>
      <c r="DP578"/>
      <c r="DQ578"/>
      <c r="DR578"/>
      <c r="DS578"/>
      <c r="DT578"/>
      <c r="DU578"/>
      <c r="DV578"/>
      <c r="DW578"/>
      <c r="DX578"/>
      <c r="DY578"/>
      <c r="DZ578"/>
      <c r="EA578"/>
      <c r="EB578"/>
      <c r="EC578"/>
      <c r="ED578"/>
      <c r="EE578"/>
    </row>
    <row r="579" spans="30:135" s="20" customFormat="1">
      <c r="AD579" s="43"/>
      <c r="AE579" s="43"/>
      <c r="AF579" s="3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  <c r="BX579"/>
      <c r="BY579"/>
      <c r="BZ579"/>
      <c r="CA579"/>
      <c r="CB579"/>
      <c r="CC579"/>
      <c r="CD579"/>
      <c r="CE579"/>
      <c r="CF579"/>
      <c r="CG579"/>
      <c r="CH579"/>
      <c r="CI579"/>
      <c r="CJ579"/>
      <c r="CK579"/>
      <c r="CL579"/>
      <c r="CM579"/>
      <c r="CN579"/>
      <c r="CO579"/>
      <c r="CP579"/>
      <c r="CQ579"/>
      <c r="CR579"/>
      <c r="CS579"/>
      <c r="CT579"/>
      <c r="CU579"/>
      <c r="CV579"/>
      <c r="CW579"/>
      <c r="CX579"/>
      <c r="CY579"/>
      <c r="CZ579"/>
      <c r="DA579"/>
      <c r="DB579"/>
      <c r="DC579"/>
      <c r="DD579"/>
      <c r="DE579"/>
      <c r="DF579"/>
      <c r="DG579"/>
      <c r="DH579"/>
      <c r="DI579"/>
      <c r="DJ579"/>
      <c r="DK579"/>
      <c r="DL579"/>
      <c r="DM579"/>
      <c r="DN579"/>
      <c r="DO579"/>
      <c r="DP579"/>
      <c r="DQ579"/>
      <c r="DR579"/>
      <c r="DS579"/>
      <c r="DT579"/>
      <c r="DU579"/>
      <c r="DV579"/>
      <c r="DW579"/>
      <c r="DX579"/>
      <c r="DY579"/>
      <c r="DZ579"/>
      <c r="EA579"/>
      <c r="EB579"/>
      <c r="EC579"/>
      <c r="ED579"/>
      <c r="EE579"/>
    </row>
    <row r="580" spans="30:135" s="20" customFormat="1">
      <c r="AD580" s="43"/>
      <c r="AE580" s="43"/>
      <c r="AF580" s="3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  <c r="BX580"/>
      <c r="BY580"/>
      <c r="BZ580"/>
      <c r="CA580"/>
      <c r="CB580"/>
      <c r="CC580"/>
      <c r="CD580"/>
      <c r="CE580"/>
      <c r="CF580"/>
      <c r="CG580"/>
      <c r="CH580"/>
      <c r="CI580"/>
      <c r="CJ580"/>
      <c r="CK580"/>
      <c r="CL580"/>
      <c r="CM580"/>
      <c r="CN580"/>
      <c r="CO580"/>
      <c r="CP580"/>
      <c r="CQ580"/>
      <c r="CR580"/>
      <c r="CS580"/>
      <c r="CT580"/>
      <c r="CU580"/>
      <c r="CV580"/>
      <c r="CW580"/>
      <c r="CX580"/>
      <c r="CY580"/>
      <c r="CZ580"/>
      <c r="DA580"/>
      <c r="DB580"/>
      <c r="DC580"/>
      <c r="DD580"/>
      <c r="DE580"/>
      <c r="DF580"/>
      <c r="DG580"/>
      <c r="DH580"/>
      <c r="DI580"/>
      <c r="DJ580"/>
      <c r="DK580"/>
      <c r="DL580"/>
      <c r="DM580"/>
      <c r="DN580"/>
      <c r="DO580"/>
      <c r="DP580"/>
      <c r="DQ580"/>
      <c r="DR580"/>
      <c r="DS580"/>
      <c r="DT580"/>
      <c r="DU580"/>
      <c r="DV580"/>
      <c r="DW580"/>
      <c r="DX580"/>
      <c r="DY580"/>
      <c r="DZ580"/>
      <c r="EA580"/>
      <c r="EB580"/>
      <c r="EC580"/>
      <c r="ED580"/>
      <c r="EE580"/>
    </row>
    <row r="581" spans="30:135" s="20" customFormat="1">
      <c r="AD581" s="43"/>
      <c r="AE581" s="43"/>
      <c r="AF581" s="3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  <c r="BX581"/>
      <c r="BY581"/>
      <c r="BZ581"/>
      <c r="CA581"/>
      <c r="CB581"/>
      <c r="CC581"/>
      <c r="CD581"/>
      <c r="CE581"/>
      <c r="CF581"/>
      <c r="CG581"/>
      <c r="CH581"/>
      <c r="CI581"/>
      <c r="CJ581"/>
      <c r="CK581"/>
      <c r="CL581"/>
      <c r="CM581"/>
      <c r="CN581"/>
      <c r="CO581"/>
      <c r="CP581"/>
      <c r="CQ581"/>
      <c r="CR581"/>
      <c r="CS581"/>
      <c r="CT581"/>
      <c r="CU581"/>
      <c r="CV581"/>
      <c r="CW581"/>
      <c r="CX581"/>
      <c r="CY581"/>
      <c r="CZ581"/>
      <c r="DA581"/>
      <c r="DB581"/>
      <c r="DC581"/>
      <c r="DD581"/>
      <c r="DE581"/>
      <c r="DF581"/>
      <c r="DG581"/>
      <c r="DH581"/>
      <c r="DI581"/>
      <c r="DJ581"/>
      <c r="DK581"/>
      <c r="DL581"/>
      <c r="DM581"/>
      <c r="DN581"/>
      <c r="DO581"/>
      <c r="DP581"/>
      <c r="DQ581"/>
      <c r="DR581"/>
      <c r="DS581"/>
      <c r="DT581"/>
      <c r="DU581"/>
      <c r="DV581"/>
      <c r="DW581"/>
      <c r="DX581"/>
      <c r="DY581"/>
      <c r="DZ581"/>
      <c r="EA581"/>
      <c r="EB581"/>
      <c r="EC581"/>
      <c r="ED581"/>
      <c r="EE581"/>
    </row>
    <row r="582" spans="30:135" s="20" customFormat="1">
      <c r="AD582" s="43"/>
      <c r="AE582" s="43"/>
      <c r="AF582" s="3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  <c r="BX582"/>
      <c r="BY582"/>
      <c r="BZ582"/>
      <c r="CA582"/>
      <c r="CB582"/>
      <c r="CC582"/>
      <c r="CD582"/>
      <c r="CE582"/>
      <c r="CF582"/>
      <c r="CG582"/>
      <c r="CH582"/>
      <c r="CI582"/>
      <c r="CJ582"/>
      <c r="CK582"/>
      <c r="CL582"/>
      <c r="CM582"/>
      <c r="CN582"/>
      <c r="CO582"/>
      <c r="CP582"/>
      <c r="CQ582"/>
      <c r="CR582"/>
      <c r="CS582"/>
      <c r="CT582"/>
      <c r="CU582"/>
      <c r="CV582"/>
      <c r="CW582"/>
      <c r="CX582"/>
      <c r="CY582"/>
      <c r="CZ582"/>
      <c r="DA582"/>
      <c r="DB582"/>
      <c r="DC582"/>
      <c r="DD582"/>
      <c r="DE582"/>
      <c r="DF582"/>
      <c r="DG582"/>
      <c r="DH582"/>
      <c r="DI582"/>
      <c r="DJ582"/>
      <c r="DK582"/>
      <c r="DL582"/>
      <c r="DM582"/>
      <c r="DN582"/>
      <c r="DO582"/>
      <c r="DP582"/>
      <c r="DQ582"/>
      <c r="DR582"/>
      <c r="DS582"/>
      <c r="DT582"/>
      <c r="DU582"/>
      <c r="DV582"/>
      <c r="DW582"/>
      <c r="DX582"/>
      <c r="DY582"/>
      <c r="DZ582"/>
      <c r="EA582"/>
      <c r="EB582"/>
      <c r="EC582"/>
      <c r="ED582"/>
      <c r="EE582"/>
    </row>
    <row r="583" spans="30:135" s="20" customFormat="1">
      <c r="AD583" s="43"/>
      <c r="AE583" s="43"/>
      <c r="AF583" s="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  <c r="BX583"/>
      <c r="BY583"/>
      <c r="BZ583"/>
      <c r="CA583"/>
      <c r="CB583"/>
      <c r="CC583"/>
      <c r="CD583"/>
      <c r="CE583"/>
      <c r="CF583"/>
      <c r="CG583"/>
      <c r="CH583"/>
      <c r="CI583"/>
      <c r="CJ583"/>
      <c r="CK583"/>
      <c r="CL583"/>
      <c r="CM583"/>
      <c r="CN583"/>
      <c r="CO583"/>
      <c r="CP583"/>
      <c r="CQ583"/>
      <c r="CR583"/>
      <c r="CS583"/>
      <c r="CT583"/>
      <c r="CU583"/>
      <c r="CV583"/>
      <c r="CW583"/>
      <c r="CX583"/>
      <c r="CY583"/>
      <c r="CZ583"/>
      <c r="DA583"/>
      <c r="DB583"/>
      <c r="DC583"/>
      <c r="DD583"/>
      <c r="DE583"/>
      <c r="DF583"/>
      <c r="DG583"/>
      <c r="DH583"/>
      <c r="DI583"/>
      <c r="DJ583"/>
      <c r="DK583"/>
      <c r="DL583"/>
      <c r="DM583"/>
      <c r="DN583"/>
      <c r="DO583"/>
      <c r="DP583"/>
      <c r="DQ583"/>
      <c r="DR583"/>
      <c r="DS583"/>
      <c r="DT583"/>
      <c r="DU583"/>
      <c r="DV583"/>
      <c r="DW583"/>
      <c r="DX583"/>
      <c r="DY583"/>
      <c r="DZ583"/>
      <c r="EA583"/>
      <c r="EB583"/>
      <c r="EC583"/>
      <c r="ED583"/>
      <c r="EE583"/>
    </row>
    <row r="584" spans="30:135" s="20" customFormat="1">
      <c r="AD584" s="43"/>
      <c r="AE584" s="43"/>
      <c r="AF584" s="3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  <c r="BV584"/>
      <c r="BW584"/>
      <c r="BX584"/>
      <c r="BY584"/>
      <c r="BZ584"/>
      <c r="CA584"/>
      <c r="CB584"/>
      <c r="CC584"/>
      <c r="CD584"/>
      <c r="CE584"/>
      <c r="CF584"/>
      <c r="CG584"/>
      <c r="CH584"/>
      <c r="CI584"/>
      <c r="CJ584"/>
      <c r="CK584"/>
      <c r="CL584"/>
      <c r="CM584"/>
      <c r="CN584"/>
      <c r="CO584"/>
      <c r="CP584"/>
      <c r="CQ584"/>
      <c r="CR584"/>
      <c r="CS584"/>
      <c r="CT584"/>
      <c r="CU584"/>
      <c r="CV584"/>
      <c r="CW584"/>
      <c r="CX584"/>
      <c r="CY584"/>
      <c r="CZ584"/>
      <c r="DA584"/>
      <c r="DB584"/>
      <c r="DC584"/>
      <c r="DD584"/>
      <c r="DE584"/>
      <c r="DF584"/>
      <c r="DG584"/>
      <c r="DH584"/>
      <c r="DI584"/>
      <c r="DJ584"/>
      <c r="DK584"/>
      <c r="DL584"/>
      <c r="DM584"/>
      <c r="DN584"/>
      <c r="DO584"/>
      <c r="DP584"/>
      <c r="DQ584"/>
      <c r="DR584"/>
      <c r="DS584"/>
      <c r="DT584"/>
      <c r="DU584"/>
      <c r="DV584"/>
      <c r="DW584"/>
      <c r="DX584"/>
      <c r="DY584"/>
      <c r="DZ584"/>
      <c r="EA584"/>
      <c r="EB584"/>
      <c r="EC584"/>
      <c r="ED584"/>
      <c r="EE584"/>
    </row>
    <row r="585" spans="30:135" s="20" customFormat="1">
      <c r="AD585" s="43"/>
      <c r="AE585" s="43"/>
      <c r="AF585" s="3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  <c r="BW585"/>
      <c r="BX585"/>
      <c r="BY585"/>
      <c r="BZ585"/>
      <c r="CA585"/>
      <c r="CB585"/>
      <c r="CC585"/>
      <c r="CD585"/>
      <c r="CE585"/>
      <c r="CF585"/>
      <c r="CG585"/>
      <c r="CH585"/>
      <c r="CI585"/>
      <c r="CJ585"/>
      <c r="CK585"/>
      <c r="CL585"/>
      <c r="CM585"/>
      <c r="CN585"/>
      <c r="CO585"/>
      <c r="CP585"/>
      <c r="CQ585"/>
      <c r="CR585"/>
      <c r="CS585"/>
      <c r="CT585"/>
      <c r="CU585"/>
      <c r="CV585"/>
      <c r="CW585"/>
      <c r="CX585"/>
      <c r="CY585"/>
      <c r="CZ585"/>
      <c r="DA585"/>
      <c r="DB585"/>
      <c r="DC585"/>
      <c r="DD585"/>
      <c r="DE585"/>
      <c r="DF585"/>
      <c r="DG585"/>
      <c r="DH585"/>
      <c r="DI585"/>
      <c r="DJ585"/>
      <c r="DK585"/>
      <c r="DL585"/>
      <c r="DM585"/>
      <c r="DN585"/>
      <c r="DO585"/>
      <c r="DP585"/>
      <c r="DQ585"/>
      <c r="DR585"/>
      <c r="DS585"/>
      <c r="DT585"/>
      <c r="DU585"/>
      <c r="DV585"/>
      <c r="DW585"/>
      <c r="DX585"/>
      <c r="DY585"/>
      <c r="DZ585"/>
      <c r="EA585"/>
      <c r="EB585"/>
      <c r="EC585"/>
      <c r="ED585"/>
      <c r="EE585"/>
    </row>
    <row r="586" spans="30:135" s="20" customFormat="1">
      <c r="AD586" s="43"/>
      <c r="AE586" s="43"/>
      <c r="AF586" s="3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  <c r="BX586"/>
      <c r="BY586"/>
      <c r="BZ586"/>
      <c r="CA586"/>
      <c r="CB586"/>
      <c r="CC586"/>
      <c r="CD586"/>
      <c r="CE586"/>
      <c r="CF586"/>
      <c r="CG586"/>
      <c r="CH586"/>
      <c r="CI586"/>
      <c r="CJ586"/>
      <c r="CK586"/>
      <c r="CL586"/>
      <c r="CM586"/>
      <c r="CN586"/>
      <c r="CO586"/>
      <c r="CP586"/>
      <c r="CQ586"/>
      <c r="CR586"/>
      <c r="CS586"/>
      <c r="CT586"/>
      <c r="CU586"/>
      <c r="CV586"/>
      <c r="CW586"/>
      <c r="CX586"/>
      <c r="CY586"/>
      <c r="CZ586"/>
      <c r="DA586"/>
      <c r="DB586"/>
      <c r="DC586"/>
      <c r="DD586"/>
      <c r="DE586"/>
      <c r="DF586"/>
      <c r="DG586"/>
      <c r="DH586"/>
      <c r="DI586"/>
      <c r="DJ586"/>
      <c r="DK586"/>
      <c r="DL586"/>
      <c r="DM586"/>
      <c r="DN586"/>
      <c r="DO586"/>
      <c r="DP586"/>
      <c r="DQ586"/>
      <c r="DR586"/>
      <c r="DS586"/>
      <c r="DT586"/>
      <c r="DU586"/>
      <c r="DV586"/>
      <c r="DW586"/>
      <c r="DX586"/>
      <c r="DY586"/>
      <c r="DZ586"/>
      <c r="EA586"/>
      <c r="EB586"/>
      <c r="EC586"/>
      <c r="ED586"/>
      <c r="EE586"/>
    </row>
    <row r="587" spans="30:135" s="20" customFormat="1">
      <c r="AD587" s="43"/>
      <c r="AE587" s="43"/>
      <c r="AF587" s="3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  <c r="BX587"/>
      <c r="BY587"/>
      <c r="BZ587"/>
      <c r="CA587"/>
      <c r="CB587"/>
      <c r="CC587"/>
      <c r="CD587"/>
      <c r="CE587"/>
      <c r="CF587"/>
      <c r="CG587"/>
      <c r="CH587"/>
      <c r="CI587"/>
      <c r="CJ587"/>
      <c r="CK587"/>
      <c r="CL587"/>
      <c r="CM587"/>
      <c r="CN587"/>
      <c r="CO587"/>
      <c r="CP587"/>
      <c r="CQ587"/>
      <c r="CR587"/>
      <c r="CS587"/>
      <c r="CT587"/>
      <c r="CU587"/>
      <c r="CV587"/>
      <c r="CW587"/>
      <c r="CX587"/>
      <c r="CY587"/>
      <c r="CZ587"/>
      <c r="DA587"/>
      <c r="DB587"/>
      <c r="DC587"/>
      <c r="DD587"/>
      <c r="DE587"/>
      <c r="DF587"/>
      <c r="DG587"/>
      <c r="DH587"/>
      <c r="DI587"/>
      <c r="DJ587"/>
      <c r="DK587"/>
      <c r="DL587"/>
      <c r="DM587"/>
      <c r="DN587"/>
      <c r="DO587"/>
      <c r="DP587"/>
      <c r="DQ587"/>
      <c r="DR587"/>
      <c r="DS587"/>
      <c r="DT587"/>
      <c r="DU587"/>
      <c r="DV587"/>
      <c r="DW587"/>
      <c r="DX587"/>
      <c r="DY587"/>
      <c r="DZ587"/>
      <c r="EA587"/>
      <c r="EB587"/>
      <c r="EC587"/>
      <c r="ED587"/>
      <c r="EE587"/>
    </row>
    <row r="588" spans="30:135" s="20" customFormat="1">
      <c r="AD588" s="43"/>
      <c r="AE588" s="43"/>
      <c r="AF588" s="3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  <c r="BX588"/>
      <c r="BY588"/>
      <c r="BZ588"/>
      <c r="CA588"/>
      <c r="CB588"/>
      <c r="CC588"/>
      <c r="CD588"/>
      <c r="CE588"/>
      <c r="CF588"/>
      <c r="CG588"/>
      <c r="CH588"/>
      <c r="CI588"/>
      <c r="CJ588"/>
      <c r="CK588"/>
      <c r="CL588"/>
      <c r="CM588"/>
      <c r="CN588"/>
      <c r="CO588"/>
      <c r="CP588"/>
      <c r="CQ588"/>
      <c r="CR588"/>
      <c r="CS588"/>
      <c r="CT588"/>
      <c r="CU588"/>
      <c r="CV588"/>
      <c r="CW588"/>
      <c r="CX588"/>
      <c r="CY588"/>
      <c r="CZ588"/>
      <c r="DA588"/>
      <c r="DB588"/>
      <c r="DC588"/>
      <c r="DD588"/>
      <c r="DE588"/>
      <c r="DF588"/>
      <c r="DG588"/>
      <c r="DH588"/>
      <c r="DI588"/>
      <c r="DJ588"/>
      <c r="DK588"/>
      <c r="DL588"/>
      <c r="DM588"/>
      <c r="DN588"/>
      <c r="DO588"/>
      <c r="DP588"/>
      <c r="DQ588"/>
      <c r="DR588"/>
      <c r="DS588"/>
      <c r="DT588"/>
      <c r="DU588"/>
      <c r="DV588"/>
      <c r="DW588"/>
      <c r="DX588"/>
      <c r="DY588"/>
      <c r="DZ588"/>
      <c r="EA588"/>
      <c r="EB588"/>
      <c r="EC588"/>
      <c r="ED588"/>
      <c r="EE588"/>
    </row>
    <row r="589" spans="30:135" s="20" customFormat="1">
      <c r="AD589" s="43"/>
      <c r="AE589" s="43"/>
      <c r="AF589" s="3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  <c r="BX589"/>
      <c r="BY589"/>
      <c r="BZ589"/>
      <c r="CA589"/>
      <c r="CB589"/>
      <c r="CC589"/>
      <c r="CD589"/>
      <c r="CE589"/>
      <c r="CF589"/>
      <c r="CG589"/>
      <c r="CH589"/>
      <c r="CI589"/>
      <c r="CJ589"/>
      <c r="CK589"/>
      <c r="CL589"/>
      <c r="CM589"/>
      <c r="CN589"/>
      <c r="CO589"/>
      <c r="CP589"/>
      <c r="CQ589"/>
      <c r="CR589"/>
      <c r="CS589"/>
      <c r="CT589"/>
      <c r="CU589"/>
      <c r="CV589"/>
      <c r="CW589"/>
      <c r="CX589"/>
      <c r="CY589"/>
      <c r="CZ589"/>
      <c r="DA589"/>
      <c r="DB589"/>
      <c r="DC589"/>
      <c r="DD589"/>
      <c r="DE589"/>
      <c r="DF589"/>
      <c r="DG589"/>
      <c r="DH589"/>
      <c r="DI589"/>
      <c r="DJ589"/>
      <c r="DK589"/>
      <c r="DL589"/>
      <c r="DM589"/>
      <c r="DN589"/>
      <c r="DO589"/>
      <c r="DP589"/>
      <c r="DQ589"/>
      <c r="DR589"/>
      <c r="DS589"/>
      <c r="DT589"/>
      <c r="DU589"/>
      <c r="DV589"/>
      <c r="DW589"/>
      <c r="DX589"/>
      <c r="DY589"/>
      <c r="DZ589"/>
      <c r="EA589"/>
      <c r="EB589"/>
      <c r="EC589"/>
      <c r="ED589"/>
      <c r="EE589"/>
    </row>
    <row r="590" spans="30:135" s="20" customFormat="1">
      <c r="AD590" s="43"/>
      <c r="AE590" s="43"/>
      <c r="AF590" s="3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  <c r="BX590"/>
      <c r="BY590"/>
      <c r="BZ590"/>
      <c r="CA590"/>
      <c r="CB590"/>
      <c r="CC590"/>
      <c r="CD590"/>
      <c r="CE590"/>
      <c r="CF590"/>
      <c r="CG590"/>
      <c r="CH590"/>
      <c r="CI590"/>
      <c r="CJ590"/>
      <c r="CK590"/>
      <c r="CL590"/>
      <c r="CM590"/>
      <c r="CN590"/>
      <c r="CO590"/>
      <c r="CP590"/>
      <c r="CQ590"/>
      <c r="CR590"/>
      <c r="CS590"/>
      <c r="CT590"/>
      <c r="CU590"/>
      <c r="CV590"/>
      <c r="CW590"/>
      <c r="CX590"/>
      <c r="CY590"/>
      <c r="CZ590"/>
      <c r="DA590"/>
      <c r="DB590"/>
      <c r="DC590"/>
      <c r="DD590"/>
      <c r="DE590"/>
      <c r="DF590"/>
      <c r="DG590"/>
      <c r="DH590"/>
      <c r="DI590"/>
      <c r="DJ590"/>
      <c r="DK590"/>
      <c r="DL590"/>
      <c r="DM590"/>
      <c r="DN590"/>
      <c r="DO590"/>
      <c r="DP590"/>
      <c r="DQ590"/>
      <c r="DR590"/>
      <c r="DS590"/>
      <c r="DT590"/>
      <c r="DU590"/>
      <c r="DV590"/>
      <c r="DW590"/>
      <c r="DX590"/>
      <c r="DY590"/>
      <c r="DZ590"/>
      <c r="EA590"/>
      <c r="EB590"/>
      <c r="EC590"/>
      <c r="ED590"/>
      <c r="EE590"/>
    </row>
    <row r="591" spans="30:135" s="20" customFormat="1">
      <c r="AD591" s="43"/>
      <c r="AE591" s="43"/>
      <c r="AF591" s="3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  <c r="BX591"/>
      <c r="BY591"/>
      <c r="BZ591"/>
      <c r="CA591"/>
      <c r="CB591"/>
      <c r="CC591"/>
      <c r="CD591"/>
      <c r="CE591"/>
      <c r="CF591"/>
      <c r="CG591"/>
      <c r="CH591"/>
      <c r="CI591"/>
      <c r="CJ591"/>
      <c r="CK591"/>
      <c r="CL591"/>
      <c r="CM591"/>
      <c r="CN591"/>
      <c r="CO591"/>
      <c r="CP591"/>
      <c r="CQ591"/>
      <c r="CR591"/>
      <c r="CS591"/>
      <c r="CT591"/>
      <c r="CU591"/>
      <c r="CV591"/>
      <c r="CW591"/>
      <c r="CX591"/>
      <c r="CY591"/>
      <c r="CZ591"/>
      <c r="DA591"/>
      <c r="DB591"/>
      <c r="DC591"/>
      <c r="DD591"/>
      <c r="DE591"/>
      <c r="DF591"/>
      <c r="DG591"/>
      <c r="DH591"/>
      <c r="DI591"/>
      <c r="DJ591"/>
      <c r="DK591"/>
      <c r="DL591"/>
      <c r="DM591"/>
      <c r="DN591"/>
      <c r="DO591"/>
      <c r="DP591"/>
      <c r="DQ591"/>
      <c r="DR591"/>
      <c r="DS591"/>
      <c r="DT591"/>
      <c r="DU591"/>
      <c r="DV591"/>
      <c r="DW591"/>
      <c r="DX591"/>
      <c r="DY591"/>
      <c r="DZ591"/>
      <c r="EA591"/>
      <c r="EB591"/>
      <c r="EC591"/>
      <c r="ED591"/>
      <c r="EE591"/>
    </row>
    <row r="592" spans="30:135" s="20" customFormat="1">
      <c r="AD592" s="43"/>
      <c r="AE592" s="43"/>
      <c r="AF592" s="3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  <c r="BX592"/>
      <c r="BY592"/>
      <c r="BZ592"/>
      <c r="CA592"/>
      <c r="CB592"/>
      <c r="CC592"/>
      <c r="CD592"/>
      <c r="CE592"/>
      <c r="CF592"/>
      <c r="CG592"/>
      <c r="CH592"/>
      <c r="CI592"/>
      <c r="CJ592"/>
      <c r="CK592"/>
      <c r="CL592"/>
      <c r="CM592"/>
      <c r="CN592"/>
      <c r="CO592"/>
      <c r="CP592"/>
      <c r="CQ592"/>
      <c r="CR592"/>
      <c r="CS592"/>
      <c r="CT592"/>
      <c r="CU592"/>
      <c r="CV592"/>
      <c r="CW592"/>
      <c r="CX592"/>
      <c r="CY592"/>
      <c r="CZ592"/>
      <c r="DA592"/>
      <c r="DB592"/>
      <c r="DC592"/>
      <c r="DD592"/>
      <c r="DE592"/>
      <c r="DF592"/>
      <c r="DG592"/>
      <c r="DH592"/>
      <c r="DI592"/>
      <c r="DJ592"/>
      <c r="DK592"/>
      <c r="DL592"/>
      <c r="DM592"/>
      <c r="DN592"/>
      <c r="DO592"/>
      <c r="DP592"/>
      <c r="DQ592"/>
      <c r="DR592"/>
      <c r="DS592"/>
      <c r="DT592"/>
      <c r="DU592"/>
      <c r="DV592"/>
      <c r="DW592"/>
      <c r="DX592"/>
      <c r="DY592"/>
      <c r="DZ592"/>
      <c r="EA592"/>
      <c r="EB592"/>
      <c r="EC592"/>
      <c r="ED592"/>
      <c r="EE592"/>
    </row>
    <row r="593" spans="30:135" s="20" customFormat="1">
      <c r="AD593" s="43"/>
      <c r="AE593" s="43"/>
      <c r="AF593" s="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  <c r="BX593"/>
      <c r="BY593"/>
      <c r="BZ593"/>
      <c r="CA593"/>
      <c r="CB593"/>
      <c r="CC593"/>
      <c r="CD593"/>
      <c r="CE593"/>
      <c r="CF593"/>
      <c r="CG593"/>
      <c r="CH593"/>
      <c r="CI593"/>
      <c r="CJ593"/>
      <c r="CK593"/>
      <c r="CL593"/>
      <c r="CM593"/>
      <c r="CN593"/>
      <c r="CO593"/>
      <c r="CP593"/>
      <c r="CQ593"/>
      <c r="CR593"/>
      <c r="CS593"/>
      <c r="CT593"/>
      <c r="CU593"/>
      <c r="CV593"/>
      <c r="CW593"/>
      <c r="CX593"/>
      <c r="CY593"/>
      <c r="CZ593"/>
      <c r="DA593"/>
      <c r="DB593"/>
      <c r="DC593"/>
      <c r="DD593"/>
      <c r="DE593"/>
      <c r="DF593"/>
      <c r="DG593"/>
      <c r="DH593"/>
      <c r="DI593"/>
      <c r="DJ593"/>
      <c r="DK593"/>
      <c r="DL593"/>
      <c r="DM593"/>
      <c r="DN593"/>
      <c r="DO593"/>
      <c r="DP593"/>
      <c r="DQ593"/>
      <c r="DR593"/>
      <c r="DS593"/>
      <c r="DT593"/>
      <c r="DU593"/>
      <c r="DV593"/>
      <c r="DW593"/>
      <c r="DX593"/>
      <c r="DY593"/>
      <c r="DZ593"/>
      <c r="EA593"/>
      <c r="EB593"/>
      <c r="EC593"/>
      <c r="ED593"/>
      <c r="EE593"/>
    </row>
    <row r="594" spans="30:135" s="20" customFormat="1">
      <c r="AD594" s="43"/>
      <c r="AE594" s="43"/>
      <c r="AF594" s="3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  <c r="BW594"/>
      <c r="BX594"/>
      <c r="BY594"/>
      <c r="BZ594"/>
      <c r="CA594"/>
      <c r="CB594"/>
      <c r="CC594"/>
      <c r="CD594"/>
      <c r="CE594"/>
      <c r="CF594"/>
      <c r="CG594"/>
      <c r="CH594"/>
      <c r="CI594"/>
      <c r="CJ594"/>
      <c r="CK594"/>
      <c r="CL594"/>
      <c r="CM594"/>
      <c r="CN594"/>
      <c r="CO594"/>
      <c r="CP594"/>
      <c r="CQ594"/>
      <c r="CR594"/>
      <c r="CS594"/>
      <c r="CT594"/>
      <c r="CU594"/>
      <c r="CV594"/>
      <c r="CW594"/>
      <c r="CX594"/>
      <c r="CY594"/>
      <c r="CZ594"/>
      <c r="DA594"/>
      <c r="DB594"/>
      <c r="DC594"/>
      <c r="DD594"/>
      <c r="DE594"/>
      <c r="DF594"/>
      <c r="DG594"/>
      <c r="DH594"/>
      <c r="DI594"/>
      <c r="DJ594"/>
      <c r="DK594"/>
      <c r="DL594"/>
      <c r="DM594"/>
      <c r="DN594"/>
      <c r="DO594"/>
      <c r="DP594"/>
      <c r="DQ594"/>
      <c r="DR594"/>
      <c r="DS594"/>
      <c r="DT594"/>
      <c r="DU594"/>
      <c r="DV594"/>
      <c r="DW594"/>
      <c r="DX594"/>
      <c r="DY594"/>
      <c r="DZ594"/>
      <c r="EA594"/>
      <c r="EB594"/>
      <c r="EC594"/>
      <c r="ED594"/>
      <c r="EE594"/>
    </row>
    <row r="595" spans="30:135" s="20" customFormat="1">
      <c r="AD595" s="43"/>
      <c r="AE595" s="43"/>
      <c r="AF595" s="3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  <c r="BS595"/>
      <c r="BT595"/>
      <c r="BU595"/>
      <c r="BV595"/>
      <c r="BW595"/>
      <c r="BX595"/>
      <c r="BY595"/>
      <c r="BZ595"/>
      <c r="CA595"/>
      <c r="CB595"/>
      <c r="CC595"/>
      <c r="CD595"/>
      <c r="CE595"/>
      <c r="CF595"/>
      <c r="CG595"/>
      <c r="CH595"/>
      <c r="CI595"/>
      <c r="CJ595"/>
      <c r="CK595"/>
      <c r="CL595"/>
      <c r="CM595"/>
      <c r="CN595"/>
      <c r="CO595"/>
      <c r="CP595"/>
      <c r="CQ595"/>
      <c r="CR595"/>
      <c r="CS595"/>
      <c r="CT595"/>
      <c r="CU595"/>
      <c r="CV595"/>
      <c r="CW595"/>
      <c r="CX595"/>
      <c r="CY595"/>
      <c r="CZ595"/>
      <c r="DA595"/>
      <c r="DB595"/>
      <c r="DC595"/>
      <c r="DD595"/>
      <c r="DE595"/>
      <c r="DF595"/>
      <c r="DG595"/>
      <c r="DH595"/>
      <c r="DI595"/>
      <c r="DJ595"/>
      <c r="DK595"/>
      <c r="DL595"/>
      <c r="DM595"/>
      <c r="DN595"/>
      <c r="DO595"/>
      <c r="DP595"/>
      <c r="DQ595"/>
      <c r="DR595"/>
      <c r="DS595"/>
      <c r="DT595"/>
      <c r="DU595"/>
      <c r="DV595"/>
      <c r="DW595"/>
      <c r="DX595"/>
      <c r="DY595"/>
      <c r="DZ595"/>
      <c r="EA595"/>
      <c r="EB595"/>
      <c r="EC595"/>
      <c r="ED595"/>
      <c r="EE595"/>
    </row>
    <row r="596" spans="30:135" s="20" customFormat="1">
      <c r="AD596" s="43"/>
      <c r="AE596" s="43"/>
      <c r="AF596" s="3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BT596"/>
      <c r="BU596"/>
      <c r="BV596"/>
      <c r="BW596"/>
      <c r="BX596"/>
      <c r="BY596"/>
      <c r="BZ596"/>
      <c r="CA596"/>
      <c r="CB596"/>
      <c r="CC596"/>
      <c r="CD596"/>
      <c r="CE596"/>
      <c r="CF596"/>
      <c r="CG596"/>
      <c r="CH596"/>
      <c r="CI596"/>
      <c r="CJ596"/>
      <c r="CK596"/>
      <c r="CL596"/>
      <c r="CM596"/>
      <c r="CN596"/>
      <c r="CO596"/>
      <c r="CP596"/>
      <c r="CQ596"/>
      <c r="CR596"/>
      <c r="CS596"/>
      <c r="CT596"/>
      <c r="CU596"/>
      <c r="CV596"/>
      <c r="CW596"/>
      <c r="CX596"/>
      <c r="CY596"/>
      <c r="CZ596"/>
      <c r="DA596"/>
      <c r="DB596"/>
      <c r="DC596"/>
      <c r="DD596"/>
      <c r="DE596"/>
      <c r="DF596"/>
      <c r="DG596"/>
      <c r="DH596"/>
      <c r="DI596"/>
      <c r="DJ596"/>
      <c r="DK596"/>
      <c r="DL596"/>
      <c r="DM596"/>
      <c r="DN596"/>
      <c r="DO596"/>
      <c r="DP596"/>
      <c r="DQ596"/>
      <c r="DR596"/>
      <c r="DS596"/>
      <c r="DT596"/>
      <c r="DU596"/>
      <c r="DV596"/>
      <c r="DW596"/>
      <c r="DX596"/>
      <c r="DY596"/>
      <c r="DZ596"/>
      <c r="EA596"/>
      <c r="EB596"/>
      <c r="EC596"/>
      <c r="ED596"/>
      <c r="EE596"/>
    </row>
    <row r="597" spans="30:135" s="20" customFormat="1">
      <c r="AD597" s="43"/>
      <c r="AE597" s="43"/>
      <c r="AF597" s="3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BT597"/>
      <c r="BU597"/>
      <c r="BV597"/>
      <c r="BW597"/>
      <c r="BX597"/>
      <c r="BY597"/>
      <c r="BZ597"/>
      <c r="CA597"/>
      <c r="CB597"/>
      <c r="CC597"/>
      <c r="CD597"/>
      <c r="CE597"/>
      <c r="CF597"/>
      <c r="CG597"/>
      <c r="CH597"/>
      <c r="CI597"/>
      <c r="CJ597"/>
      <c r="CK597"/>
      <c r="CL597"/>
      <c r="CM597"/>
      <c r="CN597"/>
      <c r="CO597"/>
      <c r="CP597"/>
      <c r="CQ597"/>
      <c r="CR597"/>
      <c r="CS597"/>
      <c r="CT597"/>
      <c r="CU597"/>
      <c r="CV597"/>
      <c r="CW597"/>
      <c r="CX597"/>
      <c r="CY597"/>
      <c r="CZ597"/>
      <c r="DA597"/>
      <c r="DB597"/>
      <c r="DC597"/>
      <c r="DD597"/>
      <c r="DE597"/>
      <c r="DF597"/>
      <c r="DG597"/>
      <c r="DH597"/>
      <c r="DI597"/>
      <c r="DJ597"/>
      <c r="DK597"/>
      <c r="DL597"/>
      <c r="DM597"/>
      <c r="DN597"/>
      <c r="DO597"/>
      <c r="DP597"/>
      <c r="DQ597"/>
      <c r="DR597"/>
      <c r="DS597"/>
      <c r="DT597"/>
      <c r="DU597"/>
      <c r="DV597"/>
      <c r="DW597"/>
      <c r="DX597"/>
      <c r="DY597"/>
      <c r="DZ597"/>
      <c r="EA597"/>
      <c r="EB597"/>
      <c r="EC597"/>
      <c r="ED597"/>
      <c r="EE597"/>
    </row>
    <row r="598" spans="30:135" s="20" customFormat="1">
      <c r="AD598" s="43"/>
      <c r="AE598" s="43"/>
      <c r="AF598" s="3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BT598"/>
      <c r="BU598"/>
      <c r="BV598"/>
      <c r="BW598"/>
      <c r="BX598"/>
      <c r="BY598"/>
      <c r="BZ598"/>
      <c r="CA598"/>
      <c r="CB598"/>
      <c r="CC598"/>
      <c r="CD598"/>
      <c r="CE598"/>
      <c r="CF598"/>
      <c r="CG598"/>
      <c r="CH598"/>
      <c r="CI598"/>
      <c r="CJ598"/>
      <c r="CK598"/>
      <c r="CL598"/>
      <c r="CM598"/>
      <c r="CN598"/>
      <c r="CO598"/>
      <c r="CP598"/>
      <c r="CQ598"/>
      <c r="CR598"/>
      <c r="CS598"/>
      <c r="CT598"/>
      <c r="CU598"/>
      <c r="CV598"/>
      <c r="CW598"/>
      <c r="CX598"/>
      <c r="CY598"/>
      <c r="CZ598"/>
      <c r="DA598"/>
      <c r="DB598"/>
      <c r="DC598"/>
      <c r="DD598"/>
      <c r="DE598"/>
      <c r="DF598"/>
      <c r="DG598"/>
      <c r="DH598"/>
      <c r="DI598"/>
      <c r="DJ598"/>
      <c r="DK598"/>
      <c r="DL598"/>
      <c r="DM598"/>
      <c r="DN598"/>
      <c r="DO598"/>
      <c r="DP598"/>
      <c r="DQ598"/>
      <c r="DR598"/>
      <c r="DS598"/>
      <c r="DT598"/>
      <c r="DU598"/>
      <c r="DV598"/>
      <c r="DW598"/>
      <c r="DX598"/>
      <c r="DY598"/>
      <c r="DZ598"/>
      <c r="EA598"/>
      <c r="EB598"/>
      <c r="EC598"/>
      <c r="ED598"/>
      <c r="EE598"/>
    </row>
    <row r="599" spans="30:135" s="20" customFormat="1">
      <c r="AD599" s="43"/>
      <c r="AE599" s="43"/>
      <c r="AF599" s="3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BT599"/>
      <c r="BU599"/>
      <c r="BV599"/>
      <c r="BW599"/>
      <c r="BX599"/>
      <c r="BY599"/>
      <c r="BZ599"/>
      <c r="CA599"/>
      <c r="CB599"/>
      <c r="CC599"/>
      <c r="CD599"/>
      <c r="CE599"/>
      <c r="CF599"/>
      <c r="CG599"/>
      <c r="CH599"/>
      <c r="CI599"/>
      <c r="CJ599"/>
      <c r="CK599"/>
      <c r="CL599"/>
      <c r="CM599"/>
      <c r="CN599"/>
      <c r="CO599"/>
      <c r="CP599"/>
      <c r="CQ599"/>
      <c r="CR599"/>
      <c r="CS599"/>
      <c r="CT599"/>
      <c r="CU599"/>
      <c r="CV599"/>
      <c r="CW599"/>
      <c r="CX599"/>
      <c r="CY599"/>
      <c r="CZ599"/>
      <c r="DA599"/>
      <c r="DB599"/>
      <c r="DC599"/>
      <c r="DD599"/>
      <c r="DE599"/>
      <c r="DF599"/>
      <c r="DG599"/>
      <c r="DH599"/>
      <c r="DI599"/>
      <c r="DJ599"/>
      <c r="DK599"/>
      <c r="DL599"/>
      <c r="DM599"/>
      <c r="DN599"/>
      <c r="DO599"/>
      <c r="DP599"/>
      <c r="DQ599"/>
      <c r="DR599"/>
      <c r="DS599"/>
      <c r="DT599"/>
      <c r="DU599"/>
      <c r="DV599"/>
      <c r="DW599"/>
      <c r="DX599"/>
      <c r="DY599"/>
      <c r="DZ599"/>
      <c r="EA599"/>
      <c r="EB599"/>
      <c r="EC599"/>
      <c r="ED599"/>
      <c r="EE599"/>
    </row>
    <row r="600" spans="30:135" s="20" customFormat="1">
      <c r="AD600" s="43"/>
      <c r="AE600" s="43"/>
      <c r="AF600" s="3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BT600"/>
      <c r="BU600"/>
      <c r="BV600"/>
      <c r="BW600"/>
      <c r="BX600"/>
      <c r="BY600"/>
      <c r="BZ600"/>
      <c r="CA600"/>
      <c r="CB600"/>
      <c r="CC600"/>
      <c r="CD600"/>
      <c r="CE600"/>
      <c r="CF600"/>
      <c r="CG600"/>
      <c r="CH600"/>
      <c r="CI600"/>
      <c r="CJ600"/>
      <c r="CK600"/>
      <c r="CL600"/>
      <c r="CM600"/>
      <c r="CN600"/>
      <c r="CO600"/>
      <c r="CP600"/>
      <c r="CQ600"/>
      <c r="CR600"/>
      <c r="CS600"/>
      <c r="CT600"/>
      <c r="CU600"/>
      <c r="CV600"/>
      <c r="CW600"/>
      <c r="CX600"/>
      <c r="CY600"/>
      <c r="CZ600"/>
      <c r="DA600"/>
      <c r="DB600"/>
      <c r="DC600"/>
      <c r="DD600"/>
      <c r="DE600"/>
      <c r="DF600"/>
      <c r="DG600"/>
      <c r="DH600"/>
      <c r="DI600"/>
      <c r="DJ600"/>
      <c r="DK600"/>
      <c r="DL600"/>
      <c r="DM600"/>
      <c r="DN600"/>
      <c r="DO600"/>
      <c r="DP600"/>
      <c r="DQ600"/>
      <c r="DR600"/>
      <c r="DS600"/>
      <c r="DT600"/>
      <c r="DU600"/>
      <c r="DV600"/>
      <c r="DW600"/>
      <c r="DX600"/>
      <c r="DY600"/>
      <c r="DZ600"/>
      <c r="EA600"/>
      <c r="EB600"/>
      <c r="EC600"/>
      <c r="ED600"/>
      <c r="EE600"/>
    </row>
    <row r="601" spans="30:135" s="20" customFormat="1">
      <c r="AD601" s="43"/>
      <c r="AE601" s="43"/>
      <c r="AF601" s="3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  <c r="BW601"/>
      <c r="BX601"/>
      <c r="BY601"/>
      <c r="BZ601"/>
      <c r="CA601"/>
      <c r="CB601"/>
      <c r="CC601"/>
      <c r="CD601"/>
      <c r="CE601"/>
      <c r="CF601"/>
      <c r="CG601"/>
      <c r="CH601"/>
      <c r="CI601"/>
      <c r="CJ601"/>
      <c r="CK601"/>
      <c r="CL601"/>
      <c r="CM601"/>
      <c r="CN601"/>
      <c r="CO601"/>
      <c r="CP601"/>
      <c r="CQ601"/>
      <c r="CR601"/>
      <c r="CS601"/>
      <c r="CT601"/>
      <c r="CU601"/>
      <c r="CV601"/>
      <c r="CW601"/>
      <c r="CX601"/>
      <c r="CY601"/>
      <c r="CZ601"/>
      <c r="DA601"/>
      <c r="DB601"/>
      <c r="DC601"/>
      <c r="DD601"/>
      <c r="DE601"/>
      <c r="DF601"/>
      <c r="DG601"/>
      <c r="DH601"/>
      <c r="DI601"/>
      <c r="DJ601"/>
      <c r="DK601"/>
      <c r="DL601"/>
      <c r="DM601"/>
      <c r="DN601"/>
      <c r="DO601"/>
      <c r="DP601"/>
      <c r="DQ601"/>
      <c r="DR601"/>
      <c r="DS601"/>
      <c r="DT601"/>
      <c r="DU601"/>
      <c r="DV601"/>
      <c r="DW601"/>
      <c r="DX601"/>
      <c r="DY601"/>
      <c r="DZ601"/>
      <c r="EA601"/>
      <c r="EB601"/>
      <c r="EC601"/>
      <c r="ED601"/>
      <c r="EE601"/>
    </row>
    <row r="602" spans="30:135" s="20" customFormat="1">
      <c r="AD602" s="43"/>
      <c r="AE602" s="43"/>
      <c r="AF602" s="3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  <c r="BT602"/>
      <c r="BU602"/>
      <c r="BV602"/>
      <c r="BW602"/>
      <c r="BX602"/>
      <c r="BY602"/>
      <c r="BZ602"/>
      <c r="CA602"/>
      <c r="CB602"/>
      <c r="CC602"/>
      <c r="CD602"/>
      <c r="CE602"/>
      <c r="CF602"/>
      <c r="CG602"/>
      <c r="CH602"/>
      <c r="CI602"/>
      <c r="CJ602"/>
      <c r="CK602"/>
      <c r="CL602"/>
      <c r="CM602"/>
      <c r="CN602"/>
      <c r="CO602"/>
      <c r="CP602"/>
      <c r="CQ602"/>
      <c r="CR602"/>
      <c r="CS602"/>
      <c r="CT602"/>
      <c r="CU602"/>
      <c r="CV602"/>
      <c r="CW602"/>
      <c r="CX602"/>
      <c r="CY602"/>
      <c r="CZ602"/>
      <c r="DA602"/>
      <c r="DB602"/>
      <c r="DC602"/>
      <c r="DD602"/>
      <c r="DE602"/>
      <c r="DF602"/>
      <c r="DG602"/>
      <c r="DH602"/>
      <c r="DI602"/>
      <c r="DJ602"/>
      <c r="DK602"/>
      <c r="DL602"/>
      <c r="DM602"/>
      <c r="DN602"/>
      <c r="DO602"/>
      <c r="DP602"/>
      <c r="DQ602"/>
      <c r="DR602"/>
      <c r="DS602"/>
      <c r="DT602"/>
      <c r="DU602"/>
      <c r="DV602"/>
      <c r="DW602"/>
      <c r="DX602"/>
      <c r="DY602"/>
      <c r="DZ602"/>
      <c r="EA602"/>
      <c r="EB602"/>
      <c r="EC602"/>
      <c r="ED602"/>
      <c r="EE602"/>
    </row>
    <row r="603" spans="30:135" s="20" customFormat="1">
      <c r="AD603" s="43"/>
      <c r="AE603" s="43"/>
      <c r="AF603" s="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BT603"/>
      <c r="BU603"/>
      <c r="BV603"/>
      <c r="BW603"/>
      <c r="BX603"/>
      <c r="BY603"/>
      <c r="BZ603"/>
      <c r="CA603"/>
      <c r="CB603"/>
      <c r="CC603"/>
      <c r="CD603"/>
      <c r="CE603"/>
      <c r="CF603"/>
      <c r="CG603"/>
      <c r="CH603"/>
      <c r="CI603"/>
      <c r="CJ603"/>
      <c r="CK603"/>
      <c r="CL603"/>
      <c r="CM603"/>
      <c r="CN603"/>
      <c r="CO603"/>
      <c r="CP603"/>
      <c r="CQ603"/>
      <c r="CR603"/>
      <c r="CS603"/>
      <c r="CT603"/>
      <c r="CU603"/>
      <c r="CV603"/>
      <c r="CW603"/>
      <c r="CX603"/>
      <c r="CY603"/>
      <c r="CZ603"/>
      <c r="DA603"/>
      <c r="DB603"/>
      <c r="DC603"/>
      <c r="DD603"/>
      <c r="DE603"/>
      <c r="DF603"/>
      <c r="DG603"/>
      <c r="DH603"/>
      <c r="DI603"/>
      <c r="DJ603"/>
      <c r="DK603"/>
      <c r="DL603"/>
      <c r="DM603"/>
      <c r="DN603"/>
      <c r="DO603"/>
      <c r="DP603"/>
      <c r="DQ603"/>
      <c r="DR603"/>
      <c r="DS603"/>
      <c r="DT603"/>
      <c r="DU603"/>
      <c r="DV603"/>
      <c r="DW603"/>
      <c r="DX603"/>
      <c r="DY603"/>
      <c r="DZ603"/>
      <c r="EA603"/>
      <c r="EB603"/>
      <c r="EC603"/>
      <c r="ED603"/>
      <c r="EE603"/>
    </row>
    <row r="604" spans="30:135" s="20" customFormat="1">
      <c r="AD604" s="43"/>
      <c r="AE604" s="43"/>
      <c r="AF604" s="3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BT604"/>
      <c r="BU604"/>
      <c r="BV604"/>
      <c r="BW604"/>
      <c r="BX604"/>
      <c r="BY604"/>
      <c r="BZ604"/>
      <c r="CA604"/>
      <c r="CB604"/>
      <c r="CC604"/>
      <c r="CD604"/>
      <c r="CE604"/>
      <c r="CF604"/>
      <c r="CG604"/>
      <c r="CH604"/>
      <c r="CI604"/>
      <c r="CJ604"/>
      <c r="CK604"/>
      <c r="CL604"/>
      <c r="CM604"/>
      <c r="CN604"/>
      <c r="CO604"/>
      <c r="CP604"/>
      <c r="CQ604"/>
      <c r="CR604"/>
      <c r="CS604"/>
      <c r="CT604"/>
      <c r="CU604"/>
      <c r="CV604"/>
      <c r="CW604"/>
      <c r="CX604"/>
      <c r="CY604"/>
      <c r="CZ604"/>
      <c r="DA604"/>
      <c r="DB604"/>
      <c r="DC604"/>
      <c r="DD604"/>
      <c r="DE604"/>
      <c r="DF604"/>
      <c r="DG604"/>
      <c r="DH604"/>
      <c r="DI604"/>
      <c r="DJ604"/>
      <c r="DK604"/>
      <c r="DL604"/>
      <c r="DM604"/>
      <c r="DN604"/>
      <c r="DO604"/>
      <c r="DP604"/>
      <c r="DQ604"/>
      <c r="DR604"/>
      <c r="DS604"/>
      <c r="DT604"/>
      <c r="DU604"/>
      <c r="DV604"/>
      <c r="DW604"/>
      <c r="DX604"/>
      <c r="DY604"/>
      <c r="DZ604"/>
      <c r="EA604"/>
      <c r="EB604"/>
      <c r="EC604"/>
      <c r="ED604"/>
      <c r="EE604"/>
    </row>
    <row r="605" spans="30:135" s="20" customFormat="1">
      <c r="AD605" s="43"/>
      <c r="AE605" s="43"/>
      <c r="AF605" s="3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BT605"/>
      <c r="BU605"/>
      <c r="BV605"/>
      <c r="BW605"/>
      <c r="BX605"/>
      <c r="BY605"/>
      <c r="BZ605"/>
      <c r="CA605"/>
      <c r="CB605"/>
      <c r="CC605"/>
      <c r="CD605"/>
      <c r="CE605"/>
      <c r="CF605"/>
      <c r="CG605"/>
      <c r="CH605"/>
      <c r="CI605"/>
      <c r="CJ605"/>
      <c r="CK605"/>
      <c r="CL605"/>
      <c r="CM605"/>
      <c r="CN605"/>
      <c r="CO605"/>
      <c r="CP605"/>
      <c r="CQ605"/>
      <c r="CR605"/>
      <c r="CS605"/>
      <c r="CT605"/>
      <c r="CU605"/>
      <c r="CV605"/>
      <c r="CW605"/>
      <c r="CX605"/>
      <c r="CY605"/>
      <c r="CZ605"/>
      <c r="DA605"/>
      <c r="DB605"/>
      <c r="DC605"/>
      <c r="DD605"/>
      <c r="DE605"/>
      <c r="DF605"/>
      <c r="DG605"/>
      <c r="DH605"/>
      <c r="DI605"/>
      <c r="DJ605"/>
      <c r="DK605"/>
      <c r="DL605"/>
      <c r="DM605"/>
      <c r="DN605"/>
      <c r="DO605"/>
      <c r="DP605"/>
      <c r="DQ605"/>
      <c r="DR605"/>
      <c r="DS605"/>
      <c r="DT605"/>
      <c r="DU605"/>
      <c r="DV605"/>
      <c r="DW605"/>
      <c r="DX605"/>
      <c r="DY605"/>
      <c r="DZ605"/>
      <c r="EA605"/>
      <c r="EB605"/>
      <c r="EC605"/>
      <c r="ED605"/>
      <c r="EE605"/>
    </row>
    <row r="606" spans="30:135" s="20" customFormat="1">
      <c r="AD606" s="43"/>
      <c r="AE606" s="43"/>
      <c r="AF606" s="3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BT606"/>
      <c r="BU606"/>
      <c r="BV606"/>
      <c r="BW606"/>
      <c r="BX606"/>
      <c r="BY606"/>
      <c r="BZ606"/>
      <c r="CA606"/>
      <c r="CB606"/>
      <c r="CC606"/>
      <c r="CD606"/>
      <c r="CE606"/>
      <c r="CF606"/>
      <c r="CG606"/>
      <c r="CH606"/>
      <c r="CI606"/>
      <c r="CJ606"/>
      <c r="CK606"/>
      <c r="CL606"/>
      <c r="CM606"/>
      <c r="CN606"/>
      <c r="CO606"/>
      <c r="CP606"/>
      <c r="CQ606"/>
      <c r="CR606"/>
      <c r="CS606"/>
      <c r="CT606"/>
      <c r="CU606"/>
      <c r="CV606"/>
      <c r="CW606"/>
      <c r="CX606"/>
      <c r="CY606"/>
      <c r="CZ606"/>
      <c r="DA606"/>
      <c r="DB606"/>
      <c r="DC606"/>
      <c r="DD606"/>
      <c r="DE606"/>
      <c r="DF606"/>
      <c r="DG606"/>
      <c r="DH606"/>
      <c r="DI606"/>
      <c r="DJ606"/>
      <c r="DK606"/>
      <c r="DL606"/>
      <c r="DM606"/>
      <c r="DN606"/>
      <c r="DO606"/>
      <c r="DP606"/>
      <c r="DQ606"/>
      <c r="DR606"/>
      <c r="DS606"/>
      <c r="DT606"/>
      <c r="DU606"/>
      <c r="DV606"/>
      <c r="DW606"/>
      <c r="DX606"/>
      <c r="DY606"/>
      <c r="DZ606"/>
      <c r="EA606"/>
      <c r="EB606"/>
      <c r="EC606"/>
      <c r="ED606"/>
      <c r="EE606"/>
    </row>
    <row r="607" spans="30:135" s="20" customFormat="1">
      <c r="AD607" s="43"/>
      <c r="AE607" s="43"/>
      <c r="AF607" s="3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BT607"/>
      <c r="BU607"/>
      <c r="BV607"/>
      <c r="BW607"/>
      <c r="BX607"/>
      <c r="BY607"/>
      <c r="BZ607"/>
      <c r="CA607"/>
      <c r="CB607"/>
      <c r="CC607"/>
      <c r="CD607"/>
      <c r="CE607"/>
      <c r="CF607"/>
      <c r="CG607"/>
      <c r="CH607"/>
      <c r="CI607"/>
      <c r="CJ607"/>
      <c r="CK607"/>
      <c r="CL607"/>
      <c r="CM607"/>
      <c r="CN607"/>
      <c r="CO607"/>
      <c r="CP607"/>
      <c r="CQ607"/>
      <c r="CR607"/>
      <c r="CS607"/>
      <c r="CT607"/>
      <c r="CU607"/>
      <c r="CV607"/>
      <c r="CW607"/>
      <c r="CX607"/>
      <c r="CY607"/>
      <c r="CZ607"/>
      <c r="DA607"/>
      <c r="DB607"/>
      <c r="DC607"/>
      <c r="DD607"/>
      <c r="DE607"/>
      <c r="DF607"/>
      <c r="DG607"/>
      <c r="DH607"/>
      <c r="DI607"/>
      <c r="DJ607"/>
      <c r="DK607"/>
      <c r="DL607"/>
      <c r="DM607"/>
      <c r="DN607"/>
      <c r="DO607"/>
      <c r="DP607"/>
      <c r="DQ607"/>
      <c r="DR607"/>
      <c r="DS607"/>
      <c r="DT607"/>
      <c r="DU607"/>
      <c r="DV607"/>
      <c r="DW607"/>
      <c r="DX607"/>
      <c r="DY607"/>
      <c r="DZ607"/>
      <c r="EA607"/>
      <c r="EB607"/>
      <c r="EC607"/>
      <c r="ED607"/>
      <c r="EE607"/>
    </row>
    <row r="608" spans="30:135" s="20" customFormat="1">
      <c r="AD608" s="43"/>
      <c r="AE608" s="43"/>
      <c r="AF608" s="3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  <c r="BT608"/>
      <c r="BU608"/>
      <c r="BV608"/>
      <c r="BW608"/>
      <c r="BX608"/>
      <c r="BY608"/>
      <c r="BZ608"/>
      <c r="CA608"/>
      <c r="CB608"/>
      <c r="CC608"/>
      <c r="CD608"/>
      <c r="CE608"/>
      <c r="CF608"/>
      <c r="CG608"/>
      <c r="CH608"/>
      <c r="CI608"/>
      <c r="CJ608"/>
      <c r="CK608"/>
      <c r="CL608"/>
      <c r="CM608"/>
      <c r="CN608"/>
      <c r="CO608"/>
      <c r="CP608"/>
      <c r="CQ608"/>
      <c r="CR608"/>
      <c r="CS608"/>
      <c r="CT608"/>
      <c r="CU608"/>
      <c r="CV608"/>
      <c r="CW608"/>
      <c r="CX608"/>
      <c r="CY608"/>
      <c r="CZ608"/>
      <c r="DA608"/>
      <c r="DB608"/>
      <c r="DC608"/>
      <c r="DD608"/>
      <c r="DE608"/>
      <c r="DF608"/>
      <c r="DG608"/>
      <c r="DH608"/>
      <c r="DI608"/>
      <c r="DJ608"/>
      <c r="DK608"/>
      <c r="DL608"/>
      <c r="DM608"/>
      <c r="DN608"/>
      <c r="DO608"/>
      <c r="DP608"/>
      <c r="DQ608"/>
      <c r="DR608"/>
      <c r="DS608"/>
      <c r="DT608"/>
      <c r="DU608"/>
      <c r="DV608"/>
      <c r="DW608"/>
      <c r="DX608"/>
      <c r="DY608"/>
      <c r="DZ608"/>
      <c r="EA608"/>
      <c r="EB608"/>
      <c r="EC608"/>
      <c r="ED608"/>
      <c r="EE608"/>
    </row>
    <row r="609" spans="30:135" s="20" customFormat="1">
      <c r="AD609" s="43"/>
      <c r="AE609" s="43"/>
      <c r="AF609" s="3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BT609"/>
      <c r="BU609"/>
      <c r="BV609"/>
      <c r="BW609"/>
      <c r="BX609"/>
      <c r="BY609"/>
      <c r="BZ609"/>
      <c r="CA609"/>
      <c r="CB609"/>
      <c r="CC609"/>
      <c r="CD609"/>
      <c r="CE609"/>
      <c r="CF609"/>
      <c r="CG609"/>
      <c r="CH609"/>
      <c r="CI609"/>
      <c r="CJ609"/>
      <c r="CK609"/>
      <c r="CL609"/>
      <c r="CM609"/>
      <c r="CN609"/>
      <c r="CO609"/>
      <c r="CP609"/>
      <c r="CQ609"/>
      <c r="CR609"/>
      <c r="CS609"/>
      <c r="CT609"/>
      <c r="CU609"/>
      <c r="CV609"/>
      <c r="CW609"/>
      <c r="CX609"/>
      <c r="CY609"/>
      <c r="CZ609"/>
      <c r="DA609"/>
      <c r="DB609"/>
      <c r="DC609"/>
      <c r="DD609"/>
      <c r="DE609"/>
      <c r="DF609"/>
      <c r="DG609"/>
      <c r="DH609"/>
      <c r="DI609"/>
      <c r="DJ609"/>
      <c r="DK609"/>
      <c r="DL609"/>
      <c r="DM609"/>
      <c r="DN609"/>
      <c r="DO609"/>
      <c r="DP609"/>
      <c r="DQ609"/>
      <c r="DR609"/>
      <c r="DS609"/>
      <c r="DT609"/>
      <c r="DU609"/>
      <c r="DV609"/>
      <c r="DW609"/>
      <c r="DX609"/>
      <c r="DY609"/>
      <c r="DZ609"/>
      <c r="EA609"/>
      <c r="EB609"/>
      <c r="EC609"/>
      <c r="ED609"/>
      <c r="EE609"/>
    </row>
    <row r="610" spans="30:135" s="20" customFormat="1">
      <c r="AD610" s="43"/>
      <c r="AE610" s="43"/>
      <c r="AF610" s="3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  <c r="BT610"/>
      <c r="BU610"/>
      <c r="BV610"/>
      <c r="BW610"/>
      <c r="BX610"/>
      <c r="BY610"/>
      <c r="BZ610"/>
      <c r="CA610"/>
      <c r="CB610"/>
      <c r="CC610"/>
      <c r="CD610"/>
      <c r="CE610"/>
      <c r="CF610"/>
      <c r="CG610"/>
      <c r="CH610"/>
      <c r="CI610"/>
      <c r="CJ610"/>
      <c r="CK610"/>
      <c r="CL610"/>
      <c r="CM610"/>
      <c r="CN610"/>
      <c r="CO610"/>
      <c r="CP610"/>
      <c r="CQ610"/>
      <c r="CR610"/>
      <c r="CS610"/>
      <c r="CT610"/>
      <c r="CU610"/>
      <c r="CV610"/>
      <c r="CW610"/>
      <c r="CX610"/>
      <c r="CY610"/>
      <c r="CZ610"/>
      <c r="DA610"/>
      <c r="DB610"/>
      <c r="DC610"/>
      <c r="DD610"/>
      <c r="DE610"/>
      <c r="DF610"/>
      <c r="DG610"/>
      <c r="DH610"/>
      <c r="DI610"/>
      <c r="DJ610"/>
      <c r="DK610"/>
      <c r="DL610"/>
      <c r="DM610"/>
      <c r="DN610"/>
      <c r="DO610"/>
      <c r="DP610"/>
      <c r="DQ610"/>
      <c r="DR610"/>
      <c r="DS610"/>
      <c r="DT610"/>
      <c r="DU610"/>
      <c r="DV610"/>
      <c r="DW610"/>
      <c r="DX610"/>
      <c r="DY610"/>
      <c r="DZ610"/>
      <c r="EA610"/>
      <c r="EB610"/>
      <c r="EC610"/>
      <c r="ED610"/>
      <c r="EE610"/>
    </row>
    <row r="611" spans="30:135" s="20" customFormat="1">
      <c r="AD611" s="43"/>
      <c r="AE611" s="43"/>
      <c r="AF611" s="3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BT611"/>
      <c r="BU611"/>
      <c r="BV611"/>
      <c r="BW611"/>
      <c r="BX611"/>
      <c r="BY611"/>
      <c r="BZ611"/>
      <c r="CA611"/>
      <c r="CB611"/>
      <c r="CC611"/>
      <c r="CD611"/>
      <c r="CE611"/>
      <c r="CF611"/>
      <c r="CG611"/>
      <c r="CH611"/>
      <c r="CI611"/>
      <c r="CJ611"/>
      <c r="CK611"/>
      <c r="CL611"/>
      <c r="CM611"/>
      <c r="CN611"/>
      <c r="CO611"/>
      <c r="CP611"/>
      <c r="CQ611"/>
      <c r="CR611"/>
      <c r="CS611"/>
      <c r="CT611"/>
      <c r="CU611"/>
      <c r="CV611"/>
      <c r="CW611"/>
      <c r="CX611"/>
      <c r="CY611"/>
      <c r="CZ611"/>
      <c r="DA611"/>
      <c r="DB611"/>
      <c r="DC611"/>
      <c r="DD611"/>
      <c r="DE611"/>
      <c r="DF611"/>
      <c r="DG611"/>
      <c r="DH611"/>
      <c r="DI611"/>
      <c r="DJ611"/>
      <c r="DK611"/>
      <c r="DL611"/>
      <c r="DM611"/>
      <c r="DN611"/>
      <c r="DO611"/>
      <c r="DP611"/>
      <c r="DQ611"/>
      <c r="DR611"/>
      <c r="DS611"/>
      <c r="DT611"/>
      <c r="DU611"/>
      <c r="DV611"/>
      <c r="DW611"/>
      <c r="DX611"/>
      <c r="DY611"/>
      <c r="DZ611"/>
      <c r="EA611"/>
      <c r="EB611"/>
      <c r="EC611"/>
      <c r="ED611"/>
      <c r="EE611"/>
    </row>
    <row r="612" spans="30:135" s="20" customFormat="1">
      <c r="AD612" s="43"/>
      <c r="AE612" s="43"/>
      <c r="AF612" s="3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M612"/>
      <c r="BN612"/>
      <c r="BO612"/>
      <c r="BP612"/>
      <c r="BQ612"/>
      <c r="BR612"/>
      <c r="BS612"/>
      <c r="BT612"/>
      <c r="BU612"/>
      <c r="BV612"/>
      <c r="BW612"/>
      <c r="BX612"/>
      <c r="BY612"/>
      <c r="BZ612"/>
      <c r="CA612"/>
      <c r="CB612"/>
      <c r="CC612"/>
      <c r="CD612"/>
      <c r="CE612"/>
      <c r="CF612"/>
      <c r="CG612"/>
      <c r="CH612"/>
      <c r="CI612"/>
      <c r="CJ612"/>
      <c r="CK612"/>
      <c r="CL612"/>
      <c r="CM612"/>
      <c r="CN612"/>
      <c r="CO612"/>
      <c r="CP612"/>
      <c r="CQ612"/>
      <c r="CR612"/>
      <c r="CS612"/>
      <c r="CT612"/>
      <c r="CU612"/>
      <c r="CV612"/>
      <c r="CW612"/>
      <c r="CX612"/>
      <c r="CY612"/>
      <c r="CZ612"/>
      <c r="DA612"/>
      <c r="DB612"/>
      <c r="DC612"/>
      <c r="DD612"/>
      <c r="DE612"/>
      <c r="DF612"/>
      <c r="DG612"/>
      <c r="DH612"/>
      <c r="DI612"/>
      <c r="DJ612"/>
      <c r="DK612"/>
      <c r="DL612"/>
      <c r="DM612"/>
      <c r="DN612"/>
      <c r="DO612"/>
      <c r="DP612"/>
      <c r="DQ612"/>
      <c r="DR612"/>
      <c r="DS612"/>
      <c r="DT612"/>
      <c r="DU612"/>
      <c r="DV612"/>
      <c r="DW612"/>
      <c r="DX612"/>
      <c r="DY612"/>
      <c r="DZ612"/>
      <c r="EA612"/>
      <c r="EB612"/>
      <c r="EC612"/>
      <c r="ED612"/>
      <c r="EE612"/>
    </row>
    <row r="613" spans="30:135" s="20" customFormat="1">
      <c r="AD613" s="43"/>
      <c r="AE613" s="43"/>
      <c r="AF613" s="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M613"/>
      <c r="BN613"/>
      <c r="BO613"/>
      <c r="BP613"/>
      <c r="BQ613"/>
      <c r="BR613"/>
      <c r="BS613"/>
      <c r="BT613"/>
      <c r="BU613"/>
      <c r="BV613"/>
      <c r="BW613"/>
      <c r="BX613"/>
      <c r="BY613"/>
      <c r="BZ613"/>
      <c r="CA613"/>
      <c r="CB613"/>
      <c r="CC613"/>
      <c r="CD613"/>
      <c r="CE613"/>
      <c r="CF613"/>
      <c r="CG613"/>
      <c r="CH613"/>
      <c r="CI613"/>
      <c r="CJ613"/>
      <c r="CK613"/>
      <c r="CL613"/>
      <c r="CM613"/>
      <c r="CN613"/>
      <c r="CO613"/>
      <c r="CP613"/>
      <c r="CQ613"/>
      <c r="CR613"/>
      <c r="CS613"/>
      <c r="CT613"/>
      <c r="CU613"/>
      <c r="CV613"/>
      <c r="CW613"/>
      <c r="CX613"/>
      <c r="CY613"/>
      <c r="CZ613"/>
      <c r="DA613"/>
      <c r="DB613"/>
      <c r="DC613"/>
      <c r="DD613"/>
      <c r="DE613"/>
      <c r="DF613"/>
      <c r="DG613"/>
      <c r="DH613"/>
      <c r="DI613"/>
      <c r="DJ613"/>
      <c r="DK613"/>
      <c r="DL613"/>
      <c r="DM613"/>
      <c r="DN613"/>
      <c r="DO613"/>
      <c r="DP613"/>
      <c r="DQ613"/>
      <c r="DR613"/>
      <c r="DS613"/>
      <c r="DT613"/>
      <c r="DU613"/>
      <c r="DV613"/>
      <c r="DW613"/>
      <c r="DX613"/>
      <c r="DY613"/>
      <c r="DZ613"/>
      <c r="EA613"/>
      <c r="EB613"/>
      <c r="EC613"/>
      <c r="ED613"/>
      <c r="EE613"/>
    </row>
    <row r="614" spans="30:135" s="20" customFormat="1">
      <c r="AD614" s="43"/>
      <c r="AE614" s="43"/>
      <c r="AF614" s="3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  <c r="BM614"/>
      <c r="BN614"/>
      <c r="BO614"/>
      <c r="BP614"/>
      <c r="BQ614"/>
      <c r="BR614"/>
      <c r="BS614"/>
      <c r="BT614"/>
      <c r="BU614"/>
      <c r="BV614"/>
      <c r="BW614"/>
      <c r="BX614"/>
      <c r="BY614"/>
      <c r="BZ614"/>
      <c r="CA614"/>
      <c r="CB614"/>
      <c r="CC614"/>
      <c r="CD614"/>
      <c r="CE614"/>
      <c r="CF614"/>
      <c r="CG614"/>
      <c r="CH614"/>
      <c r="CI614"/>
      <c r="CJ614"/>
      <c r="CK614"/>
      <c r="CL614"/>
      <c r="CM614"/>
      <c r="CN614"/>
      <c r="CO614"/>
      <c r="CP614"/>
      <c r="CQ614"/>
      <c r="CR614"/>
      <c r="CS614"/>
      <c r="CT614"/>
      <c r="CU614"/>
      <c r="CV614"/>
      <c r="CW614"/>
      <c r="CX614"/>
      <c r="CY614"/>
      <c r="CZ614"/>
      <c r="DA614"/>
      <c r="DB614"/>
      <c r="DC614"/>
      <c r="DD614"/>
      <c r="DE614"/>
      <c r="DF614"/>
      <c r="DG614"/>
      <c r="DH614"/>
      <c r="DI614"/>
      <c r="DJ614"/>
      <c r="DK614"/>
      <c r="DL614"/>
      <c r="DM614"/>
      <c r="DN614"/>
      <c r="DO614"/>
      <c r="DP614"/>
      <c r="DQ614"/>
      <c r="DR614"/>
      <c r="DS614"/>
      <c r="DT614"/>
      <c r="DU614"/>
      <c r="DV614"/>
      <c r="DW614"/>
      <c r="DX614"/>
      <c r="DY614"/>
      <c r="DZ614"/>
      <c r="EA614"/>
      <c r="EB614"/>
      <c r="EC614"/>
      <c r="ED614"/>
      <c r="EE614"/>
    </row>
    <row r="615" spans="30:135" s="20" customFormat="1">
      <c r="AD615" s="43"/>
      <c r="AE615" s="43"/>
      <c r="AF615" s="3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  <c r="BT615"/>
      <c r="BU615"/>
      <c r="BV615"/>
      <c r="BW615"/>
      <c r="BX615"/>
      <c r="BY615"/>
      <c r="BZ615"/>
      <c r="CA615"/>
      <c r="CB615"/>
      <c r="CC615"/>
      <c r="CD615"/>
      <c r="CE615"/>
      <c r="CF615"/>
      <c r="CG615"/>
      <c r="CH615"/>
      <c r="CI615"/>
      <c r="CJ615"/>
      <c r="CK615"/>
      <c r="CL615"/>
      <c r="CM615"/>
      <c r="CN615"/>
      <c r="CO615"/>
      <c r="CP615"/>
      <c r="CQ615"/>
      <c r="CR615"/>
      <c r="CS615"/>
      <c r="CT615"/>
      <c r="CU615"/>
      <c r="CV615"/>
      <c r="CW615"/>
      <c r="CX615"/>
      <c r="CY615"/>
      <c r="CZ615"/>
      <c r="DA615"/>
      <c r="DB615"/>
      <c r="DC615"/>
      <c r="DD615"/>
      <c r="DE615"/>
      <c r="DF615"/>
      <c r="DG615"/>
      <c r="DH615"/>
      <c r="DI615"/>
      <c r="DJ615"/>
      <c r="DK615"/>
      <c r="DL615"/>
      <c r="DM615"/>
      <c r="DN615"/>
      <c r="DO615"/>
      <c r="DP615"/>
      <c r="DQ615"/>
      <c r="DR615"/>
      <c r="DS615"/>
      <c r="DT615"/>
      <c r="DU615"/>
      <c r="DV615"/>
      <c r="DW615"/>
      <c r="DX615"/>
      <c r="DY615"/>
      <c r="DZ615"/>
      <c r="EA615"/>
      <c r="EB615"/>
      <c r="EC615"/>
      <c r="ED615"/>
      <c r="EE615"/>
    </row>
    <row r="616" spans="30:135" s="20" customFormat="1">
      <c r="AD616" s="43"/>
      <c r="AE616" s="43"/>
      <c r="AF616" s="3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  <c r="BT616"/>
      <c r="BU616"/>
      <c r="BV616"/>
      <c r="BW616"/>
      <c r="BX616"/>
      <c r="BY616"/>
      <c r="BZ616"/>
      <c r="CA616"/>
      <c r="CB616"/>
      <c r="CC616"/>
      <c r="CD616"/>
      <c r="CE616"/>
      <c r="CF616"/>
      <c r="CG616"/>
      <c r="CH616"/>
      <c r="CI616"/>
      <c r="CJ616"/>
      <c r="CK616"/>
      <c r="CL616"/>
      <c r="CM616"/>
      <c r="CN616"/>
      <c r="CO616"/>
      <c r="CP616"/>
      <c r="CQ616"/>
      <c r="CR616"/>
      <c r="CS616"/>
      <c r="CT616"/>
      <c r="CU616"/>
      <c r="CV616"/>
      <c r="CW616"/>
      <c r="CX616"/>
      <c r="CY616"/>
      <c r="CZ616"/>
      <c r="DA616"/>
      <c r="DB616"/>
      <c r="DC616"/>
      <c r="DD616"/>
      <c r="DE616"/>
      <c r="DF616"/>
      <c r="DG616"/>
      <c r="DH616"/>
      <c r="DI616"/>
      <c r="DJ616"/>
      <c r="DK616"/>
      <c r="DL616"/>
      <c r="DM616"/>
      <c r="DN616"/>
      <c r="DO616"/>
      <c r="DP616"/>
      <c r="DQ616"/>
      <c r="DR616"/>
      <c r="DS616"/>
      <c r="DT616"/>
      <c r="DU616"/>
      <c r="DV616"/>
      <c r="DW616"/>
      <c r="DX616"/>
      <c r="DY616"/>
      <c r="DZ616"/>
      <c r="EA616"/>
      <c r="EB616"/>
      <c r="EC616"/>
      <c r="ED616"/>
      <c r="EE616"/>
    </row>
    <row r="617" spans="30:135" s="20" customFormat="1">
      <c r="AD617" s="43"/>
      <c r="AE617" s="43"/>
      <c r="AF617" s="3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  <c r="BR617"/>
      <c r="BS617"/>
      <c r="BT617"/>
      <c r="BU617"/>
      <c r="BV617"/>
      <c r="BW617"/>
      <c r="BX617"/>
      <c r="BY617"/>
      <c r="BZ617"/>
      <c r="CA617"/>
      <c r="CB617"/>
      <c r="CC617"/>
      <c r="CD617"/>
      <c r="CE617"/>
      <c r="CF617"/>
      <c r="CG617"/>
      <c r="CH617"/>
      <c r="CI617"/>
      <c r="CJ617"/>
      <c r="CK617"/>
      <c r="CL617"/>
      <c r="CM617"/>
      <c r="CN617"/>
      <c r="CO617"/>
      <c r="CP617"/>
      <c r="CQ617"/>
      <c r="CR617"/>
      <c r="CS617"/>
      <c r="CT617"/>
      <c r="CU617"/>
      <c r="CV617"/>
      <c r="CW617"/>
      <c r="CX617"/>
      <c r="CY617"/>
      <c r="CZ617"/>
      <c r="DA617"/>
      <c r="DB617"/>
      <c r="DC617"/>
      <c r="DD617"/>
      <c r="DE617"/>
      <c r="DF617"/>
      <c r="DG617"/>
      <c r="DH617"/>
      <c r="DI617"/>
      <c r="DJ617"/>
      <c r="DK617"/>
      <c r="DL617"/>
      <c r="DM617"/>
      <c r="DN617"/>
      <c r="DO617"/>
      <c r="DP617"/>
      <c r="DQ617"/>
      <c r="DR617"/>
      <c r="DS617"/>
      <c r="DT617"/>
      <c r="DU617"/>
      <c r="DV617"/>
      <c r="DW617"/>
      <c r="DX617"/>
      <c r="DY617"/>
      <c r="DZ617"/>
      <c r="EA617"/>
      <c r="EB617"/>
      <c r="EC617"/>
      <c r="ED617"/>
      <c r="EE617"/>
    </row>
    <row r="618" spans="30:135" s="20" customFormat="1">
      <c r="AD618" s="43"/>
      <c r="AE618" s="43"/>
      <c r="AF618" s="3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  <c r="BM618"/>
      <c r="BN618"/>
      <c r="BO618"/>
      <c r="BP618"/>
      <c r="BQ618"/>
      <c r="BR618"/>
      <c r="BS618"/>
      <c r="BT618"/>
      <c r="BU618"/>
      <c r="BV618"/>
      <c r="BW618"/>
      <c r="BX618"/>
      <c r="BY618"/>
      <c r="BZ618"/>
      <c r="CA618"/>
      <c r="CB618"/>
      <c r="CC618"/>
      <c r="CD618"/>
      <c r="CE618"/>
      <c r="CF618"/>
      <c r="CG618"/>
      <c r="CH618"/>
      <c r="CI618"/>
      <c r="CJ618"/>
      <c r="CK618"/>
      <c r="CL618"/>
      <c r="CM618"/>
      <c r="CN618"/>
      <c r="CO618"/>
      <c r="CP618"/>
      <c r="CQ618"/>
      <c r="CR618"/>
      <c r="CS618"/>
      <c r="CT618"/>
      <c r="CU618"/>
      <c r="CV618"/>
      <c r="CW618"/>
      <c r="CX618"/>
      <c r="CY618"/>
      <c r="CZ618"/>
      <c r="DA618"/>
      <c r="DB618"/>
      <c r="DC618"/>
      <c r="DD618"/>
      <c r="DE618"/>
      <c r="DF618"/>
      <c r="DG618"/>
      <c r="DH618"/>
      <c r="DI618"/>
      <c r="DJ618"/>
      <c r="DK618"/>
      <c r="DL618"/>
      <c r="DM618"/>
      <c r="DN618"/>
      <c r="DO618"/>
      <c r="DP618"/>
      <c r="DQ618"/>
      <c r="DR618"/>
      <c r="DS618"/>
      <c r="DT618"/>
      <c r="DU618"/>
      <c r="DV618"/>
      <c r="DW618"/>
      <c r="DX618"/>
      <c r="DY618"/>
      <c r="DZ618"/>
      <c r="EA618"/>
      <c r="EB618"/>
      <c r="EC618"/>
      <c r="ED618"/>
      <c r="EE618"/>
    </row>
    <row r="619" spans="30:135" s="20" customFormat="1">
      <c r="AD619" s="43"/>
      <c r="AE619" s="43"/>
      <c r="AF619" s="3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  <c r="BR619"/>
      <c r="BS619"/>
      <c r="BT619"/>
      <c r="BU619"/>
      <c r="BV619"/>
      <c r="BW619"/>
      <c r="BX619"/>
      <c r="BY619"/>
      <c r="BZ619"/>
      <c r="CA619"/>
      <c r="CB619"/>
      <c r="CC619"/>
      <c r="CD619"/>
      <c r="CE619"/>
      <c r="CF619"/>
      <c r="CG619"/>
      <c r="CH619"/>
      <c r="CI619"/>
      <c r="CJ619"/>
      <c r="CK619"/>
      <c r="CL619"/>
      <c r="CM619"/>
      <c r="CN619"/>
      <c r="CO619"/>
      <c r="CP619"/>
      <c r="CQ619"/>
      <c r="CR619"/>
      <c r="CS619"/>
      <c r="CT619"/>
      <c r="CU619"/>
      <c r="CV619"/>
      <c r="CW619"/>
      <c r="CX619"/>
      <c r="CY619"/>
      <c r="CZ619"/>
      <c r="DA619"/>
      <c r="DB619"/>
      <c r="DC619"/>
      <c r="DD619"/>
      <c r="DE619"/>
      <c r="DF619"/>
      <c r="DG619"/>
      <c r="DH619"/>
      <c r="DI619"/>
      <c r="DJ619"/>
      <c r="DK619"/>
      <c r="DL619"/>
      <c r="DM619"/>
      <c r="DN619"/>
      <c r="DO619"/>
      <c r="DP619"/>
      <c r="DQ619"/>
      <c r="DR619"/>
      <c r="DS619"/>
      <c r="DT619"/>
      <c r="DU619"/>
      <c r="DV619"/>
      <c r="DW619"/>
      <c r="DX619"/>
      <c r="DY619"/>
      <c r="DZ619"/>
      <c r="EA619"/>
      <c r="EB619"/>
      <c r="EC619"/>
      <c r="ED619"/>
      <c r="EE619"/>
    </row>
    <row r="620" spans="30:135" s="20" customFormat="1">
      <c r="AD620" s="43"/>
      <c r="AE620" s="43"/>
      <c r="AF620" s="3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M620"/>
      <c r="BN620"/>
      <c r="BO620"/>
      <c r="BP620"/>
      <c r="BQ620"/>
      <c r="BR620"/>
      <c r="BS620"/>
      <c r="BT620"/>
      <c r="BU620"/>
      <c r="BV620"/>
      <c r="BW620"/>
      <c r="BX620"/>
      <c r="BY620"/>
      <c r="BZ620"/>
      <c r="CA620"/>
      <c r="CB620"/>
      <c r="CC620"/>
      <c r="CD620"/>
      <c r="CE620"/>
      <c r="CF620"/>
      <c r="CG620"/>
      <c r="CH620"/>
      <c r="CI620"/>
      <c r="CJ620"/>
      <c r="CK620"/>
      <c r="CL620"/>
      <c r="CM620"/>
      <c r="CN620"/>
      <c r="CO620"/>
      <c r="CP620"/>
      <c r="CQ620"/>
      <c r="CR620"/>
      <c r="CS620"/>
      <c r="CT620"/>
      <c r="CU620"/>
      <c r="CV620"/>
      <c r="CW620"/>
      <c r="CX620"/>
      <c r="CY620"/>
      <c r="CZ620"/>
      <c r="DA620"/>
      <c r="DB620"/>
      <c r="DC620"/>
      <c r="DD620"/>
      <c r="DE620"/>
      <c r="DF620"/>
      <c r="DG620"/>
      <c r="DH620"/>
      <c r="DI620"/>
      <c r="DJ620"/>
      <c r="DK620"/>
      <c r="DL620"/>
      <c r="DM620"/>
      <c r="DN620"/>
      <c r="DO620"/>
      <c r="DP620"/>
      <c r="DQ620"/>
      <c r="DR620"/>
      <c r="DS620"/>
      <c r="DT620"/>
      <c r="DU620"/>
      <c r="DV620"/>
      <c r="DW620"/>
      <c r="DX620"/>
      <c r="DY620"/>
      <c r="DZ620"/>
      <c r="EA620"/>
      <c r="EB620"/>
      <c r="EC620"/>
      <c r="ED620"/>
      <c r="EE620"/>
    </row>
    <row r="621" spans="30:135" s="20" customFormat="1">
      <c r="AD621" s="43"/>
      <c r="AE621" s="43"/>
      <c r="AF621" s="3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M621"/>
      <c r="BN621"/>
      <c r="BO621"/>
      <c r="BP621"/>
      <c r="BQ621"/>
      <c r="BR621"/>
      <c r="BS621"/>
      <c r="BT621"/>
      <c r="BU621"/>
      <c r="BV621"/>
      <c r="BW621"/>
      <c r="BX621"/>
      <c r="BY621"/>
      <c r="BZ621"/>
      <c r="CA621"/>
      <c r="CB621"/>
      <c r="CC621"/>
      <c r="CD621"/>
      <c r="CE621"/>
      <c r="CF621"/>
      <c r="CG621"/>
      <c r="CH621"/>
      <c r="CI621"/>
      <c r="CJ621"/>
      <c r="CK621"/>
      <c r="CL621"/>
      <c r="CM621"/>
      <c r="CN621"/>
      <c r="CO621"/>
      <c r="CP621"/>
      <c r="CQ621"/>
      <c r="CR621"/>
      <c r="CS621"/>
      <c r="CT621"/>
      <c r="CU621"/>
      <c r="CV621"/>
      <c r="CW621"/>
      <c r="CX621"/>
      <c r="CY621"/>
      <c r="CZ621"/>
      <c r="DA621"/>
      <c r="DB621"/>
      <c r="DC621"/>
      <c r="DD621"/>
      <c r="DE621"/>
      <c r="DF621"/>
      <c r="DG621"/>
      <c r="DH621"/>
      <c r="DI621"/>
      <c r="DJ621"/>
      <c r="DK621"/>
      <c r="DL621"/>
      <c r="DM621"/>
      <c r="DN621"/>
      <c r="DO621"/>
      <c r="DP621"/>
      <c r="DQ621"/>
      <c r="DR621"/>
      <c r="DS621"/>
      <c r="DT621"/>
      <c r="DU621"/>
      <c r="DV621"/>
      <c r="DW621"/>
      <c r="DX621"/>
      <c r="DY621"/>
      <c r="DZ621"/>
      <c r="EA621"/>
      <c r="EB621"/>
      <c r="EC621"/>
      <c r="ED621"/>
      <c r="EE621"/>
    </row>
    <row r="622" spans="30:135" s="20" customFormat="1">
      <c r="AD622" s="43"/>
      <c r="AE622" s="43"/>
      <c r="AF622" s="3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  <c r="BS622"/>
      <c r="BT622"/>
      <c r="BU622"/>
      <c r="BV622"/>
      <c r="BW622"/>
      <c r="BX622"/>
      <c r="BY622"/>
      <c r="BZ622"/>
      <c r="CA622"/>
      <c r="CB622"/>
      <c r="CC622"/>
      <c r="CD622"/>
      <c r="CE622"/>
      <c r="CF622"/>
      <c r="CG622"/>
      <c r="CH622"/>
      <c r="CI622"/>
      <c r="CJ622"/>
      <c r="CK622"/>
      <c r="CL622"/>
      <c r="CM622"/>
      <c r="CN622"/>
      <c r="CO622"/>
      <c r="CP622"/>
      <c r="CQ622"/>
      <c r="CR622"/>
      <c r="CS622"/>
      <c r="CT622"/>
      <c r="CU622"/>
      <c r="CV622"/>
      <c r="CW622"/>
      <c r="CX622"/>
      <c r="CY622"/>
      <c r="CZ622"/>
      <c r="DA622"/>
      <c r="DB622"/>
      <c r="DC622"/>
      <c r="DD622"/>
      <c r="DE622"/>
      <c r="DF622"/>
      <c r="DG622"/>
      <c r="DH622"/>
      <c r="DI622"/>
      <c r="DJ622"/>
      <c r="DK622"/>
      <c r="DL622"/>
      <c r="DM622"/>
      <c r="DN622"/>
      <c r="DO622"/>
      <c r="DP622"/>
      <c r="DQ622"/>
      <c r="DR622"/>
      <c r="DS622"/>
      <c r="DT622"/>
      <c r="DU622"/>
      <c r="DV622"/>
      <c r="DW622"/>
      <c r="DX622"/>
      <c r="DY622"/>
      <c r="DZ622"/>
      <c r="EA622"/>
      <c r="EB622"/>
      <c r="EC622"/>
      <c r="ED622"/>
      <c r="EE622"/>
    </row>
    <row r="623" spans="30:135" s="20" customFormat="1">
      <c r="AD623" s="43"/>
      <c r="AE623" s="43"/>
      <c r="AF623" s="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  <c r="BR623"/>
      <c r="BS623"/>
      <c r="BT623"/>
      <c r="BU623"/>
      <c r="BV623"/>
      <c r="BW623"/>
      <c r="BX623"/>
      <c r="BY623"/>
      <c r="BZ623"/>
      <c r="CA623"/>
      <c r="CB623"/>
      <c r="CC623"/>
      <c r="CD623"/>
      <c r="CE623"/>
      <c r="CF623"/>
      <c r="CG623"/>
      <c r="CH623"/>
      <c r="CI623"/>
      <c r="CJ623"/>
      <c r="CK623"/>
      <c r="CL623"/>
      <c r="CM623"/>
      <c r="CN623"/>
      <c r="CO623"/>
      <c r="CP623"/>
      <c r="CQ623"/>
      <c r="CR623"/>
      <c r="CS623"/>
      <c r="CT623"/>
      <c r="CU623"/>
      <c r="CV623"/>
      <c r="CW623"/>
      <c r="CX623"/>
      <c r="CY623"/>
      <c r="CZ623"/>
      <c r="DA623"/>
      <c r="DB623"/>
      <c r="DC623"/>
      <c r="DD623"/>
      <c r="DE623"/>
      <c r="DF623"/>
      <c r="DG623"/>
      <c r="DH623"/>
      <c r="DI623"/>
      <c r="DJ623"/>
      <c r="DK623"/>
      <c r="DL623"/>
      <c r="DM623"/>
      <c r="DN623"/>
      <c r="DO623"/>
      <c r="DP623"/>
      <c r="DQ623"/>
      <c r="DR623"/>
      <c r="DS623"/>
      <c r="DT623"/>
      <c r="DU623"/>
      <c r="DV623"/>
      <c r="DW623"/>
      <c r="DX623"/>
      <c r="DY623"/>
      <c r="DZ623"/>
      <c r="EA623"/>
      <c r="EB623"/>
      <c r="EC623"/>
      <c r="ED623"/>
      <c r="EE623"/>
    </row>
    <row r="624" spans="30:135" s="20" customFormat="1">
      <c r="AD624" s="43"/>
      <c r="AE624" s="43"/>
      <c r="AF624" s="3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M624"/>
      <c r="BN624"/>
      <c r="BO624"/>
      <c r="BP624"/>
      <c r="BQ624"/>
      <c r="BR624"/>
      <c r="BS624"/>
      <c r="BT624"/>
      <c r="BU624"/>
      <c r="BV624"/>
      <c r="BW624"/>
      <c r="BX624"/>
      <c r="BY624"/>
      <c r="BZ624"/>
      <c r="CA624"/>
      <c r="CB624"/>
      <c r="CC624"/>
      <c r="CD624"/>
      <c r="CE624"/>
      <c r="CF624"/>
      <c r="CG624"/>
      <c r="CH624"/>
      <c r="CI624"/>
      <c r="CJ624"/>
      <c r="CK624"/>
      <c r="CL624"/>
      <c r="CM624"/>
      <c r="CN624"/>
      <c r="CO624"/>
      <c r="CP624"/>
      <c r="CQ624"/>
      <c r="CR624"/>
      <c r="CS624"/>
      <c r="CT624"/>
      <c r="CU624"/>
      <c r="CV624"/>
      <c r="CW624"/>
      <c r="CX624"/>
      <c r="CY624"/>
      <c r="CZ624"/>
      <c r="DA624"/>
      <c r="DB624"/>
      <c r="DC624"/>
      <c r="DD624"/>
      <c r="DE624"/>
      <c r="DF624"/>
      <c r="DG624"/>
      <c r="DH624"/>
      <c r="DI624"/>
      <c r="DJ624"/>
      <c r="DK624"/>
      <c r="DL624"/>
      <c r="DM624"/>
      <c r="DN624"/>
      <c r="DO624"/>
      <c r="DP624"/>
      <c r="DQ624"/>
      <c r="DR624"/>
      <c r="DS624"/>
      <c r="DT624"/>
      <c r="DU624"/>
      <c r="DV624"/>
      <c r="DW624"/>
      <c r="DX624"/>
      <c r="DY624"/>
      <c r="DZ624"/>
      <c r="EA624"/>
      <c r="EB624"/>
      <c r="EC624"/>
      <c r="ED624"/>
      <c r="EE624"/>
    </row>
    <row r="625" spans="30:135" s="20" customFormat="1">
      <c r="AD625" s="43"/>
      <c r="AE625" s="43"/>
      <c r="AF625" s="3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  <c r="BR625"/>
      <c r="BS625"/>
      <c r="BT625"/>
      <c r="BU625"/>
      <c r="BV625"/>
      <c r="BW625"/>
      <c r="BX625"/>
      <c r="BY625"/>
      <c r="BZ625"/>
      <c r="CA625"/>
      <c r="CB625"/>
      <c r="CC625"/>
      <c r="CD625"/>
      <c r="CE625"/>
      <c r="CF625"/>
      <c r="CG625"/>
      <c r="CH625"/>
      <c r="CI625"/>
      <c r="CJ625"/>
      <c r="CK625"/>
      <c r="CL625"/>
      <c r="CM625"/>
      <c r="CN625"/>
      <c r="CO625"/>
      <c r="CP625"/>
      <c r="CQ625"/>
      <c r="CR625"/>
      <c r="CS625"/>
      <c r="CT625"/>
      <c r="CU625"/>
      <c r="CV625"/>
      <c r="CW625"/>
      <c r="CX625"/>
      <c r="CY625"/>
      <c r="CZ625"/>
      <c r="DA625"/>
      <c r="DB625"/>
      <c r="DC625"/>
      <c r="DD625"/>
      <c r="DE625"/>
      <c r="DF625"/>
      <c r="DG625"/>
      <c r="DH625"/>
      <c r="DI625"/>
      <c r="DJ625"/>
      <c r="DK625"/>
      <c r="DL625"/>
      <c r="DM625"/>
      <c r="DN625"/>
      <c r="DO625"/>
      <c r="DP625"/>
      <c r="DQ625"/>
      <c r="DR625"/>
      <c r="DS625"/>
      <c r="DT625"/>
      <c r="DU625"/>
      <c r="DV625"/>
      <c r="DW625"/>
      <c r="DX625"/>
      <c r="DY625"/>
      <c r="DZ625"/>
      <c r="EA625"/>
      <c r="EB625"/>
      <c r="EC625"/>
      <c r="ED625"/>
      <c r="EE625"/>
    </row>
    <row r="626" spans="30:135" s="20" customFormat="1">
      <c r="AD626" s="43"/>
      <c r="AE626" s="43"/>
      <c r="AF626" s="3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  <c r="BT626"/>
      <c r="BU626"/>
      <c r="BV626"/>
      <c r="BW626"/>
      <c r="BX626"/>
      <c r="BY626"/>
      <c r="BZ626"/>
      <c r="CA626"/>
      <c r="CB626"/>
      <c r="CC626"/>
      <c r="CD626"/>
      <c r="CE626"/>
      <c r="CF626"/>
      <c r="CG626"/>
      <c r="CH626"/>
      <c r="CI626"/>
      <c r="CJ626"/>
      <c r="CK626"/>
      <c r="CL626"/>
      <c r="CM626"/>
      <c r="CN626"/>
      <c r="CO626"/>
      <c r="CP626"/>
      <c r="CQ626"/>
      <c r="CR626"/>
      <c r="CS626"/>
      <c r="CT626"/>
      <c r="CU626"/>
      <c r="CV626"/>
      <c r="CW626"/>
      <c r="CX626"/>
      <c r="CY626"/>
      <c r="CZ626"/>
      <c r="DA626"/>
      <c r="DB626"/>
      <c r="DC626"/>
      <c r="DD626"/>
      <c r="DE626"/>
      <c r="DF626"/>
      <c r="DG626"/>
      <c r="DH626"/>
      <c r="DI626"/>
      <c r="DJ626"/>
      <c r="DK626"/>
      <c r="DL626"/>
      <c r="DM626"/>
      <c r="DN626"/>
      <c r="DO626"/>
      <c r="DP626"/>
      <c r="DQ626"/>
      <c r="DR626"/>
      <c r="DS626"/>
      <c r="DT626"/>
      <c r="DU626"/>
      <c r="DV626"/>
      <c r="DW626"/>
      <c r="DX626"/>
      <c r="DY626"/>
      <c r="DZ626"/>
      <c r="EA626"/>
      <c r="EB626"/>
      <c r="EC626"/>
      <c r="ED626"/>
      <c r="EE626"/>
    </row>
    <row r="627" spans="30:135" s="20" customFormat="1">
      <c r="AD627" s="43"/>
      <c r="AE627" s="43"/>
      <c r="AF627" s="3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BT627"/>
      <c r="BU627"/>
      <c r="BV627"/>
      <c r="BW627"/>
      <c r="BX627"/>
      <c r="BY627"/>
      <c r="BZ627"/>
      <c r="CA627"/>
      <c r="CB627"/>
      <c r="CC627"/>
      <c r="CD627"/>
      <c r="CE627"/>
      <c r="CF627"/>
      <c r="CG627"/>
      <c r="CH627"/>
      <c r="CI627"/>
      <c r="CJ627"/>
      <c r="CK627"/>
      <c r="CL627"/>
      <c r="CM627"/>
      <c r="CN627"/>
      <c r="CO627"/>
      <c r="CP627"/>
      <c r="CQ627"/>
      <c r="CR627"/>
      <c r="CS627"/>
      <c r="CT627"/>
      <c r="CU627"/>
      <c r="CV627"/>
      <c r="CW627"/>
      <c r="CX627"/>
      <c r="CY627"/>
      <c r="CZ627"/>
      <c r="DA627"/>
      <c r="DB627"/>
      <c r="DC627"/>
      <c r="DD627"/>
      <c r="DE627"/>
      <c r="DF627"/>
      <c r="DG627"/>
      <c r="DH627"/>
      <c r="DI627"/>
      <c r="DJ627"/>
      <c r="DK627"/>
      <c r="DL627"/>
      <c r="DM627"/>
      <c r="DN627"/>
      <c r="DO627"/>
      <c r="DP627"/>
      <c r="DQ627"/>
      <c r="DR627"/>
      <c r="DS627"/>
      <c r="DT627"/>
      <c r="DU627"/>
      <c r="DV627"/>
      <c r="DW627"/>
      <c r="DX627"/>
      <c r="DY627"/>
      <c r="DZ627"/>
      <c r="EA627"/>
      <c r="EB627"/>
      <c r="EC627"/>
      <c r="ED627"/>
      <c r="EE627"/>
    </row>
    <row r="628" spans="30:135" s="20" customFormat="1">
      <c r="AD628" s="43"/>
      <c r="AE628" s="43"/>
      <c r="AF628" s="3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M628"/>
      <c r="BN628"/>
      <c r="BO628"/>
      <c r="BP628"/>
      <c r="BQ628"/>
      <c r="BR628"/>
      <c r="BS628"/>
      <c r="BT628"/>
      <c r="BU628"/>
      <c r="BV628"/>
      <c r="BW628"/>
      <c r="BX628"/>
      <c r="BY628"/>
      <c r="BZ628"/>
      <c r="CA628"/>
      <c r="CB628"/>
      <c r="CC628"/>
      <c r="CD628"/>
      <c r="CE628"/>
      <c r="CF628"/>
      <c r="CG628"/>
      <c r="CH628"/>
      <c r="CI628"/>
      <c r="CJ628"/>
      <c r="CK628"/>
      <c r="CL628"/>
      <c r="CM628"/>
      <c r="CN628"/>
      <c r="CO628"/>
      <c r="CP628"/>
      <c r="CQ628"/>
      <c r="CR628"/>
      <c r="CS628"/>
      <c r="CT628"/>
      <c r="CU628"/>
      <c r="CV628"/>
      <c r="CW628"/>
      <c r="CX628"/>
      <c r="CY628"/>
      <c r="CZ628"/>
      <c r="DA628"/>
      <c r="DB628"/>
      <c r="DC628"/>
      <c r="DD628"/>
      <c r="DE628"/>
      <c r="DF628"/>
      <c r="DG628"/>
      <c r="DH628"/>
      <c r="DI628"/>
      <c r="DJ628"/>
      <c r="DK628"/>
      <c r="DL628"/>
      <c r="DM628"/>
      <c r="DN628"/>
      <c r="DO628"/>
      <c r="DP628"/>
      <c r="DQ628"/>
      <c r="DR628"/>
      <c r="DS628"/>
      <c r="DT628"/>
      <c r="DU628"/>
      <c r="DV628"/>
      <c r="DW628"/>
      <c r="DX628"/>
      <c r="DY628"/>
      <c r="DZ628"/>
      <c r="EA628"/>
      <c r="EB628"/>
      <c r="EC628"/>
      <c r="ED628"/>
      <c r="EE628"/>
    </row>
    <row r="629" spans="30:135" s="20" customFormat="1">
      <c r="AD629" s="43"/>
      <c r="AE629" s="43"/>
      <c r="AF629" s="3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  <c r="BR629"/>
      <c r="BS629"/>
      <c r="BT629"/>
      <c r="BU629"/>
      <c r="BV629"/>
      <c r="BW629"/>
      <c r="BX629"/>
      <c r="BY629"/>
      <c r="BZ629"/>
      <c r="CA629"/>
      <c r="CB629"/>
      <c r="CC629"/>
      <c r="CD629"/>
      <c r="CE629"/>
      <c r="CF629"/>
      <c r="CG629"/>
      <c r="CH629"/>
      <c r="CI629"/>
      <c r="CJ629"/>
      <c r="CK629"/>
      <c r="CL629"/>
      <c r="CM629"/>
      <c r="CN629"/>
      <c r="CO629"/>
      <c r="CP629"/>
      <c r="CQ629"/>
      <c r="CR629"/>
      <c r="CS629"/>
      <c r="CT629"/>
      <c r="CU629"/>
      <c r="CV629"/>
      <c r="CW629"/>
      <c r="CX629"/>
      <c r="CY629"/>
      <c r="CZ629"/>
      <c r="DA629"/>
      <c r="DB629"/>
      <c r="DC629"/>
      <c r="DD629"/>
      <c r="DE629"/>
      <c r="DF629"/>
      <c r="DG629"/>
      <c r="DH629"/>
      <c r="DI629"/>
      <c r="DJ629"/>
      <c r="DK629"/>
      <c r="DL629"/>
      <c r="DM629"/>
      <c r="DN629"/>
      <c r="DO629"/>
      <c r="DP629"/>
      <c r="DQ629"/>
      <c r="DR629"/>
      <c r="DS629"/>
      <c r="DT629"/>
      <c r="DU629"/>
      <c r="DV629"/>
      <c r="DW629"/>
      <c r="DX629"/>
      <c r="DY629"/>
      <c r="DZ629"/>
      <c r="EA629"/>
      <c r="EB629"/>
      <c r="EC629"/>
      <c r="ED629"/>
      <c r="EE629"/>
    </row>
    <row r="630" spans="30:135" s="20" customFormat="1">
      <c r="AD630" s="43"/>
      <c r="AE630" s="43"/>
      <c r="AF630" s="3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  <c r="BM630"/>
      <c r="BN630"/>
      <c r="BO630"/>
      <c r="BP630"/>
      <c r="BQ630"/>
      <c r="BR630"/>
      <c r="BS630"/>
      <c r="BT630"/>
      <c r="BU630"/>
      <c r="BV630"/>
      <c r="BW630"/>
      <c r="BX630"/>
      <c r="BY630"/>
      <c r="BZ630"/>
      <c r="CA630"/>
      <c r="CB630"/>
      <c r="CC630"/>
      <c r="CD630"/>
      <c r="CE630"/>
      <c r="CF630"/>
      <c r="CG630"/>
      <c r="CH630"/>
      <c r="CI630"/>
      <c r="CJ630"/>
      <c r="CK630"/>
      <c r="CL630"/>
      <c r="CM630"/>
      <c r="CN630"/>
      <c r="CO630"/>
      <c r="CP630"/>
      <c r="CQ630"/>
      <c r="CR630"/>
      <c r="CS630"/>
      <c r="CT630"/>
      <c r="CU630"/>
      <c r="CV630"/>
      <c r="CW630"/>
      <c r="CX630"/>
      <c r="CY630"/>
      <c r="CZ630"/>
      <c r="DA630"/>
      <c r="DB630"/>
      <c r="DC630"/>
      <c r="DD630"/>
      <c r="DE630"/>
      <c r="DF630"/>
      <c r="DG630"/>
      <c r="DH630"/>
      <c r="DI630"/>
      <c r="DJ630"/>
      <c r="DK630"/>
      <c r="DL630"/>
      <c r="DM630"/>
      <c r="DN630"/>
      <c r="DO630"/>
      <c r="DP630"/>
      <c r="DQ630"/>
      <c r="DR630"/>
      <c r="DS630"/>
      <c r="DT630"/>
      <c r="DU630"/>
      <c r="DV630"/>
      <c r="DW630"/>
      <c r="DX630"/>
      <c r="DY630"/>
      <c r="DZ630"/>
      <c r="EA630"/>
      <c r="EB630"/>
      <c r="EC630"/>
      <c r="ED630"/>
      <c r="EE630"/>
    </row>
    <row r="631" spans="30:135" s="20" customFormat="1">
      <c r="AD631" s="43"/>
      <c r="AE631" s="43"/>
      <c r="AF631" s="3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  <c r="BL631"/>
      <c r="BM631"/>
      <c r="BN631"/>
      <c r="BO631"/>
      <c r="BP631"/>
      <c r="BQ631"/>
      <c r="BR631"/>
      <c r="BS631"/>
      <c r="BT631"/>
      <c r="BU631"/>
      <c r="BV631"/>
      <c r="BW631"/>
      <c r="BX631"/>
      <c r="BY631"/>
      <c r="BZ631"/>
      <c r="CA631"/>
      <c r="CB631"/>
      <c r="CC631"/>
      <c r="CD631"/>
      <c r="CE631"/>
      <c r="CF631"/>
      <c r="CG631"/>
      <c r="CH631"/>
      <c r="CI631"/>
      <c r="CJ631"/>
      <c r="CK631"/>
      <c r="CL631"/>
      <c r="CM631"/>
      <c r="CN631"/>
      <c r="CO631"/>
      <c r="CP631"/>
      <c r="CQ631"/>
      <c r="CR631"/>
      <c r="CS631"/>
      <c r="CT631"/>
      <c r="CU631"/>
      <c r="CV631"/>
      <c r="CW631"/>
      <c r="CX631"/>
      <c r="CY631"/>
      <c r="CZ631"/>
      <c r="DA631"/>
      <c r="DB631"/>
      <c r="DC631"/>
      <c r="DD631"/>
      <c r="DE631"/>
      <c r="DF631"/>
      <c r="DG631"/>
      <c r="DH631"/>
      <c r="DI631"/>
      <c r="DJ631"/>
      <c r="DK631"/>
      <c r="DL631"/>
      <c r="DM631"/>
      <c r="DN631"/>
      <c r="DO631"/>
      <c r="DP631"/>
      <c r="DQ631"/>
      <c r="DR631"/>
      <c r="DS631"/>
      <c r="DT631"/>
      <c r="DU631"/>
      <c r="DV631"/>
      <c r="DW631"/>
      <c r="DX631"/>
      <c r="DY631"/>
      <c r="DZ631"/>
      <c r="EA631"/>
      <c r="EB631"/>
      <c r="EC631"/>
      <c r="ED631"/>
      <c r="EE631"/>
    </row>
    <row r="632" spans="30:135" s="20" customFormat="1">
      <c r="AD632" s="43"/>
      <c r="AE632" s="43"/>
      <c r="AF632" s="3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  <c r="BM632"/>
      <c r="BN632"/>
      <c r="BO632"/>
      <c r="BP632"/>
      <c r="BQ632"/>
      <c r="BR632"/>
      <c r="BS632"/>
      <c r="BT632"/>
      <c r="BU632"/>
      <c r="BV632"/>
      <c r="BW632"/>
      <c r="BX632"/>
      <c r="BY632"/>
      <c r="BZ632"/>
      <c r="CA632"/>
      <c r="CB632"/>
      <c r="CC632"/>
      <c r="CD632"/>
      <c r="CE632"/>
      <c r="CF632"/>
      <c r="CG632"/>
      <c r="CH632"/>
      <c r="CI632"/>
      <c r="CJ632"/>
      <c r="CK632"/>
      <c r="CL632"/>
      <c r="CM632"/>
      <c r="CN632"/>
      <c r="CO632"/>
      <c r="CP632"/>
      <c r="CQ632"/>
      <c r="CR632"/>
      <c r="CS632"/>
      <c r="CT632"/>
      <c r="CU632"/>
      <c r="CV632"/>
      <c r="CW632"/>
      <c r="CX632"/>
      <c r="CY632"/>
      <c r="CZ632"/>
      <c r="DA632"/>
      <c r="DB632"/>
      <c r="DC632"/>
      <c r="DD632"/>
      <c r="DE632"/>
      <c r="DF632"/>
      <c r="DG632"/>
      <c r="DH632"/>
      <c r="DI632"/>
      <c r="DJ632"/>
      <c r="DK632"/>
      <c r="DL632"/>
      <c r="DM632"/>
      <c r="DN632"/>
      <c r="DO632"/>
      <c r="DP632"/>
      <c r="DQ632"/>
      <c r="DR632"/>
      <c r="DS632"/>
      <c r="DT632"/>
      <c r="DU632"/>
      <c r="DV632"/>
      <c r="DW632"/>
      <c r="DX632"/>
      <c r="DY632"/>
      <c r="DZ632"/>
      <c r="EA632"/>
      <c r="EB632"/>
      <c r="EC632"/>
      <c r="ED632"/>
      <c r="EE632"/>
    </row>
    <row r="633" spans="30:135" s="20" customFormat="1">
      <c r="AD633" s="43"/>
      <c r="AE633" s="43"/>
      <c r="AF633" s="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  <c r="BM633"/>
      <c r="BN633"/>
      <c r="BO633"/>
      <c r="BP633"/>
      <c r="BQ633"/>
      <c r="BR633"/>
      <c r="BS633"/>
      <c r="BT633"/>
      <c r="BU633"/>
      <c r="BV633"/>
      <c r="BW633"/>
      <c r="BX633"/>
      <c r="BY633"/>
      <c r="BZ633"/>
      <c r="CA633"/>
      <c r="CB633"/>
      <c r="CC633"/>
      <c r="CD633"/>
      <c r="CE633"/>
      <c r="CF633"/>
      <c r="CG633"/>
      <c r="CH633"/>
      <c r="CI633"/>
      <c r="CJ633"/>
      <c r="CK633"/>
      <c r="CL633"/>
      <c r="CM633"/>
      <c r="CN633"/>
      <c r="CO633"/>
      <c r="CP633"/>
      <c r="CQ633"/>
      <c r="CR633"/>
      <c r="CS633"/>
      <c r="CT633"/>
      <c r="CU633"/>
      <c r="CV633"/>
      <c r="CW633"/>
      <c r="CX633"/>
      <c r="CY633"/>
      <c r="CZ633"/>
      <c r="DA633"/>
      <c r="DB633"/>
      <c r="DC633"/>
      <c r="DD633"/>
      <c r="DE633"/>
      <c r="DF633"/>
      <c r="DG633"/>
      <c r="DH633"/>
      <c r="DI633"/>
      <c r="DJ633"/>
      <c r="DK633"/>
      <c r="DL633"/>
      <c r="DM633"/>
      <c r="DN633"/>
      <c r="DO633"/>
      <c r="DP633"/>
      <c r="DQ633"/>
      <c r="DR633"/>
      <c r="DS633"/>
      <c r="DT633"/>
      <c r="DU633"/>
      <c r="DV633"/>
      <c r="DW633"/>
      <c r="DX633"/>
      <c r="DY633"/>
      <c r="DZ633"/>
      <c r="EA633"/>
      <c r="EB633"/>
      <c r="EC633"/>
      <c r="ED633"/>
      <c r="EE633"/>
    </row>
    <row r="634" spans="30:135" s="20" customFormat="1">
      <c r="AD634" s="43"/>
      <c r="AE634" s="43"/>
      <c r="AF634" s="3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  <c r="BM634"/>
      <c r="BN634"/>
      <c r="BO634"/>
      <c r="BP634"/>
      <c r="BQ634"/>
      <c r="BR634"/>
      <c r="BS634"/>
      <c r="BT634"/>
      <c r="BU634"/>
      <c r="BV634"/>
      <c r="BW634"/>
      <c r="BX634"/>
      <c r="BY634"/>
      <c r="BZ634"/>
      <c r="CA634"/>
      <c r="CB634"/>
      <c r="CC634"/>
      <c r="CD634"/>
      <c r="CE634"/>
      <c r="CF634"/>
      <c r="CG634"/>
      <c r="CH634"/>
      <c r="CI634"/>
      <c r="CJ634"/>
      <c r="CK634"/>
      <c r="CL634"/>
      <c r="CM634"/>
      <c r="CN634"/>
      <c r="CO634"/>
      <c r="CP634"/>
      <c r="CQ634"/>
      <c r="CR634"/>
      <c r="CS634"/>
      <c r="CT634"/>
      <c r="CU634"/>
      <c r="CV634"/>
      <c r="CW634"/>
      <c r="CX634"/>
      <c r="CY634"/>
      <c r="CZ634"/>
      <c r="DA634"/>
      <c r="DB634"/>
      <c r="DC634"/>
      <c r="DD634"/>
      <c r="DE634"/>
      <c r="DF634"/>
      <c r="DG634"/>
      <c r="DH634"/>
      <c r="DI634"/>
      <c r="DJ634"/>
      <c r="DK634"/>
      <c r="DL634"/>
      <c r="DM634"/>
      <c r="DN634"/>
      <c r="DO634"/>
      <c r="DP634"/>
      <c r="DQ634"/>
      <c r="DR634"/>
      <c r="DS634"/>
      <c r="DT634"/>
      <c r="DU634"/>
      <c r="DV634"/>
      <c r="DW634"/>
      <c r="DX634"/>
      <c r="DY634"/>
      <c r="DZ634"/>
      <c r="EA634"/>
      <c r="EB634"/>
      <c r="EC634"/>
      <c r="ED634"/>
      <c r="EE634"/>
    </row>
    <row r="635" spans="30:135" s="20" customFormat="1">
      <c r="AD635" s="43"/>
      <c r="AE635" s="43"/>
      <c r="AF635" s="3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  <c r="BI635"/>
      <c r="BJ635"/>
      <c r="BK635"/>
      <c r="BL635"/>
      <c r="BM635"/>
      <c r="BN635"/>
      <c r="BO635"/>
      <c r="BP635"/>
      <c r="BQ635"/>
      <c r="BR635"/>
      <c r="BS635"/>
      <c r="BT635"/>
      <c r="BU635"/>
      <c r="BV635"/>
      <c r="BW635"/>
      <c r="BX635"/>
      <c r="BY635"/>
      <c r="BZ635"/>
      <c r="CA635"/>
      <c r="CB635"/>
      <c r="CC635"/>
      <c r="CD635"/>
      <c r="CE635"/>
      <c r="CF635"/>
      <c r="CG635"/>
      <c r="CH635"/>
      <c r="CI635"/>
      <c r="CJ635"/>
      <c r="CK635"/>
      <c r="CL635"/>
      <c r="CM635"/>
      <c r="CN635"/>
      <c r="CO635"/>
      <c r="CP635"/>
      <c r="CQ635"/>
      <c r="CR635"/>
      <c r="CS635"/>
      <c r="CT635"/>
      <c r="CU635"/>
      <c r="CV635"/>
      <c r="CW635"/>
      <c r="CX635"/>
      <c r="CY635"/>
      <c r="CZ635"/>
      <c r="DA635"/>
      <c r="DB635"/>
      <c r="DC635"/>
      <c r="DD635"/>
      <c r="DE635"/>
      <c r="DF635"/>
      <c r="DG635"/>
      <c r="DH635"/>
      <c r="DI635"/>
      <c r="DJ635"/>
      <c r="DK635"/>
      <c r="DL635"/>
      <c r="DM635"/>
      <c r="DN635"/>
      <c r="DO635"/>
      <c r="DP635"/>
      <c r="DQ635"/>
      <c r="DR635"/>
      <c r="DS635"/>
      <c r="DT635"/>
      <c r="DU635"/>
      <c r="DV635"/>
      <c r="DW635"/>
      <c r="DX635"/>
      <c r="DY635"/>
      <c r="DZ635"/>
      <c r="EA635"/>
      <c r="EB635"/>
      <c r="EC635"/>
      <c r="ED635"/>
      <c r="EE635"/>
    </row>
    <row r="636" spans="30:135" s="20" customFormat="1">
      <c r="AD636" s="43"/>
      <c r="AE636" s="43"/>
      <c r="AF636" s="3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  <c r="BH636"/>
      <c r="BI636"/>
      <c r="BJ636"/>
      <c r="BK636"/>
      <c r="BL636"/>
      <c r="BM636"/>
      <c r="BN636"/>
      <c r="BO636"/>
      <c r="BP636"/>
      <c r="BQ636"/>
      <c r="BR636"/>
      <c r="BS636"/>
      <c r="BT636"/>
      <c r="BU636"/>
      <c r="BV636"/>
      <c r="BW636"/>
      <c r="BX636"/>
      <c r="BY636"/>
      <c r="BZ636"/>
      <c r="CA636"/>
      <c r="CB636"/>
      <c r="CC636"/>
      <c r="CD636"/>
      <c r="CE636"/>
      <c r="CF636"/>
      <c r="CG636"/>
      <c r="CH636"/>
      <c r="CI636"/>
      <c r="CJ636"/>
      <c r="CK636"/>
      <c r="CL636"/>
      <c r="CM636"/>
      <c r="CN636"/>
      <c r="CO636"/>
      <c r="CP636"/>
      <c r="CQ636"/>
      <c r="CR636"/>
      <c r="CS636"/>
      <c r="CT636"/>
      <c r="CU636"/>
      <c r="CV636"/>
      <c r="CW636"/>
      <c r="CX636"/>
      <c r="CY636"/>
      <c r="CZ636"/>
      <c r="DA636"/>
      <c r="DB636"/>
      <c r="DC636"/>
      <c r="DD636"/>
      <c r="DE636"/>
      <c r="DF636"/>
      <c r="DG636"/>
      <c r="DH636"/>
      <c r="DI636"/>
      <c r="DJ636"/>
      <c r="DK636"/>
      <c r="DL636"/>
      <c r="DM636"/>
      <c r="DN636"/>
      <c r="DO636"/>
      <c r="DP636"/>
      <c r="DQ636"/>
      <c r="DR636"/>
      <c r="DS636"/>
      <c r="DT636"/>
      <c r="DU636"/>
      <c r="DV636"/>
      <c r="DW636"/>
      <c r="DX636"/>
      <c r="DY636"/>
      <c r="DZ636"/>
      <c r="EA636"/>
      <c r="EB636"/>
      <c r="EC636"/>
      <c r="ED636"/>
      <c r="EE636"/>
    </row>
    <row r="637" spans="30:135" s="20" customFormat="1">
      <c r="AD637" s="43"/>
      <c r="AE637" s="43"/>
      <c r="AF637" s="3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  <c r="BI637"/>
      <c r="BJ637"/>
      <c r="BK637"/>
      <c r="BL637"/>
      <c r="BM637"/>
      <c r="BN637"/>
      <c r="BO637"/>
      <c r="BP637"/>
      <c r="BQ637"/>
      <c r="BR637"/>
      <c r="BS637"/>
      <c r="BT637"/>
      <c r="BU637"/>
      <c r="BV637"/>
      <c r="BW637"/>
      <c r="BX637"/>
      <c r="BY637"/>
      <c r="BZ637"/>
      <c r="CA637"/>
      <c r="CB637"/>
      <c r="CC637"/>
      <c r="CD637"/>
      <c r="CE637"/>
      <c r="CF637"/>
      <c r="CG637"/>
      <c r="CH637"/>
      <c r="CI637"/>
      <c r="CJ637"/>
      <c r="CK637"/>
      <c r="CL637"/>
      <c r="CM637"/>
      <c r="CN637"/>
      <c r="CO637"/>
      <c r="CP637"/>
      <c r="CQ637"/>
      <c r="CR637"/>
      <c r="CS637"/>
      <c r="CT637"/>
      <c r="CU637"/>
      <c r="CV637"/>
      <c r="CW637"/>
      <c r="CX637"/>
      <c r="CY637"/>
      <c r="CZ637"/>
      <c r="DA637"/>
      <c r="DB637"/>
      <c r="DC637"/>
      <c r="DD637"/>
      <c r="DE637"/>
      <c r="DF637"/>
      <c r="DG637"/>
      <c r="DH637"/>
      <c r="DI637"/>
      <c r="DJ637"/>
      <c r="DK637"/>
      <c r="DL637"/>
      <c r="DM637"/>
      <c r="DN637"/>
      <c r="DO637"/>
      <c r="DP637"/>
      <c r="DQ637"/>
      <c r="DR637"/>
      <c r="DS637"/>
      <c r="DT637"/>
      <c r="DU637"/>
      <c r="DV637"/>
      <c r="DW637"/>
      <c r="DX637"/>
      <c r="DY637"/>
      <c r="DZ637"/>
      <c r="EA637"/>
      <c r="EB637"/>
      <c r="EC637"/>
      <c r="ED637"/>
      <c r="EE637"/>
    </row>
    <row r="638" spans="30:135" s="20" customFormat="1">
      <c r="AD638" s="43"/>
      <c r="AE638" s="43"/>
      <c r="AF638" s="3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  <c r="BI638"/>
      <c r="BJ638"/>
      <c r="BK638"/>
      <c r="BL638"/>
      <c r="BM638"/>
      <c r="BN638"/>
      <c r="BO638"/>
      <c r="BP638"/>
      <c r="BQ638"/>
      <c r="BR638"/>
      <c r="BS638"/>
      <c r="BT638"/>
      <c r="BU638"/>
      <c r="BV638"/>
      <c r="BW638"/>
      <c r="BX638"/>
      <c r="BY638"/>
      <c r="BZ638"/>
      <c r="CA638"/>
      <c r="CB638"/>
      <c r="CC638"/>
      <c r="CD638"/>
      <c r="CE638"/>
      <c r="CF638"/>
      <c r="CG638"/>
      <c r="CH638"/>
      <c r="CI638"/>
      <c r="CJ638"/>
      <c r="CK638"/>
      <c r="CL638"/>
      <c r="CM638"/>
      <c r="CN638"/>
      <c r="CO638"/>
      <c r="CP638"/>
      <c r="CQ638"/>
      <c r="CR638"/>
      <c r="CS638"/>
      <c r="CT638"/>
      <c r="CU638"/>
      <c r="CV638"/>
      <c r="CW638"/>
      <c r="CX638"/>
      <c r="CY638"/>
      <c r="CZ638"/>
      <c r="DA638"/>
      <c r="DB638"/>
      <c r="DC638"/>
      <c r="DD638"/>
      <c r="DE638"/>
      <c r="DF638"/>
      <c r="DG638"/>
      <c r="DH638"/>
      <c r="DI638"/>
      <c r="DJ638"/>
      <c r="DK638"/>
      <c r="DL638"/>
      <c r="DM638"/>
      <c r="DN638"/>
      <c r="DO638"/>
      <c r="DP638"/>
      <c r="DQ638"/>
      <c r="DR638"/>
      <c r="DS638"/>
      <c r="DT638"/>
      <c r="DU638"/>
      <c r="DV638"/>
      <c r="DW638"/>
      <c r="DX638"/>
      <c r="DY638"/>
      <c r="DZ638"/>
      <c r="EA638"/>
      <c r="EB638"/>
      <c r="EC638"/>
      <c r="ED638"/>
      <c r="EE638"/>
    </row>
    <row r="639" spans="30:135" s="20" customFormat="1">
      <c r="AD639" s="43"/>
      <c r="AE639" s="43"/>
      <c r="AF639" s="3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  <c r="BI639"/>
      <c r="BJ639"/>
      <c r="BK639"/>
      <c r="BL639"/>
      <c r="BM639"/>
      <c r="BN639"/>
      <c r="BO639"/>
      <c r="BP639"/>
      <c r="BQ639"/>
      <c r="BR639"/>
      <c r="BS639"/>
      <c r="BT639"/>
      <c r="BU639"/>
      <c r="BV639"/>
      <c r="BW639"/>
      <c r="BX639"/>
      <c r="BY639"/>
      <c r="BZ639"/>
      <c r="CA639"/>
      <c r="CB639"/>
      <c r="CC639"/>
      <c r="CD639"/>
      <c r="CE639"/>
      <c r="CF639"/>
      <c r="CG639"/>
      <c r="CH639"/>
      <c r="CI639"/>
      <c r="CJ639"/>
      <c r="CK639"/>
      <c r="CL639"/>
      <c r="CM639"/>
      <c r="CN639"/>
      <c r="CO639"/>
      <c r="CP639"/>
      <c r="CQ639"/>
      <c r="CR639"/>
      <c r="CS639"/>
      <c r="CT639"/>
      <c r="CU639"/>
      <c r="CV639"/>
      <c r="CW639"/>
      <c r="CX639"/>
      <c r="CY639"/>
      <c r="CZ639"/>
      <c r="DA639"/>
      <c r="DB639"/>
      <c r="DC639"/>
      <c r="DD639"/>
      <c r="DE639"/>
      <c r="DF639"/>
      <c r="DG639"/>
      <c r="DH639"/>
      <c r="DI639"/>
      <c r="DJ639"/>
      <c r="DK639"/>
      <c r="DL639"/>
      <c r="DM639"/>
      <c r="DN639"/>
      <c r="DO639"/>
      <c r="DP639"/>
      <c r="DQ639"/>
      <c r="DR639"/>
      <c r="DS639"/>
      <c r="DT639"/>
      <c r="DU639"/>
      <c r="DV639"/>
      <c r="DW639"/>
      <c r="DX639"/>
      <c r="DY639"/>
      <c r="DZ639"/>
      <c r="EA639"/>
      <c r="EB639"/>
      <c r="EC639"/>
      <c r="ED639"/>
      <c r="EE639"/>
    </row>
    <row r="640" spans="30:135" s="20" customFormat="1">
      <c r="AD640" s="43"/>
      <c r="AE640" s="43"/>
      <c r="AF640" s="3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  <c r="BR640"/>
      <c r="BS640"/>
      <c r="BT640"/>
      <c r="BU640"/>
      <c r="BV640"/>
      <c r="BW640"/>
      <c r="BX640"/>
      <c r="BY640"/>
      <c r="BZ640"/>
      <c r="CA640"/>
      <c r="CB640"/>
      <c r="CC640"/>
      <c r="CD640"/>
      <c r="CE640"/>
      <c r="CF640"/>
      <c r="CG640"/>
      <c r="CH640"/>
      <c r="CI640"/>
      <c r="CJ640"/>
      <c r="CK640"/>
      <c r="CL640"/>
      <c r="CM640"/>
      <c r="CN640"/>
      <c r="CO640"/>
      <c r="CP640"/>
      <c r="CQ640"/>
      <c r="CR640"/>
      <c r="CS640"/>
      <c r="CT640"/>
      <c r="CU640"/>
      <c r="CV640"/>
      <c r="CW640"/>
      <c r="CX640"/>
      <c r="CY640"/>
      <c r="CZ640"/>
      <c r="DA640"/>
      <c r="DB640"/>
      <c r="DC640"/>
      <c r="DD640"/>
      <c r="DE640"/>
      <c r="DF640"/>
      <c r="DG640"/>
      <c r="DH640"/>
      <c r="DI640"/>
      <c r="DJ640"/>
      <c r="DK640"/>
      <c r="DL640"/>
      <c r="DM640"/>
      <c r="DN640"/>
      <c r="DO640"/>
      <c r="DP640"/>
      <c r="DQ640"/>
      <c r="DR640"/>
      <c r="DS640"/>
      <c r="DT640"/>
      <c r="DU640"/>
      <c r="DV640"/>
      <c r="DW640"/>
      <c r="DX640"/>
      <c r="DY640"/>
      <c r="DZ640"/>
      <c r="EA640"/>
      <c r="EB640"/>
      <c r="EC640"/>
      <c r="ED640"/>
      <c r="EE640"/>
    </row>
    <row r="641" spans="30:135" s="20" customFormat="1">
      <c r="AD641" s="43"/>
      <c r="AE641" s="43"/>
      <c r="AF641" s="3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  <c r="BT641"/>
      <c r="BU641"/>
      <c r="BV641"/>
      <c r="BW641"/>
      <c r="BX641"/>
      <c r="BY641"/>
      <c r="BZ641"/>
      <c r="CA641"/>
      <c r="CB641"/>
      <c r="CC641"/>
      <c r="CD641"/>
      <c r="CE641"/>
      <c r="CF641"/>
      <c r="CG641"/>
      <c r="CH641"/>
      <c r="CI641"/>
      <c r="CJ641"/>
      <c r="CK641"/>
      <c r="CL641"/>
      <c r="CM641"/>
      <c r="CN641"/>
      <c r="CO641"/>
      <c r="CP641"/>
      <c r="CQ641"/>
      <c r="CR641"/>
      <c r="CS641"/>
      <c r="CT641"/>
      <c r="CU641"/>
      <c r="CV641"/>
      <c r="CW641"/>
      <c r="CX641"/>
      <c r="CY641"/>
      <c r="CZ641"/>
      <c r="DA641"/>
      <c r="DB641"/>
      <c r="DC641"/>
      <c r="DD641"/>
      <c r="DE641"/>
      <c r="DF641"/>
      <c r="DG641"/>
      <c r="DH641"/>
      <c r="DI641"/>
      <c r="DJ641"/>
      <c r="DK641"/>
      <c r="DL641"/>
      <c r="DM641"/>
      <c r="DN641"/>
      <c r="DO641"/>
      <c r="DP641"/>
      <c r="DQ641"/>
      <c r="DR641"/>
      <c r="DS641"/>
      <c r="DT641"/>
      <c r="DU641"/>
      <c r="DV641"/>
      <c r="DW641"/>
      <c r="DX641"/>
      <c r="DY641"/>
      <c r="DZ641"/>
      <c r="EA641"/>
      <c r="EB641"/>
      <c r="EC641"/>
      <c r="ED641"/>
      <c r="EE641"/>
    </row>
    <row r="642" spans="30:135" s="20" customFormat="1">
      <c r="AD642" s="43"/>
      <c r="AE642" s="43"/>
      <c r="AF642" s="3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  <c r="BT642"/>
      <c r="BU642"/>
      <c r="BV642"/>
      <c r="BW642"/>
      <c r="BX642"/>
      <c r="BY642"/>
      <c r="BZ642"/>
      <c r="CA642"/>
      <c r="CB642"/>
      <c r="CC642"/>
      <c r="CD642"/>
      <c r="CE642"/>
      <c r="CF642"/>
      <c r="CG642"/>
      <c r="CH642"/>
      <c r="CI642"/>
      <c r="CJ642"/>
      <c r="CK642"/>
      <c r="CL642"/>
      <c r="CM642"/>
      <c r="CN642"/>
      <c r="CO642"/>
      <c r="CP642"/>
      <c r="CQ642"/>
      <c r="CR642"/>
      <c r="CS642"/>
      <c r="CT642"/>
      <c r="CU642"/>
      <c r="CV642"/>
      <c r="CW642"/>
      <c r="CX642"/>
      <c r="CY642"/>
      <c r="CZ642"/>
      <c r="DA642"/>
      <c r="DB642"/>
      <c r="DC642"/>
      <c r="DD642"/>
      <c r="DE642"/>
      <c r="DF642"/>
      <c r="DG642"/>
      <c r="DH642"/>
      <c r="DI642"/>
      <c r="DJ642"/>
      <c r="DK642"/>
      <c r="DL642"/>
      <c r="DM642"/>
      <c r="DN642"/>
      <c r="DO642"/>
      <c r="DP642"/>
      <c r="DQ642"/>
      <c r="DR642"/>
      <c r="DS642"/>
      <c r="DT642"/>
      <c r="DU642"/>
      <c r="DV642"/>
      <c r="DW642"/>
      <c r="DX642"/>
      <c r="DY642"/>
      <c r="DZ642"/>
      <c r="EA642"/>
      <c r="EB642"/>
      <c r="EC642"/>
      <c r="ED642"/>
      <c r="EE642"/>
    </row>
    <row r="643" spans="30:135" s="20" customFormat="1">
      <c r="AD643" s="43"/>
      <c r="AE643" s="43"/>
      <c r="AF643" s="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  <c r="BL643"/>
      <c r="BM643"/>
      <c r="BN643"/>
      <c r="BO643"/>
      <c r="BP643"/>
      <c r="BQ643"/>
      <c r="BR643"/>
      <c r="BS643"/>
      <c r="BT643"/>
      <c r="BU643"/>
      <c r="BV643"/>
      <c r="BW643"/>
      <c r="BX643"/>
      <c r="BY643"/>
      <c r="BZ643"/>
      <c r="CA643"/>
      <c r="CB643"/>
      <c r="CC643"/>
      <c r="CD643"/>
      <c r="CE643"/>
      <c r="CF643"/>
      <c r="CG643"/>
      <c r="CH643"/>
      <c r="CI643"/>
      <c r="CJ643"/>
      <c r="CK643"/>
      <c r="CL643"/>
      <c r="CM643"/>
      <c r="CN643"/>
      <c r="CO643"/>
      <c r="CP643"/>
      <c r="CQ643"/>
      <c r="CR643"/>
      <c r="CS643"/>
      <c r="CT643"/>
      <c r="CU643"/>
      <c r="CV643"/>
      <c r="CW643"/>
      <c r="CX643"/>
      <c r="CY643"/>
      <c r="CZ643"/>
      <c r="DA643"/>
      <c r="DB643"/>
      <c r="DC643"/>
      <c r="DD643"/>
      <c r="DE643"/>
      <c r="DF643"/>
      <c r="DG643"/>
      <c r="DH643"/>
      <c r="DI643"/>
      <c r="DJ643"/>
      <c r="DK643"/>
      <c r="DL643"/>
      <c r="DM643"/>
      <c r="DN643"/>
      <c r="DO643"/>
      <c r="DP643"/>
      <c r="DQ643"/>
      <c r="DR643"/>
      <c r="DS643"/>
      <c r="DT643"/>
      <c r="DU643"/>
      <c r="DV643"/>
      <c r="DW643"/>
      <c r="DX643"/>
      <c r="DY643"/>
      <c r="DZ643"/>
      <c r="EA643"/>
      <c r="EB643"/>
      <c r="EC643"/>
      <c r="ED643"/>
      <c r="EE643"/>
    </row>
    <row r="644" spans="30:135" s="20" customFormat="1">
      <c r="AD644" s="43"/>
      <c r="AE644" s="43"/>
      <c r="AF644" s="3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  <c r="BL644"/>
      <c r="BM644"/>
      <c r="BN644"/>
      <c r="BO644"/>
      <c r="BP644"/>
      <c r="BQ644"/>
      <c r="BR644"/>
      <c r="BS644"/>
      <c r="BT644"/>
      <c r="BU644"/>
      <c r="BV644"/>
      <c r="BW644"/>
      <c r="BX644"/>
      <c r="BY644"/>
      <c r="BZ644"/>
      <c r="CA644"/>
      <c r="CB644"/>
      <c r="CC644"/>
      <c r="CD644"/>
      <c r="CE644"/>
      <c r="CF644"/>
      <c r="CG644"/>
      <c r="CH644"/>
      <c r="CI644"/>
      <c r="CJ644"/>
      <c r="CK644"/>
      <c r="CL644"/>
      <c r="CM644"/>
      <c r="CN644"/>
      <c r="CO644"/>
      <c r="CP644"/>
      <c r="CQ644"/>
      <c r="CR644"/>
      <c r="CS644"/>
      <c r="CT644"/>
      <c r="CU644"/>
      <c r="CV644"/>
      <c r="CW644"/>
      <c r="CX644"/>
      <c r="CY644"/>
      <c r="CZ644"/>
      <c r="DA644"/>
      <c r="DB644"/>
      <c r="DC644"/>
      <c r="DD644"/>
      <c r="DE644"/>
      <c r="DF644"/>
      <c r="DG644"/>
      <c r="DH644"/>
      <c r="DI644"/>
      <c r="DJ644"/>
      <c r="DK644"/>
      <c r="DL644"/>
      <c r="DM644"/>
      <c r="DN644"/>
      <c r="DO644"/>
      <c r="DP644"/>
      <c r="DQ644"/>
      <c r="DR644"/>
      <c r="DS644"/>
      <c r="DT644"/>
      <c r="DU644"/>
      <c r="DV644"/>
      <c r="DW644"/>
      <c r="DX644"/>
      <c r="DY644"/>
      <c r="DZ644"/>
      <c r="EA644"/>
      <c r="EB644"/>
      <c r="EC644"/>
      <c r="ED644"/>
      <c r="EE644"/>
    </row>
    <row r="645" spans="30:135" s="20" customFormat="1">
      <c r="AD645" s="43"/>
      <c r="AE645" s="43"/>
      <c r="AF645" s="3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  <c r="BL645"/>
      <c r="BM645"/>
      <c r="BN645"/>
      <c r="BO645"/>
      <c r="BP645"/>
      <c r="BQ645"/>
      <c r="BR645"/>
      <c r="BS645"/>
      <c r="BT645"/>
      <c r="BU645"/>
      <c r="BV645"/>
      <c r="BW645"/>
      <c r="BX645"/>
      <c r="BY645"/>
      <c r="BZ645"/>
      <c r="CA645"/>
      <c r="CB645"/>
      <c r="CC645"/>
      <c r="CD645"/>
      <c r="CE645"/>
      <c r="CF645"/>
      <c r="CG645"/>
      <c r="CH645"/>
      <c r="CI645"/>
      <c r="CJ645"/>
      <c r="CK645"/>
      <c r="CL645"/>
      <c r="CM645"/>
      <c r="CN645"/>
      <c r="CO645"/>
      <c r="CP645"/>
      <c r="CQ645"/>
      <c r="CR645"/>
      <c r="CS645"/>
      <c r="CT645"/>
      <c r="CU645"/>
      <c r="CV645"/>
      <c r="CW645"/>
      <c r="CX645"/>
      <c r="CY645"/>
      <c r="CZ645"/>
      <c r="DA645"/>
      <c r="DB645"/>
      <c r="DC645"/>
      <c r="DD645"/>
      <c r="DE645"/>
      <c r="DF645"/>
      <c r="DG645"/>
      <c r="DH645"/>
      <c r="DI645"/>
      <c r="DJ645"/>
      <c r="DK645"/>
      <c r="DL645"/>
      <c r="DM645"/>
      <c r="DN645"/>
      <c r="DO645"/>
      <c r="DP645"/>
      <c r="DQ645"/>
      <c r="DR645"/>
      <c r="DS645"/>
      <c r="DT645"/>
      <c r="DU645"/>
      <c r="DV645"/>
      <c r="DW645"/>
      <c r="DX645"/>
      <c r="DY645"/>
      <c r="DZ645"/>
      <c r="EA645"/>
      <c r="EB645"/>
      <c r="EC645"/>
      <c r="ED645"/>
      <c r="EE645"/>
    </row>
    <row r="646" spans="30:135" s="20" customFormat="1">
      <c r="AD646" s="43"/>
      <c r="AE646" s="43"/>
      <c r="AF646" s="3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  <c r="BL646"/>
      <c r="BM646"/>
      <c r="BN646"/>
      <c r="BO646"/>
      <c r="BP646"/>
      <c r="BQ646"/>
      <c r="BR646"/>
      <c r="BS646"/>
      <c r="BT646"/>
      <c r="BU646"/>
      <c r="BV646"/>
      <c r="BW646"/>
      <c r="BX646"/>
      <c r="BY646"/>
      <c r="BZ646"/>
      <c r="CA646"/>
      <c r="CB646"/>
      <c r="CC646"/>
      <c r="CD646"/>
      <c r="CE646"/>
      <c r="CF646"/>
      <c r="CG646"/>
      <c r="CH646"/>
      <c r="CI646"/>
      <c r="CJ646"/>
      <c r="CK646"/>
      <c r="CL646"/>
      <c r="CM646"/>
      <c r="CN646"/>
      <c r="CO646"/>
      <c r="CP646"/>
      <c r="CQ646"/>
      <c r="CR646"/>
      <c r="CS646"/>
      <c r="CT646"/>
      <c r="CU646"/>
      <c r="CV646"/>
      <c r="CW646"/>
      <c r="CX646"/>
      <c r="CY646"/>
      <c r="CZ646"/>
      <c r="DA646"/>
      <c r="DB646"/>
      <c r="DC646"/>
      <c r="DD646"/>
      <c r="DE646"/>
      <c r="DF646"/>
      <c r="DG646"/>
      <c r="DH646"/>
      <c r="DI646"/>
      <c r="DJ646"/>
      <c r="DK646"/>
      <c r="DL646"/>
      <c r="DM646"/>
      <c r="DN646"/>
      <c r="DO646"/>
      <c r="DP646"/>
      <c r="DQ646"/>
      <c r="DR646"/>
      <c r="DS646"/>
      <c r="DT646"/>
      <c r="DU646"/>
      <c r="DV646"/>
      <c r="DW646"/>
      <c r="DX646"/>
      <c r="DY646"/>
      <c r="DZ646"/>
      <c r="EA646"/>
      <c r="EB646"/>
      <c r="EC646"/>
      <c r="ED646"/>
      <c r="EE646"/>
    </row>
    <row r="647" spans="30:135" s="20" customFormat="1">
      <c r="AD647" s="43"/>
      <c r="AE647" s="43"/>
      <c r="AF647" s="3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  <c r="BL647"/>
      <c r="BM647"/>
      <c r="BN647"/>
      <c r="BO647"/>
      <c r="BP647"/>
      <c r="BQ647"/>
      <c r="BR647"/>
      <c r="BS647"/>
      <c r="BT647"/>
      <c r="BU647"/>
      <c r="BV647"/>
      <c r="BW647"/>
      <c r="BX647"/>
      <c r="BY647"/>
      <c r="BZ647"/>
      <c r="CA647"/>
      <c r="CB647"/>
      <c r="CC647"/>
      <c r="CD647"/>
      <c r="CE647"/>
      <c r="CF647"/>
      <c r="CG647"/>
      <c r="CH647"/>
      <c r="CI647"/>
      <c r="CJ647"/>
      <c r="CK647"/>
      <c r="CL647"/>
      <c r="CM647"/>
      <c r="CN647"/>
      <c r="CO647"/>
      <c r="CP647"/>
      <c r="CQ647"/>
      <c r="CR647"/>
      <c r="CS647"/>
      <c r="CT647"/>
      <c r="CU647"/>
      <c r="CV647"/>
      <c r="CW647"/>
      <c r="CX647"/>
      <c r="CY647"/>
      <c r="CZ647"/>
      <c r="DA647"/>
      <c r="DB647"/>
      <c r="DC647"/>
      <c r="DD647"/>
      <c r="DE647"/>
      <c r="DF647"/>
      <c r="DG647"/>
      <c r="DH647"/>
      <c r="DI647"/>
      <c r="DJ647"/>
      <c r="DK647"/>
      <c r="DL647"/>
      <c r="DM647"/>
      <c r="DN647"/>
      <c r="DO647"/>
      <c r="DP647"/>
      <c r="DQ647"/>
      <c r="DR647"/>
      <c r="DS647"/>
      <c r="DT647"/>
      <c r="DU647"/>
      <c r="DV647"/>
      <c r="DW647"/>
      <c r="DX647"/>
      <c r="DY647"/>
      <c r="DZ647"/>
      <c r="EA647"/>
      <c r="EB647"/>
      <c r="EC647"/>
      <c r="ED647"/>
      <c r="EE647"/>
    </row>
    <row r="648" spans="30:135" s="20" customFormat="1">
      <c r="AD648" s="43"/>
      <c r="AE648" s="43"/>
      <c r="AF648" s="3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  <c r="BR648"/>
      <c r="BS648"/>
      <c r="BT648"/>
      <c r="BU648"/>
      <c r="BV648"/>
      <c r="BW648"/>
      <c r="BX648"/>
      <c r="BY648"/>
      <c r="BZ648"/>
      <c r="CA648"/>
      <c r="CB648"/>
      <c r="CC648"/>
      <c r="CD648"/>
      <c r="CE648"/>
      <c r="CF648"/>
      <c r="CG648"/>
      <c r="CH648"/>
      <c r="CI648"/>
      <c r="CJ648"/>
      <c r="CK648"/>
      <c r="CL648"/>
      <c r="CM648"/>
      <c r="CN648"/>
      <c r="CO648"/>
      <c r="CP648"/>
      <c r="CQ648"/>
      <c r="CR648"/>
      <c r="CS648"/>
      <c r="CT648"/>
      <c r="CU648"/>
      <c r="CV648"/>
      <c r="CW648"/>
      <c r="CX648"/>
      <c r="CY648"/>
      <c r="CZ648"/>
      <c r="DA648"/>
      <c r="DB648"/>
      <c r="DC648"/>
      <c r="DD648"/>
      <c r="DE648"/>
      <c r="DF648"/>
      <c r="DG648"/>
      <c r="DH648"/>
      <c r="DI648"/>
      <c r="DJ648"/>
      <c r="DK648"/>
      <c r="DL648"/>
      <c r="DM648"/>
      <c r="DN648"/>
      <c r="DO648"/>
      <c r="DP648"/>
      <c r="DQ648"/>
      <c r="DR648"/>
      <c r="DS648"/>
      <c r="DT648"/>
      <c r="DU648"/>
      <c r="DV648"/>
      <c r="DW648"/>
      <c r="DX648"/>
      <c r="DY648"/>
      <c r="DZ648"/>
      <c r="EA648"/>
      <c r="EB648"/>
      <c r="EC648"/>
      <c r="ED648"/>
      <c r="EE648"/>
    </row>
    <row r="649" spans="30:135" s="20" customFormat="1">
      <c r="AD649" s="43"/>
      <c r="AE649" s="43"/>
      <c r="AF649" s="3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  <c r="BL649"/>
      <c r="BM649"/>
      <c r="BN649"/>
      <c r="BO649"/>
      <c r="BP649"/>
      <c r="BQ649"/>
      <c r="BR649"/>
      <c r="BS649"/>
      <c r="BT649"/>
      <c r="BU649"/>
      <c r="BV649"/>
      <c r="BW649"/>
      <c r="BX649"/>
      <c r="BY649"/>
      <c r="BZ649"/>
      <c r="CA649"/>
      <c r="CB649"/>
      <c r="CC649"/>
      <c r="CD649"/>
      <c r="CE649"/>
      <c r="CF649"/>
      <c r="CG649"/>
      <c r="CH649"/>
      <c r="CI649"/>
      <c r="CJ649"/>
      <c r="CK649"/>
      <c r="CL649"/>
      <c r="CM649"/>
      <c r="CN649"/>
      <c r="CO649"/>
      <c r="CP649"/>
      <c r="CQ649"/>
      <c r="CR649"/>
      <c r="CS649"/>
      <c r="CT649"/>
      <c r="CU649"/>
      <c r="CV649"/>
      <c r="CW649"/>
      <c r="CX649"/>
      <c r="CY649"/>
      <c r="CZ649"/>
      <c r="DA649"/>
      <c r="DB649"/>
      <c r="DC649"/>
      <c r="DD649"/>
      <c r="DE649"/>
      <c r="DF649"/>
      <c r="DG649"/>
      <c r="DH649"/>
      <c r="DI649"/>
      <c r="DJ649"/>
      <c r="DK649"/>
      <c r="DL649"/>
      <c r="DM649"/>
      <c r="DN649"/>
      <c r="DO649"/>
      <c r="DP649"/>
      <c r="DQ649"/>
      <c r="DR649"/>
      <c r="DS649"/>
      <c r="DT649"/>
      <c r="DU649"/>
      <c r="DV649"/>
      <c r="DW649"/>
      <c r="DX649"/>
      <c r="DY649"/>
      <c r="DZ649"/>
      <c r="EA649"/>
      <c r="EB649"/>
      <c r="EC649"/>
      <c r="ED649"/>
      <c r="EE649"/>
    </row>
    <row r="650" spans="30:135" s="20" customFormat="1">
      <c r="AD650" s="43"/>
      <c r="AE650" s="43"/>
      <c r="AF650" s="3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  <c r="BR650"/>
      <c r="BS650"/>
      <c r="BT650"/>
      <c r="BU650"/>
      <c r="BV650"/>
      <c r="BW650"/>
      <c r="BX650"/>
      <c r="BY650"/>
      <c r="BZ650"/>
      <c r="CA650"/>
      <c r="CB650"/>
      <c r="CC650"/>
      <c r="CD650"/>
      <c r="CE650"/>
      <c r="CF650"/>
      <c r="CG650"/>
      <c r="CH650"/>
      <c r="CI650"/>
      <c r="CJ650"/>
      <c r="CK650"/>
      <c r="CL650"/>
      <c r="CM650"/>
      <c r="CN650"/>
      <c r="CO650"/>
      <c r="CP650"/>
      <c r="CQ650"/>
      <c r="CR650"/>
      <c r="CS650"/>
      <c r="CT650"/>
      <c r="CU650"/>
      <c r="CV650"/>
      <c r="CW650"/>
      <c r="CX650"/>
      <c r="CY650"/>
      <c r="CZ650"/>
      <c r="DA650"/>
      <c r="DB650"/>
      <c r="DC650"/>
      <c r="DD650"/>
      <c r="DE650"/>
      <c r="DF650"/>
      <c r="DG650"/>
      <c r="DH650"/>
      <c r="DI650"/>
      <c r="DJ650"/>
      <c r="DK650"/>
      <c r="DL650"/>
      <c r="DM650"/>
      <c r="DN650"/>
      <c r="DO650"/>
      <c r="DP650"/>
      <c r="DQ650"/>
      <c r="DR650"/>
      <c r="DS650"/>
      <c r="DT650"/>
      <c r="DU650"/>
      <c r="DV650"/>
      <c r="DW650"/>
      <c r="DX650"/>
      <c r="DY650"/>
      <c r="DZ650"/>
      <c r="EA650"/>
      <c r="EB650"/>
      <c r="EC650"/>
      <c r="ED650"/>
      <c r="EE650"/>
    </row>
    <row r="651" spans="30:135" s="20" customFormat="1">
      <c r="AD651" s="43"/>
      <c r="AE651" s="43"/>
      <c r="AF651" s="3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  <c r="BT651"/>
      <c r="BU651"/>
      <c r="BV651"/>
      <c r="BW651"/>
      <c r="BX651"/>
      <c r="BY651"/>
      <c r="BZ651"/>
      <c r="CA651"/>
      <c r="CB651"/>
      <c r="CC651"/>
      <c r="CD651"/>
      <c r="CE651"/>
      <c r="CF651"/>
      <c r="CG651"/>
      <c r="CH651"/>
      <c r="CI651"/>
      <c r="CJ651"/>
      <c r="CK651"/>
      <c r="CL651"/>
      <c r="CM651"/>
      <c r="CN651"/>
      <c r="CO651"/>
      <c r="CP651"/>
      <c r="CQ651"/>
      <c r="CR651"/>
      <c r="CS651"/>
      <c r="CT651"/>
      <c r="CU651"/>
      <c r="CV651"/>
      <c r="CW651"/>
      <c r="CX651"/>
      <c r="CY651"/>
      <c r="CZ651"/>
      <c r="DA651"/>
      <c r="DB651"/>
      <c r="DC651"/>
      <c r="DD651"/>
      <c r="DE651"/>
      <c r="DF651"/>
      <c r="DG651"/>
      <c r="DH651"/>
      <c r="DI651"/>
      <c r="DJ651"/>
      <c r="DK651"/>
      <c r="DL651"/>
      <c r="DM651"/>
      <c r="DN651"/>
      <c r="DO651"/>
      <c r="DP651"/>
      <c r="DQ651"/>
      <c r="DR651"/>
      <c r="DS651"/>
      <c r="DT651"/>
      <c r="DU651"/>
      <c r="DV651"/>
      <c r="DW651"/>
      <c r="DX651"/>
      <c r="DY651"/>
      <c r="DZ651"/>
      <c r="EA651"/>
      <c r="EB651"/>
      <c r="EC651"/>
      <c r="ED651"/>
      <c r="EE651"/>
    </row>
    <row r="652" spans="30:135" s="20" customFormat="1">
      <c r="AD652" s="43"/>
      <c r="AE652" s="43"/>
      <c r="AF652" s="3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  <c r="BL652"/>
      <c r="BM652"/>
      <c r="BN652"/>
      <c r="BO652"/>
      <c r="BP652"/>
      <c r="BQ652"/>
      <c r="BR652"/>
      <c r="BS652"/>
      <c r="BT652"/>
      <c r="BU652"/>
      <c r="BV652"/>
      <c r="BW652"/>
      <c r="BX652"/>
      <c r="BY652"/>
      <c r="BZ652"/>
      <c r="CA652"/>
      <c r="CB652"/>
      <c r="CC652"/>
      <c r="CD652"/>
      <c r="CE652"/>
      <c r="CF652"/>
      <c r="CG652"/>
      <c r="CH652"/>
      <c r="CI652"/>
      <c r="CJ652"/>
      <c r="CK652"/>
      <c r="CL652"/>
      <c r="CM652"/>
      <c r="CN652"/>
      <c r="CO652"/>
      <c r="CP652"/>
      <c r="CQ652"/>
      <c r="CR652"/>
      <c r="CS652"/>
      <c r="CT652"/>
      <c r="CU652"/>
      <c r="CV652"/>
      <c r="CW652"/>
      <c r="CX652"/>
      <c r="CY652"/>
      <c r="CZ652"/>
      <c r="DA652"/>
      <c r="DB652"/>
      <c r="DC652"/>
      <c r="DD652"/>
      <c r="DE652"/>
      <c r="DF652"/>
      <c r="DG652"/>
      <c r="DH652"/>
      <c r="DI652"/>
      <c r="DJ652"/>
      <c r="DK652"/>
      <c r="DL652"/>
      <c r="DM652"/>
      <c r="DN652"/>
      <c r="DO652"/>
      <c r="DP652"/>
      <c r="DQ652"/>
      <c r="DR652"/>
      <c r="DS652"/>
      <c r="DT652"/>
      <c r="DU652"/>
      <c r="DV652"/>
      <c r="DW652"/>
      <c r="DX652"/>
      <c r="DY652"/>
      <c r="DZ652"/>
      <c r="EA652"/>
      <c r="EB652"/>
      <c r="EC652"/>
      <c r="ED652"/>
      <c r="EE652"/>
    </row>
    <row r="653" spans="30:135" s="20" customFormat="1">
      <c r="AD653" s="43"/>
      <c r="AE653" s="43"/>
      <c r="AF653" s="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  <c r="BL653"/>
      <c r="BM653"/>
      <c r="BN653"/>
      <c r="BO653"/>
      <c r="BP653"/>
      <c r="BQ653"/>
      <c r="BR653"/>
      <c r="BS653"/>
      <c r="BT653"/>
      <c r="BU653"/>
      <c r="BV653"/>
      <c r="BW653"/>
      <c r="BX653"/>
      <c r="BY653"/>
      <c r="BZ653"/>
      <c r="CA653"/>
      <c r="CB653"/>
      <c r="CC653"/>
      <c r="CD653"/>
      <c r="CE653"/>
      <c r="CF653"/>
      <c r="CG653"/>
      <c r="CH653"/>
      <c r="CI653"/>
      <c r="CJ653"/>
      <c r="CK653"/>
      <c r="CL653"/>
      <c r="CM653"/>
      <c r="CN653"/>
      <c r="CO653"/>
      <c r="CP653"/>
      <c r="CQ653"/>
      <c r="CR653"/>
      <c r="CS653"/>
      <c r="CT653"/>
      <c r="CU653"/>
      <c r="CV653"/>
      <c r="CW653"/>
      <c r="CX653"/>
      <c r="CY653"/>
      <c r="CZ653"/>
      <c r="DA653"/>
      <c r="DB653"/>
      <c r="DC653"/>
      <c r="DD653"/>
      <c r="DE653"/>
      <c r="DF653"/>
      <c r="DG653"/>
      <c r="DH653"/>
      <c r="DI653"/>
      <c r="DJ653"/>
      <c r="DK653"/>
      <c r="DL653"/>
      <c r="DM653"/>
      <c r="DN653"/>
      <c r="DO653"/>
      <c r="DP653"/>
      <c r="DQ653"/>
      <c r="DR653"/>
      <c r="DS653"/>
      <c r="DT653"/>
      <c r="DU653"/>
      <c r="DV653"/>
      <c r="DW653"/>
      <c r="DX653"/>
      <c r="DY653"/>
      <c r="DZ653"/>
      <c r="EA653"/>
      <c r="EB653"/>
      <c r="EC653"/>
      <c r="ED653"/>
      <c r="EE653"/>
    </row>
    <row r="654" spans="30:135" s="20" customFormat="1">
      <c r="AD654" s="43"/>
      <c r="AE654" s="43"/>
      <c r="AF654" s="3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  <c r="BL654"/>
      <c r="BM654"/>
      <c r="BN654"/>
      <c r="BO654"/>
      <c r="BP654"/>
      <c r="BQ654"/>
      <c r="BR654"/>
      <c r="BS654"/>
      <c r="BT654"/>
      <c r="BU654"/>
      <c r="BV654"/>
      <c r="BW654"/>
      <c r="BX654"/>
      <c r="BY654"/>
      <c r="BZ654"/>
      <c r="CA654"/>
      <c r="CB654"/>
      <c r="CC654"/>
      <c r="CD654"/>
      <c r="CE654"/>
      <c r="CF654"/>
      <c r="CG654"/>
      <c r="CH654"/>
      <c r="CI654"/>
      <c r="CJ654"/>
      <c r="CK654"/>
      <c r="CL654"/>
      <c r="CM654"/>
      <c r="CN654"/>
      <c r="CO654"/>
      <c r="CP654"/>
      <c r="CQ654"/>
      <c r="CR654"/>
      <c r="CS654"/>
      <c r="CT654"/>
      <c r="CU654"/>
      <c r="CV654"/>
      <c r="CW654"/>
      <c r="CX654"/>
      <c r="CY654"/>
      <c r="CZ654"/>
      <c r="DA654"/>
      <c r="DB654"/>
      <c r="DC654"/>
      <c r="DD654"/>
      <c r="DE654"/>
      <c r="DF654"/>
      <c r="DG654"/>
      <c r="DH654"/>
      <c r="DI654"/>
      <c r="DJ654"/>
      <c r="DK654"/>
      <c r="DL654"/>
      <c r="DM654"/>
      <c r="DN654"/>
      <c r="DO654"/>
      <c r="DP654"/>
      <c r="DQ654"/>
      <c r="DR654"/>
      <c r="DS654"/>
      <c r="DT654"/>
      <c r="DU654"/>
      <c r="DV654"/>
      <c r="DW654"/>
      <c r="DX654"/>
      <c r="DY654"/>
      <c r="DZ654"/>
      <c r="EA654"/>
      <c r="EB654"/>
      <c r="EC654"/>
      <c r="ED654"/>
      <c r="EE654"/>
    </row>
    <row r="655" spans="30:135" s="20" customFormat="1">
      <c r="AD655" s="43"/>
      <c r="AE655" s="43"/>
      <c r="AF655" s="3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  <c r="BL655"/>
      <c r="BM655"/>
      <c r="BN655"/>
      <c r="BO655"/>
      <c r="BP655"/>
      <c r="BQ655"/>
      <c r="BR655"/>
      <c r="BS655"/>
      <c r="BT655"/>
      <c r="BU655"/>
      <c r="BV655"/>
      <c r="BW655"/>
      <c r="BX655"/>
      <c r="BY655"/>
      <c r="BZ655"/>
      <c r="CA655"/>
      <c r="CB655"/>
      <c r="CC655"/>
      <c r="CD655"/>
      <c r="CE655"/>
      <c r="CF655"/>
      <c r="CG655"/>
      <c r="CH655"/>
      <c r="CI655"/>
      <c r="CJ655"/>
      <c r="CK655"/>
      <c r="CL655"/>
      <c r="CM655"/>
      <c r="CN655"/>
      <c r="CO655"/>
      <c r="CP655"/>
      <c r="CQ655"/>
      <c r="CR655"/>
      <c r="CS655"/>
      <c r="CT655"/>
      <c r="CU655"/>
      <c r="CV655"/>
      <c r="CW655"/>
      <c r="CX655"/>
      <c r="CY655"/>
      <c r="CZ655"/>
      <c r="DA655"/>
      <c r="DB655"/>
      <c r="DC655"/>
      <c r="DD655"/>
      <c r="DE655"/>
      <c r="DF655"/>
      <c r="DG655"/>
      <c r="DH655"/>
      <c r="DI655"/>
      <c r="DJ655"/>
      <c r="DK655"/>
      <c r="DL655"/>
      <c r="DM655"/>
      <c r="DN655"/>
      <c r="DO655"/>
      <c r="DP655"/>
      <c r="DQ655"/>
      <c r="DR655"/>
      <c r="DS655"/>
      <c r="DT655"/>
      <c r="DU655"/>
      <c r="DV655"/>
      <c r="DW655"/>
      <c r="DX655"/>
      <c r="DY655"/>
      <c r="DZ655"/>
      <c r="EA655"/>
      <c r="EB655"/>
      <c r="EC655"/>
      <c r="ED655"/>
      <c r="EE655"/>
    </row>
    <row r="656" spans="30:135" s="20" customFormat="1">
      <c r="AD656" s="43"/>
      <c r="AE656" s="43"/>
      <c r="AF656" s="3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  <c r="BL656"/>
      <c r="BM656"/>
      <c r="BN656"/>
      <c r="BO656"/>
      <c r="BP656"/>
      <c r="BQ656"/>
      <c r="BR656"/>
      <c r="BS656"/>
      <c r="BT656"/>
      <c r="BU656"/>
      <c r="BV656"/>
      <c r="BW656"/>
      <c r="BX656"/>
      <c r="BY656"/>
      <c r="BZ656"/>
      <c r="CA656"/>
      <c r="CB656"/>
      <c r="CC656"/>
      <c r="CD656"/>
      <c r="CE656"/>
      <c r="CF656"/>
      <c r="CG656"/>
      <c r="CH656"/>
      <c r="CI656"/>
      <c r="CJ656"/>
      <c r="CK656"/>
      <c r="CL656"/>
      <c r="CM656"/>
      <c r="CN656"/>
      <c r="CO656"/>
      <c r="CP656"/>
      <c r="CQ656"/>
      <c r="CR656"/>
      <c r="CS656"/>
      <c r="CT656"/>
      <c r="CU656"/>
      <c r="CV656"/>
      <c r="CW656"/>
      <c r="CX656"/>
      <c r="CY656"/>
      <c r="CZ656"/>
      <c r="DA656"/>
      <c r="DB656"/>
      <c r="DC656"/>
      <c r="DD656"/>
      <c r="DE656"/>
      <c r="DF656"/>
      <c r="DG656"/>
      <c r="DH656"/>
      <c r="DI656"/>
      <c r="DJ656"/>
      <c r="DK656"/>
      <c r="DL656"/>
      <c r="DM656"/>
      <c r="DN656"/>
      <c r="DO656"/>
      <c r="DP656"/>
      <c r="DQ656"/>
      <c r="DR656"/>
      <c r="DS656"/>
      <c r="DT656"/>
      <c r="DU656"/>
      <c r="DV656"/>
      <c r="DW656"/>
      <c r="DX656"/>
      <c r="DY656"/>
      <c r="DZ656"/>
      <c r="EA656"/>
      <c r="EB656"/>
      <c r="EC656"/>
      <c r="ED656"/>
      <c r="EE656"/>
    </row>
    <row r="657" spans="30:135" s="20" customFormat="1">
      <c r="AD657" s="43"/>
      <c r="AE657" s="43"/>
      <c r="AF657" s="3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  <c r="BL657"/>
      <c r="BM657"/>
      <c r="BN657"/>
      <c r="BO657"/>
      <c r="BP657"/>
      <c r="BQ657"/>
      <c r="BR657"/>
      <c r="BS657"/>
      <c r="BT657"/>
      <c r="BU657"/>
      <c r="BV657"/>
      <c r="BW657"/>
      <c r="BX657"/>
      <c r="BY657"/>
      <c r="BZ657"/>
      <c r="CA657"/>
      <c r="CB657"/>
      <c r="CC657"/>
      <c r="CD657"/>
      <c r="CE657"/>
      <c r="CF657"/>
      <c r="CG657"/>
      <c r="CH657"/>
      <c r="CI657"/>
      <c r="CJ657"/>
      <c r="CK657"/>
      <c r="CL657"/>
      <c r="CM657"/>
      <c r="CN657"/>
      <c r="CO657"/>
      <c r="CP657"/>
      <c r="CQ657"/>
      <c r="CR657"/>
      <c r="CS657"/>
      <c r="CT657"/>
      <c r="CU657"/>
      <c r="CV657"/>
      <c r="CW657"/>
      <c r="CX657"/>
      <c r="CY657"/>
      <c r="CZ657"/>
      <c r="DA657"/>
      <c r="DB657"/>
      <c r="DC657"/>
      <c r="DD657"/>
      <c r="DE657"/>
      <c r="DF657"/>
      <c r="DG657"/>
      <c r="DH657"/>
      <c r="DI657"/>
      <c r="DJ657"/>
      <c r="DK657"/>
      <c r="DL657"/>
      <c r="DM657"/>
      <c r="DN657"/>
      <c r="DO657"/>
      <c r="DP657"/>
      <c r="DQ657"/>
      <c r="DR657"/>
      <c r="DS657"/>
      <c r="DT657"/>
      <c r="DU657"/>
      <c r="DV657"/>
      <c r="DW657"/>
      <c r="DX657"/>
      <c r="DY657"/>
      <c r="DZ657"/>
      <c r="EA657"/>
      <c r="EB657"/>
      <c r="EC657"/>
      <c r="ED657"/>
      <c r="EE657"/>
    </row>
    <row r="658" spans="30:135" s="20" customFormat="1">
      <c r="AD658" s="43"/>
      <c r="AE658" s="43"/>
      <c r="AF658" s="3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K658"/>
      <c r="BL658"/>
      <c r="BM658"/>
      <c r="BN658"/>
      <c r="BO658"/>
      <c r="BP658"/>
      <c r="BQ658"/>
      <c r="BR658"/>
      <c r="BS658"/>
      <c r="BT658"/>
      <c r="BU658"/>
      <c r="BV658"/>
      <c r="BW658"/>
      <c r="BX658"/>
      <c r="BY658"/>
      <c r="BZ658"/>
      <c r="CA658"/>
      <c r="CB658"/>
      <c r="CC658"/>
      <c r="CD658"/>
      <c r="CE658"/>
      <c r="CF658"/>
      <c r="CG658"/>
      <c r="CH658"/>
      <c r="CI658"/>
      <c r="CJ658"/>
      <c r="CK658"/>
      <c r="CL658"/>
      <c r="CM658"/>
      <c r="CN658"/>
      <c r="CO658"/>
      <c r="CP658"/>
      <c r="CQ658"/>
      <c r="CR658"/>
      <c r="CS658"/>
      <c r="CT658"/>
      <c r="CU658"/>
      <c r="CV658"/>
      <c r="CW658"/>
      <c r="CX658"/>
      <c r="CY658"/>
      <c r="CZ658"/>
      <c r="DA658"/>
      <c r="DB658"/>
      <c r="DC658"/>
      <c r="DD658"/>
      <c r="DE658"/>
      <c r="DF658"/>
      <c r="DG658"/>
      <c r="DH658"/>
      <c r="DI658"/>
      <c r="DJ658"/>
      <c r="DK658"/>
      <c r="DL658"/>
      <c r="DM658"/>
      <c r="DN658"/>
      <c r="DO658"/>
      <c r="DP658"/>
      <c r="DQ658"/>
      <c r="DR658"/>
      <c r="DS658"/>
      <c r="DT658"/>
      <c r="DU658"/>
      <c r="DV658"/>
      <c r="DW658"/>
      <c r="DX658"/>
      <c r="DY658"/>
      <c r="DZ658"/>
      <c r="EA658"/>
      <c r="EB658"/>
      <c r="EC658"/>
      <c r="ED658"/>
      <c r="EE658"/>
    </row>
    <row r="659" spans="30:135" s="20" customFormat="1">
      <c r="AD659" s="43"/>
      <c r="AE659" s="43"/>
      <c r="AF659" s="3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  <c r="BL659"/>
      <c r="BM659"/>
      <c r="BN659"/>
      <c r="BO659"/>
      <c r="BP659"/>
      <c r="BQ659"/>
      <c r="BR659"/>
      <c r="BS659"/>
      <c r="BT659"/>
      <c r="BU659"/>
      <c r="BV659"/>
      <c r="BW659"/>
      <c r="BX659"/>
      <c r="BY659"/>
      <c r="BZ659"/>
      <c r="CA659"/>
      <c r="CB659"/>
      <c r="CC659"/>
      <c r="CD659"/>
      <c r="CE659"/>
      <c r="CF659"/>
      <c r="CG659"/>
      <c r="CH659"/>
      <c r="CI659"/>
      <c r="CJ659"/>
      <c r="CK659"/>
      <c r="CL659"/>
      <c r="CM659"/>
      <c r="CN659"/>
      <c r="CO659"/>
      <c r="CP659"/>
      <c r="CQ659"/>
      <c r="CR659"/>
      <c r="CS659"/>
      <c r="CT659"/>
      <c r="CU659"/>
      <c r="CV659"/>
      <c r="CW659"/>
      <c r="CX659"/>
      <c r="CY659"/>
      <c r="CZ659"/>
      <c r="DA659"/>
      <c r="DB659"/>
      <c r="DC659"/>
      <c r="DD659"/>
      <c r="DE659"/>
      <c r="DF659"/>
      <c r="DG659"/>
      <c r="DH659"/>
      <c r="DI659"/>
      <c r="DJ659"/>
      <c r="DK659"/>
      <c r="DL659"/>
      <c r="DM659"/>
      <c r="DN659"/>
      <c r="DO659"/>
      <c r="DP659"/>
      <c r="DQ659"/>
      <c r="DR659"/>
      <c r="DS659"/>
      <c r="DT659"/>
      <c r="DU659"/>
      <c r="DV659"/>
      <c r="DW659"/>
      <c r="DX659"/>
      <c r="DY659"/>
      <c r="DZ659"/>
      <c r="EA659"/>
      <c r="EB659"/>
      <c r="EC659"/>
      <c r="ED659"/>
      <c r="EE659"/>
    </row>
    <row r="660" spans="30:135" s="20" customFormat="1">
      <c r="AD660" s="43"/>
      <c r="AE660" s="43"/>
      <c r="AF660" s="3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  <c r="BL660"/>
      <c r="BM660"/>
      <c r="BN660"/>
      <c r="BO660"/>
      <c r="BP660"/>
      <c r="BQ660"/>
      <c r="BR660"/>
      <c r="BS660"/>
      <c r="BT660"/>
      <c r="BU660"/>
      <c r="BV660"/>
      <c r="BW660"/>
      <c r="BX660"/>
      <c r="BY660"/>
      <c r="BZ660"/>
      <c r="CA660"/>
      <c r="CB660"/>
      <c r="CC660"/>
      <c r="CD660"/>
      <c r="CE660"/>
      <c r="CF660"/>
      <c r="CG660"/>
      <c r="CH660"/>
      <c r="CI660"/>
      <c r="CJ660"/>
      <c r="CK660"/>
      <c r="CL660"/>
      <c r="CM660"/>
      <c r="CN660"/>
      <c r="CO660"/>
      <c r="CP660"/>
      <c r="CQ660"/>
      <c r="CR660"/>
      <c r="CS660"/>
      <c r="CT660"/>
      <c r="CU660"/>
      <c r="CV660"/>
      <c r="CW660"/>
      <c r="CX660"/>
      <c r="CY660"/>
      <c r="CZ660"/>
      <c r="DA660"/>
      <c r="DB660"/>
      <c r="DC660"/>
      <c r="DD660"/>
      <c r="DE660"/>
      <c r="DF660"/>
      <c r="DG660"/>
      <c r="DH660"/>
      <c r="DI660"/>
      <c r="DJ660"/>
      <c r="DK660"/>
      <c r="DL660"/>
      <c r="DM660"/>
      <c r="DN660"/>
      <c r="DO660"/>
      <c r="DP660"/>
      <c r="DQ660"/>
      <c r="DR660"/>
      <c r="DS660"/>
      <c r="DT660"/>
      <c r="DU660"/>
      <c r="DV660"/>
      <c r="DW660"/>
      <c r="DX660"/>
      <c r="DY660"/>
      <c r="DZ660"/>
      <c r="EA660"/>
      <c r="EB660"/>
      <c r="EC660"/>
      <c r="ED660"/>
      <c r="EE660"/>
    </row>
    <row r="661" spans="30:135" s="20" customFormat="1">
      <c r="AD661" s="43"/>
      <c r="AE661" s="43"/>
      <c r="AF661" s="3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/>
      <c r="BH661"/>
      <c r="BI661"/>
      <c r="BJ661"/>
      <c r="BK661"/>
      <c r="BL661"/>
      <c r="BM661"/>
      <c r="BN661"/>
      <c r="BO661"/>
      <c r="BP661"/>
      <c r="BQ661"/>
      <c r="BR661"/>
      <c r="BS661"/>
      <c r="BT661"/>
      <c r="BU661"/>
      <c r="BV661"/>
      <c r="BW661"/>
      <c r="BX661"/>
      <c r="BY661"/>
      <c r="BZ661"/>
      <c r="CA661"/>
      <c r="CB661"/>
      <c r="CC661"/>
      <c r="CD661"/>
      <c r="CE661"/>
      <c r="CF661"/>
      <c r="CG661"/>
      <c r="CH661"/>
      <c r="CI661"/>
      <c r="CJ661"/>
      <c r="CK661"/>
      <c r="CL661"/>
      <c r="CM661"/>
      <c r="CN661"/>
      <c r="CO661"/>
      <c r="CP661"/>
      <c r="CQ661"/>
      <c r="CR661"/>
      <c r="CS661"/>
      <c r="CT661"/>
      <c r="CU661"/>
      <c r="CV661"/>
      <c r="CW661"/>
      <c r="CX661"/>
      <c r="CY661"/>
      <c r="CZ661"/>
      <c r="DA661"/>
      <c r="DB661"/>
      <c r="DC661"/>
      <c r="DD661"/>
      <c r="DE661"/>
      <c r="DF661"/>
      <c r="DG661"/>
      <c r="DH661"/>
      <c r="DI661"/>
      <c r="DJ661"/>
      <c r="DK661"/>
      <c r="DL661"/>
      <c r="DM661"/>
      <c r="DN661"/>
      <c r="DO661"/>
      <c r="DP661"/>
      <c r="DQ661"/>
      <c r="DR661"/>
      <c r="DS661"/>
      <c r="DT661"/>
      <c r="DU661"/>
      <c r="DV661"/>
      <c r="DW661"/>
      <c r="DX661"/>
      <c r="DY661"/>
      <c r="DZ661"/>
      <c r="EA661"/>
      <c r="EB661"/>
      <c r="EC661"/>
      <c r="ED661"/>
      <c r="EE661"/>
    </row>
    <row r="662" spans="30:135" s="20" customFormat="1">
      <c r="AD662" s="43"/>
      <c r="AE662" s="43"/>
      <c r="AF662" s="3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/>
      <c r="BH662"/>
      <c r="BI662"/>
      <c r="BJ662"/>
      <c r="BK662"/>
      <c r="BL662"/>
      <c r="BM662"/>
      <c r="BN662"/>
      <c r="BO662"/>
      <c r="BP662"/>
      <c r="BQ662"/>
      <c r="BR662"/>
      <c r="BS662"/>
      <c r="BT662"/>
      <c r="BU662"/>
      <c r="BV662"/>
      <c r="BW662"/>
      <c r="BX662"/>
      <c r="BY662"/>
      <c r="BZ662"/>
      <c r="CA662"/>
      <c r="CB662"/>
      <c r="CC662"/>
      <c r="CD662"/>
      <c r="CE662"/>
      <c r="CF662"/>
      <c r="CG662"/>
      <c r="CH662"/>
      <c r="CI662"/>
      <c r="CJ662"/>
      <c r="CK662"/>
      <c r="CL662"/>
      <c r="CM662"/>
      <c r="CN662"/>
      <c r="CO662"/>
      <c r="CP662"/>
      <c r="CQ662"/>
      <c r="CR662"/>
      <c r="CS662"/>
      <c r="CT662"/>
      <c r="CU662"/>
      <c r="CV662"/>
      <c r="CW662"/>
      <c r="CX662"/>
      <c r="CY662"/>
      <c r="CZ662"/>
      <c r="DA662"/>
      <c r="DB662"/>
      <c r="DC662"/>
      <c r="DD662"/>
      <c r="DE662"/>
      <c r="DF662"/>
      <c r="DG662"/>
      <c r="DH662"/>
      <c r="DI662"/>
      <c r="DJ662"/>
      <c r="DK662"/>
      <c r="DL662"/>
      <c r="DM662"/>
      <c r="DN662"/>
      <c r="DO662"/>
      <c r="DP662"/>
      <c r="DQ662"/>
      <c r="DR662"/>
      <c r="DS662"/>
      <c r="DT662"/>
      <c r="DU662"/>
      <c r="DV662"/>
      <c r="DW662"/>
      <c r="DX662"/>
      <c r="DY662"/>
      <c r="DZ662"/>
      <c r="EA662"/>
      <c r="EB662"/>
      <c r="EC662"/>
      <c r="ED662"/>
      <c r="EE662"/>
    </row>
    <row r="663" spans="30:135" s="20" customFormat="1">
      <c r="AD663" s="43"/>
      <c r="AE663" s="43"/>
      <c r="AF663" s="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/>
      <c r="BH663"/>
      <c r="BI663"/>
      <c r="BJ663"/>
      <c r="BK663"/>
      <c r="BL663"/>
      <c r="BM663"/>
      <c r="BN663"/>
      <c r="BO663"/>
      <c r="BP663"/>
      <c r="BQ663"/>
      <c r="BR663"/>
      <c r="BS663"/>
      <c r="BT663"/>
      <c r="BU663"/>
      <c r="BV663"/>
      <c r="BW663"/>
      <c r="BX663"/>
      <c r="BY663"/>
      <c r="BZ663"/>
      <c r="CA663"/>
      <c r="CB663"/>
      <c r="CC663"/>
      <c r="CD663"/>
      <c r="CE663"/>
      <c r="CF663"/>
      <c r="CG663"/>
      <c r="CH663"/>
      <c r="CI663"/>
      <c r="CJ663"/>
      <c r="CK663"/>
      <c r="CL663"/>
      <c r="CM663"/>
      <c r="CN663"/>
      <c r="CO663"/>
      <c r="CP663"/>
      <c r="CQ663"/>
      <c r="CR663"/>
      <c r="CS663"/>
      <c r="CT663"/>
      <c r="CU663"/>
      <c r="CV663"/>
      <c r="CW663"/>
      <c r="CX663"/>
      <c r="CY663"/>
      <c r="CZ663"/>
      <c r="DA663"/>
      <c r="DB663"/>
      <c r="DC663"/>
      <c r="DD663"/>
      <c r="DE663"/>
      <c r="DF663"/>
      <c r="DG663"/>
      <c r="DH663"/>
      <c r="DI663"/>
      <c r="DJ663"/>
      <c r="DK663"/>
      <c r="DL663"/>
      <c r="DM663"/>
      <c r="DN663"/>
      <c r="DO663"/>
      <c r="DP663"/>
      <c r="DQ663"/>
      <c r="DR663"/>
      <c r="DS663"/>
      <c r="DT663"/>
      <c r="DU663"/>
      <c r="DV663"/>
      <c r="DW663"/>
      <c r="DX663"/>
      <c r="DY663"/>
      <c r="DZ663"/>
      <c r="EA663"/>
      <c r="EB663"/>
      <c r="EC663"/>
      <c r="ED663"/>
      <c r="EE663"/>
    </row>
    <row r="664" spans="30:135" s="20" customFormat="1">
      <c r="AD664" s="43"/>
      <c r="AE664" s="43"/>
      <c r="AF664" s="3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  <c r="AY664"/>
      <c r="AZ664"/>
      <c r="BA664"/>
      <c r="BB664"/>
      <c r="BC664"/>
      <c r="BD664"/>
      <c r="BE664"/>
      <c r="BF664"/>
      <c r="BG664"/>
      <c r="BH664"/>
      <c r="BI664"/>
      <c r="BJ664"/>
      <c r="BK664"/>
      <c r="BL664"/>
      <c r="BM664"/>
      <c r="BN664"/>
      <c r="BO664"/>
      <c r="BP664"/>
      <c r="BQ664"/>
      <c r="BR664"/>
      <c r="BS664"/>
      <c r="BT664"/>
      <c r="BU664"/>
      <c r="BV664"/>
      <c r="BW664"/>
      <c r="BX664"/>
      <c r="BY664"/>
      <c r="BZ664"/>
      <c r="CA664"/>
      <c r="CB664"/>
      <c r="CC664"/>
      <c r="CD664"/>
      <c r="CE664"/>
      <c r="CF664"/>
      <c r="CG664"/>
      <c r="CH664"/>
      <c r="CI664"/>
      <c r="CJ664"/>
      <c r="CK664"/>
      <c r="CL664"/>
      <c r="CM664"/>
      <c r="CN664"/>
      <c r="CO664"/>
      <c r="CP664"/>
      <c r="CQ664"/>
      <c r="CR664"/>
      <c r="CS664"/>
      <c r="CT664"/>
      <c r="CU664"/>
      <c r="CV664"/>
      <c r="CW664"/>
      <c r="CX664"/>
      <c r="CY664"/>
      <c r="CZ664"/>
      <c r="DA664"/>
      <c r="DB664"/>
      <c r="DC664"/>
      <c r="DD664"/>
      <c r="DE664"/>
      <c r="DF664"/>
      <c r="DG664"/>
      <c r="DH664"/>
      <c r="DI664"/>
      <c r="DJ664"/>
      <c r="DK664"/>
      <c r="DL664"/>
      <c r="DM664"/>
      <c r="DN664"/>
      <c r="DO664"/>
      <c r="DP664"/>
      <c r="DQ664"/>
      <c r="DR664"/>
      <c r="DS664"/>
      <c r="DT664"/>
      <c r="DU664"/>
      <c r="DV664"/>
      <c r="DW664"/>
      <c r="DX664"/>
      <c r="DY664"/>
      <c r="DZ664"/>
      <c r="EA664"/>
      <c r="EB664"/>
      <c r="EC664"/>
      <c r="ED664"/>
      <c r="EE664"/>
    </row>
    <row r="665" spans="30:135" s="20" customFormat="1">
      <c r="AD665" s="43"/>
      <c r="AE665" s="43"/>
      <c r="AF665" s="3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/>
      <c r="BH665"/>
      <c r="BI665"/>
      <c r="BJ665"/>
      <c r="BK665"/>
      <c r="BL665"/>
      <c r="BM665"/>
      <c r="BN665"/>
      <c r="BO665"/>
      <c r="BP665"/>
      <c r="BQ665"/>
      <c r="BR665"/>
      <c r="BS665"/>
      <c r="BT665"/>
      <c r="BU665"/>
      <c r="BV665"/>
      <c r="BW665"/>
      <c r="BX665"/>
      <c r="BY665"/>
      <c r="BZ665"/>
      <c r="CA665"/>
      <c r="CB665"/>
      <c r="CC665"/>
      <c r="CD665"/>
      <c r="CE665"/>
      <c r="CF665"/>
      <c r="CG665"/>
      <c r="CH665"/>
      <c r="CI665"/>
      <c r="CJ665"/>
      <c r="CK665"/>
      <c r="CL665"/>
      <c r="CM665"/>
      <c r="CN665"/>
      <c r="CO665"/>
      <c r="CP665"/>
      <c r="CQ665"/>
      <c r="CR665"/>
      <c r="CS665"/>
      <c r="CT665"/>
      <c r="CU665"/>
      <c r="CV665"/>
      <c r="CW665"/>
      <c r="CX665"/>
      <c r="CY665"/>
      <c r="CZ665"/>
      <c r="DA665"/>
      <c r="DB665"/>
      <c r="DC665"/>
      <c r="DD665"/>
      <c r="DE665"/>
      <c r="DF665"/>
      <c r="DG665"/>
      <c r="DH665"/>
      <c r="DI665"/>
      <c r="DJ665"/>
      <c r="DK665"/>
      <c r="DL665"/>
      <c r="DM665"/>
      <c r="DN665"/>
      <c r="DO665"/>
      <c r="DP665"/>
      <c r="DQ665"/>
      <c r="DR665"/>
      <c r="DS665"/>
      <c r="DT665"/>
      <c r="DU665"/>
      <c r="DV665"/>
      <c r="DW665"/>
      <c r="DX665"/>
      <c r="DY665"/>
      <c r="DZ665"/>
      <c r="EA665"/>
      <c r="EB665"/>
      <c r="EC665"/>
      <c r="ED665"/>
      <c r="EE665"/>
    </row>
    <row r="666" spans="30:135" s="20" customFormat="1">
      <c r="AD666" s="43"/>
      <c r="AE666" s="43"/>
      <c r="AF666" s="3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/>
      <c r="BH666"/>
      <c r="BI666"/>
      <c r="BJ666"/>
      <c r="BK666"/>
      <c r="BL666"/>
      <c r="BM666"/>
      <c r="BN666"/>
      <c r="BO666"/>
      <c r="BP666"/>
      <c r="BQ666"/>
      <c r="BR666"/>
      <c r="BS666"/>
      <c r="BT666"/>
      <c r="BU666"/>
      <c r="BV666"/>
      <c r="BW666"/>
      <c r="BX666"/>
      <c r="BY666"/>
      <c r="BZ666"/>
      <c r="CA666"/>
      <c r="CB666"/>
      <c r="CC666"/>
      <c r="CD666"/>
      <c r="CE666"/>
      <c r="CF666"/>
      <c r="CG666"/>
      <c r="CH666"/>
      <c r="CI666"/>
      <c r="CJ666"/>
      <c r="CK666"/>
      <c r="CL666"/>
      <c r="CM666"/>
      <c r="CN666"/>
      <c r="CO666"/>
      <c r="CP666"/>
      <c r="CQ666"/>
      <c r="CR666"/>
      <c r="CS666"/>
      <c r="CT666"/>
      <c r="CU666"/>
      <c r="CV666"/>
      <c r="CW666"/>
      <c r="CX666"/>
      <c r="CY666"/>
      <c r="CZ666"/>
      <c r="DA666"/>
      <c r="DB666"/>
      <c r="DC666"/>
      <c r="DD666"/>
      <c r="DE666"/>
      <c r="DF666"/>
      <c r="DG666"/>
      <c r="DH666"/>
      <c r="DI666"/>
      <c r="DJ666"/>
      <c r="DK666"/>
      <c r="DL666"/>
      <c r="DM666"/>
      <c r="DN666"/>
      <c r="DO666"/>
      <c r="DP666"/>
      <c r="DQ666"/>
      <c r="DR666"/>
      <c r="DS666"/>
      <c r="DT666"/>
      <c r="DU666"/>
      <c r="DV666"/>
      <c r="DW666"/>
      <c r="DX666"/>
      <c r="DY666"/>
      <c r="DZ666"/>
      <c r="EA666"/>
      <c r="EB666"/>
      <c r="EC666"/>
      <c r="ED666"/>
      <c r="EE666"/>
    </row>
    <row r="667" spans="30:135" s="20" customFormat="1">
      <c r="AD667" s="43"/>
      <c r="AE667" s="43"/>
      <c r="AF667" s="3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  <c r="AY667"/>
      <c r="AZ667"/>
      <c r="BA667"/>
      <c r="BB667"/>
      <c r="BC667"/>
      <c r="BD667"/>
      <c r="BE667"/>
      <c r="BF667"/>
      <c r="BG667"/>
      <c r="BH667"/>
      <c r="BI667"/>
      <c r="BJ667"/>
      <c r="BK667"/>
      <c r="BL667"/>
      <c r="BM667"/>
      <c r="BN667"/>
      <c r="BO667"/>
      <c r="BP667"/>
      <c r="BQ667"/>
      <c r="BR667"/>
      <c r="BS667"/>
      <c r="BT667"/>
      <c r="BU667"/>
      <c r="BV667"/>
      <c r="BW667"/>
      <c r="BX667"/>
      <c r="BY667"/>
      <c r="BZ667"/>
      <c r="CA667"/>
      <c r="CB667"/>
      <c r="CC667"/>
      <c r="CD667"/>
      <c r="CE667"/>
      <c r="CF667"/>
      <c r="CG667"/>
      <c r="CH667"/>
      <c r="CI667"/>
      <c r="CJ667"/>
      <c r="CK667"/>
      <c r="CL667"/>
      <c r="CM667"/>
      <c r="CN667"/>
      <c r="CO667"/>
      <c r="CP667"/>
      <c r="CQ667"/>
      <c r="CR667"/>
      <c r="CS667"/>
      <c r="CT667"/>
      <c r="CU667"/>
      <c r="CV667"/>
      <c r="CW667"/>
      <c r="CX667"/>
      <c r="CY667"/>
      <c r="CZ667"/>
      <c r="DA667"/>
      <c r="DB667"/>
      <c r="DC667"/>
      <c r="DD667"/>
      <c r="DE667"/>
      <c r="DF667"/>
      <c r="DG667"/>
      <c r="DH667"/>
      <c r="DI667"/>
      <c r="DJ667"/>
      <c r="DK667"/>
      <c r="DL667"/>
      <c r="DM667"/>
      <c r="DN667"/>
      <c r="DO667"/>
      <c r="DP667"/>
      <c r="DQ667"/>
      <c r="DR667"/>
      <c r="DS667"/>
      <c r="DT667"/>
      <c r="DU667"/>
      <c r="DV667"/>
      <c r="DW667"/>
      <c r="DX667"/>
      <c r="DY667"/>
      <c r="DZ667"/>
      <c r="EA667"/>
      <c r="EB667"/>
      <c r="EC667"/>
      <c r="ED667"/>
      <c r="EE667"/>
    </row>
    <row r="668" spans="30:135" s="20" customFormat="1">
      <c r="AD668" s="43"/>
      <c r="AE668" s="43"/>
      <c r="AF668" s="3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  <c r="AY668"/>
      <c r="AZ668"/>
      <c r="BA668"/>
      <c r="BB668"/>
      <c r="BC668"/>
      <c r="BD668"/>
      <c r="BE668"/>
      <c r="BF668"/>
      <c r="BG668"/>
      <c r="BH668"/>
      <c r="BI668"/>
      <c r="BJ668"/>
      <c r="BK668"/>
      <c r="BL668"/>
      <c r="BM668"/>
      <c r="BN668"/>
      <c r="BO668"/>
      <c r="BP668"/>
      <c r="BQ668"/>
      <c r="BR668"/>
      <c r="BS668"/>
      <c r="BT668"/>
      <c r="BU668"/>
      <c r="BV668"/>
      <c r="BW668"/>
      <c r="BX668"/>
      <c r="BY668"/>
      <c r="BZ668"/>
      <c r="CA668"/>
      <c r="CB668"/>
      <c r="CC668"/>
      <c r="CD668"/>
      <c r="CE668"/>
      <c r="CF668"/>
      <c r="CG668"/>
      <c r="CH668"/>
      <c r="CI668"/>
      <c r="CJ668"/>
      <c r="CK668"/>
      <c r="CL668"/>
      <c r="CM668"/>
      <c r="CN668"/>
      <c r="CO668"/>
      <c r="CP668"/>
      <c r="CQ668"/>
      <c r="CR668"/>
      <c r="CS668"/>
      <c r="CT668"/>
      <c r="CU668"/>
      <c r="CV668"/>
      <c r="CW668"/>
      <c r="CX668"/>
      <c r="CY668"/>
      <c r="CZ668"/>
      <c r="DA668"/>
      <c r="DB668"/>
      <c r="DC668"/>
      <c r="DD668"/>
      <c r="DE668"/>
      <c r="DF668"/>
      <c r="DG668"/>
      <c r="DH668"/>
      <c r="DI668"/>
      <c r="DJ668"/>
      <c r="DK668"/>
      <c r="DL668"/>
      <c r="DM668"/>
      <c r="DN668"/>
      <c r="DO668"/>
      <c r="DP668"/>
      <c r="DQ668"/>
      <c r="DR668"/>
      <c r="DS668"/>
      <c r="DT668"/>
      <c r="DU668"/>
      <c r="DV668"/>
      <c r="DW668"/>
      <c r="DX668"/>
      <c r="DY668"/>
      <c r="DZ668"/>
      <c r="EA668"/>
      <c r="EB668"/>
      <c r="EC668"/>
      <c r="ED668"/>
      <c r="EE668"/>
    </row>
    <row r="669" spans="30:135" s="20" customFormat="1">
      <c r="AD669" s="43"/>
      <c r="AE669" s="43"/>
      <c r="AF669" s="3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  <c r="AY669"/>
      <c r="AZ669"/>
      <c r="BA669"/>
      <c r="BB669"/>
      <c r="BC669"/>
      <c r="BD669"/>
      <c r="BE669"/>
      <c r="BF669"/>
      <c r="BG669"/>
      <c r="BH669"/>
      <c r="BI669"/>
      <c r="BJ669"/>
      <c r="BK669"/>
      <c r="BL669"/>
      <c r="BM669"/>
      <c r="BN669"/>
      <c r="BO669"/>
      <c r="BP669"/>
      <c r="BQ669"/>
      <c r="BR669"/>
      <c r="BS669"/>
      <c r="BT669"/>
      <c r="BU669"/>
      <c r="BV669"/>
      <c r="BW669"/>
      <c r="BX669"/>
      <c r="BY669"/>
      <c r="BZ669"/>
      <c r="CA669"/>
      <c r="CB669"/>
      <c r="CC669"/>
      <c r="CD669"/>
      <c r="CE669"/>
      <c r="CF669"/>
      <c r="CG669"/>
      <c r="CH669"/>
      <c r="CI669"/>
      <c r="CJ669"/>
      <c r="CK669"/>
      <c r="CL669"/>
      <c r="CM669"/>
      <c r="CN669"/>
      <c r="CO669"/>
      <c r="CP669"/>
      <c r="CQ669"/>
      <c r="CR669"/>
      <c r="CS669"/>
      <c r="CT669"/>
      <c r="CU669"/>
      <c r="CV669"/>
      <c r="CW669"/>
      <c r="CX669"/>
      <c r="CY669"/>
      <c r="CZ669"/>
      <c r="DA669"/>
      <c r="DB669"/>
      <c r="DC669"/>
      <c r="DD669"/>
      <c r="DE669"/>
      <c r="DF669"/>
      <c r="DG669"/>
      <c r="DH669"/>
      <c r="DI669"/>
      <c r="DJ669"/>
      <c r="DK669"/>
      <c r="DL669"/>
      <c r="DM669"/>
      <c r="DN669"/>
      <c r="DO669"/>
      <c r="DP669"/>
      <c r="DQ669"/>
      <c r="DR669"/>
      <c r="DS669"/>
      <c r="DT669"/>
      <c r="DU669"/>
      <c r="DV669"/>
      <c r="DW669"/>
      <c r="DX669"/>
      <c r="DY669"/>
      <c r="DZ669"/>
      <c r="EA669"/>
      <c r="EB669"/>
      <c r="EC669"/>
      <c r="ED669"/>
      <c r="EE669"/>
    </row>
    <row r="670" spans="30:135" s="20" customFormat="1">
      <c r="AD670" s="43"/>
      <c r="AE670" s="43"/>
      <c r="AF670" s="3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  <c r="BL670"/>
      <c r="BM670"/>
      <c r="BN670"/>
      <c r="BO670"/>
      <c r="BP670"/>
      <c r="BQ670"/>
      <c r="BR670"/>
      <c r="BS670"/>
      <c r="BT670"/>
      <c r="BU670"/>
      <c r="BV670"/>
      <c r="BW670"/>
      <c r="BX670"/>
      <c r="BY670"/>
      <c r="BZ670"/>
      <c r="CA670"/>
      <c r="CB670"/>
      <c r="CC670"/>
      <c r="CD670"/>
      <c r="CE670"/>
      <c r="CF670"/>
      <c r="CG670"/>
      <c r="CH670"/>
      <c r="CI670"/>
      <c r="CJ670"/>
      <c r="CK670"/>
      <c r="CL670"/>
      <c r="CM670"/>
      <c r="CN670"/>
      <c r="CO670"/>
      <c r="CP670"/>
      <c r="CQ670"/>
      <c r="CR670"/>
      <c r="CS670"/>
      <c r="CT670"/>
      <c r="CU670"/>
      <c r="CV670"/>
      <c r="CW670"/>
      <c r="CX670"/>
      <c r="CY670"/>
      <c r="CZ670"/>
      <c r="DA670"/>
      <c r="DB670"/>
      <c r="DC670"/>
      <c r="DD670"/>
      <c r="DE670"/>
      <c r="DF670"/>
      <c r="DG670"/>
      <c r="DH670"/>
      <c r="DI670"/>
      <c r="DJ670"/>
      <c r="DK670"/>
      <c r="DL670"/>
      <c r="DM670"/>
      <c r="DN670"/>
      <c r="DO670"/>
      <c r="DP670"/>
      <c r="DQ670"/>
      <c r="DR670"/>
      <c r="DS670"/>
      <c r="DT670"/>
      <c r="DU670"/>
      <c r="DV670"/>
      <c r="DW670"/>
      <c r="DX670"/>
      <c r="DY670"/>
      <c r="DZ670"/>
      <c r="EA670"/>
      <c r="EB670"/>
      <c r="EC670"/>
      <c r="ED670"/>
      <c r="EE670"/>
    </row>
    <row r="671" spans="30:135" s="20" customFormat="1">
      <c r="AD671" s="43"/>
      <c r="AE671" s="43"/>
      <c r="AF671" s="3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/>
      <c r="BH671"/>
      <c r="BI671"/>
      <c r="BJ671"/>
      <c r="BK671"/>
      <c r="BL671"/>
      <c r="BM671"/>
      <c r="BN671"/>
      <c r="BO671"/>
      <c r="BP671"/>
      <c r="BQ671"/>
      <c r="BR671"/>
      <c r="BS671"/>
      <c r="BT671"/>
      <c r="BU671"/>
      <c r="BV671"/>
      <c r="BW671"/>
      <c r="BX671"/>
      <c r="BY671"/>
      <c r="BZ671"/>
      <c r="CA671"/>
      <c r="CB671"/>
      <c r="CC671"/>
      <c r="CD671"/>
      <c r="CE671"/>
      <c r="CF671"/>
      <c r="CG671"/>
      <c r="CH671"/>
      <c r="CI671"/>
      <c r="CJ671"/>
      <c r="CK671"/>
      <c r="CL671"/>
      <c r="CM671"/>
      <c r="CN671"/>
      <c r="CO671"/>
      <c r="CP671"/>
      <c r="CQ671"/>
      <c r="CR671"/>
      <c r="CS671"/>
      <c r="CT671"/>
      <c r="CU671"/>
      <c r="CV671"/>
      <c r="CW671"/>
      <c r="CX671"/>
      <c r="CY671"/>
      <c r="CZ671"/>
      <c r="DA671"/>
      <c r="DB671"/>
      <c r="DC671"/>
      <c r="DD671"/>
      <c r="DE671"/>
      <c r="DF671"/>
      <c r="DG671"/>
      <c r="DH671"/>
      <c r="DI671"/>
      <c r="DJ671"/>
      <c r="DK671"/>
      <c r="DL671"/>
      <c r="DM671"/>
      <c r="DN671"/>
      <c r="DO671"/>
      <c r="DP671"/>
      <c r="DQ671"/>
      <c r="DR671"/>
      <c r="DS671"/>
      <c r="DT671"/>
      <c r="DU671"/>
      <c r="DV671"/>
      <c r="DW671"/>
      <c r="DX671"/>
      <c r="DY671"/>
      <c r="DZ671"/>
      <c r="EA671"/>
      <c r="EB671"/>
      <c r="EC671"/>
      <c r="ED671"/>
      <c r="EE671"/>
    </row>
    <row r="672" spans="30:135" s="20" customFormat="1">
      <c r="AD672" s="43"/>
      <c r="AE672" s="43"/>
      <c r="AF672" s="3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  <c r="BH672"/>
      <c r="BI672"/>
      <c r="BJ672"/>
      <c r="BK672"/>
      <c r="BL672"/>
      <c r="BM672"/>
      <c r="BN672"/>
      <c r="BO672"/>
      <c r="BP672"/>
      <c r="BQ672"/>
      <c r="BR672"/>
      <c r="BS672"/>
      <c r="BT672"/>
      <c r="BU672"/>
      <c r="BV672"/>
      <c r="BW672"/>
      <c r="BX672"/>
      <c r="BY672"/>
      <c r="BZ672"/>
      <c r="CA672"/>
      <c r="CB672"/>
      <c r="CC672"/>
      <c r="CD672"/>
      <c r="CE672"/>
      <c r="CF672"/>
      <c r="CG672"/>
      <c r="CH672"/>
      <c r="CI672"/>
      <c r="CJ672"/>
      <c r="CK672"/>
      <c r="CL672"/>
      <c r="CM672"/>
      <c r="CN672"/>
      <c r="CO672"/>
      <c r="CP672"/>
      <c r="CQ672"/>
      <c r="CR672"/>
      <c r="CS672"/>
      <c r="CT672"/>
      <c r="CU672"/>
      <c r="CV672"/>
      <c r="CW672"/>
      <c r="CX672"/>
      <c r="CY672"/>
      <c r="CZ672"/>
      <c r="DA672"/>
      <c r="DB672"/>
      <c r="DC672"/>
      <c r="DD672"/>
      <c r="DE672"/>
      <c r="DF672"/>
      <c r="DG672"/>
      <c r="DH672"/>
      <c r="DI672"/>
      <c r="DJ672"/>
      <c r="DK672"/>
      <c r="DL672"/>
      <c r="DM672"/>
      <c r="DN672"/>
      <c r="DO672"/>
      <c r="DP672"/>
      <c r="DQ672"/>
      <c r="DR672"/>
      <c r="DS672"/>
      <c r="DT672"/>
      <c r="DU672"/>
      <c r="DV672"/>
      <c r="DW672"/>
      <c r="DX672"/>
      <c r="DY672"/>
      <c r="DZ672"/>
      <c r="EA672"/>
      <c r="EB672"/>
      <c r="EC672"/>
      <c r="ED672"/>
      <c r="EE672"/>
    </row>
    <row r="673" spans="30:135" s="20" customFormat="1">
      <c r="AD673" s="43"/>
      <c r="AE673" s="43"/>
      <c r="AF673" s="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/>
      <c r="BH673"/>
      <c r="BI673"/>
      <c r="BJ673"/>
      <c r="BK673"/>
      <c r="BL673"/>
      <c r="BM673"/>
      <c r="BN673"/>
      <c r="BO673"/>
      <c r="BP673"/>
      <c r="BQ673"/>
      <c r="BR673"/>
      <c r="BS673"/>
      <c r="BT673"/>
      <c r="BU673"/>
      <c r="BV673"/>
      <c r="BW673"/>
      <c r="BX673"/>
      <c r="BY673"/>
      <c r="BZ673"/>
      <c r="CA673"/>
      <c r="CB673"/>
      <c r="CC673"/>
      <c r="CD673"/>
      <c r="CE673"/>
      <c r="CF673"/>
      <c r="CG673"/>
      <c r="CH673"/>
      <c r="CI673"/>
      <c r="CJ673"/>
      <c r="CK673"/>
      <c r="CL673"/>
      <c r="CM673"/>
      <c r="CN673"/>
      <c r="CO673"/>
      <c r="CP673"/>
      <c r="CQ673"/>
      <c r="CR673"/>
      <c r="CS673"/>
      <c r="CT673"/>
      <c r="CU673"/>
      <c r="CV673"/>
      <c r="CW673"/>
      <c r="CX673"/>
      <c r="CY673"/>
      <c r="CZ673"/>
      <c r="DA673"/>
      <c r="DB673"/>
      <c r="DC673"/>
      <c r="DD673"/>
      <c r="DE673"/>
      <c r="DF673"/>
      <c r="DG673"/>
      <c r="DH673"/>
      <c r="DI673"/>
      <c r="DJ673"/>
      <c r="DK673"/>
      <c r="DL673"/>
      <c r="DM673"/>
      <c r="DN673"/>
      <c r="DO673"/>
      <c r="DP673"/>
      <c r="DQ673"/>
      <c r="DR673"/>
      <c r="DS673"/>
      <c r="DT673"/>
      <c r="DU673"/>
      <c r="DV673"/>
      <c r="DW673"/>
      <c r="DX673"/>
      <c r="DY673"/>
      <c r="DZ673"/>
      <c r="EA673"/>
      <c r="EB673"/>
      <c r="EC673"/>
      <c r="ED673"/>
      <c r="EE673"/>
    </row>
    <row r="674" spans="30:135" s="20" customFormat="1">
      <c r="AD674" s="43"/>
      <c r="AE674" s="43"/>
      <c r="AF674" s="3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  <c r="BH674"/>
      <c r="BI674"/>
      <c r="BJ674"/>
      <c r="BK674"/>
      <c r="BL674"/>
      <c r="BM674"/>
      <c r="BN674"/>
      <c r="BO674"/>
      <c r="BP674"/>
      <c r="BQ674"/>
      <c r="BR674"/>
      <c r="BS674"/>
      <c r="BT674"/>
      <c r="BU674"/>
      <c r="BV674"/>
      <c r="BW674"/>
      <c r="BX674"/>
      <c r="BY674"/>
      <c r="BZ674"/>
      <c r="CA674"/>
      <c r="CB674"/>
      <c r="CC674"/>
      <c r="CD674"/>
      <c r="CE674"/>
      <c r="CF674"/>
      <c r="CG674"/>
      <c r="CH674"/>
      <c r="CI674"/>
      <c r="CJ674"/>
      <c r="CK674"/>
      <c r="CL674"/>
      <c r="CM674"/>
      <c r="CN674"/>
      <c r="CO674"/>
      <c r="CP674"/>
      <c r="CQ674"/>
      <c r="CR674"/>
      <c r="CS674"/>
      <c r="CT674"/>
      <c r="CU674"/>
      <c r="CV674"/>
      <c r="CW674"/>
      <c r="CX674"/>
      <c r="CY674"/>
      <c r="CZ674"/>
      <c r="DA674"/>
      <c r="DB674"/>
      <c r="DC674"/>
      <c r="DD674"/>
      <c r="DE674"/>
      <c r="DF674"/>
      <c r="DG674"/>
      <c r="DH674"/>
      <c r="DI674"/>
      <c r="DJ674"/>
      <c r="DK674"/>
      <c r="DL674"/>
      <c r="DM674"/>
      <c r="DN674"/>
      <c r="DO674"/>
      <c r="DP674"/>
      <c r="DQ674"/>
      <c r="DR674"/>
      <c r="DS674"/>
      <c r="DT674"/>
      <c r="DU674"/>
      <c r="DV674"/>
      <c r="DW674"/>
      <c r="DX674"/>
      <c r="DY674"/>
      <c r="DZ674"/>
      <c r="EA674"/>
      <c r="EB674"/>
      <c r="EC674"/>
      <c r="ED674"/>
      <c r="EE674"/>
    </row>
    <row r="675" spans="30:135" s="20" customFormat="1">
      <c r="AD675" s="43"/>
      <c r="AE675" s="43"/>
      <c r="AF675" s="3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/>
      <c r="BH675"/>
      <c r="BI675"/>
      <c r="BJ675"/>
      <c r="BK675"/>
      <c r="BL675"/>
      <c r="BM675"/>
      <c r="BN675"/>
      <c r="BO675"/>
      <c r="BP675"/>
      <c r="BQ675"/>
      <c r="BR675"/>
      <c r="BS675"/>
      <c r="BT675"/>
      <c r="BU675"/>
      <c r="BV675"/>
      <c r="BW675"/>
      <c r="BX675"/>
      <c r="BY675"/>
      <c r="BZ675"/>
      <c r="CA675"/>
      <c r="CB675"/>
      <c r="CC675"/>
      <c r="CD675"/>
      <c r="CE675"/>
      <c r="CF675"/>
      <c r="CG675"/>
      <c r="CH675"/>
      <c r="CI675"/>
      <c r="CJ675"/>
      <c r="CK675"/>
      <c r="CL675"/>
      <c r="CM675"/>
      <c r="CN675"/>
      <c r="CO675"/>
      <c r="CP675"/>
      <c r="CQ675"/>
      <c r="CR675"/>
      <c r="CS675"/>
      <c r="CT675"/>
      <c r="CU675"/>
      <c r="CV675"/>
      <c r="CW675"/>
      <c r="CX675"/>
      <c r="CY675"/>
      <c r="CZ675"/>
      <c r="DA675"/>
      <c r="DB675"/>
      <c r="DC675"/>
      <c r="DD675"/>
      <c r="DE675"/>
      <c r="DF675"/>
      <c r="DG675"/>
      <c r="DH675"/>
      <c r="DI675"/>
      <c r="DJ675"/>
      <c r="DK675"/>
      <c r="DL675"/>
      <c r="DM675"/>
      <c r="DN675"/>
      <c r="DO675"/>
      <c r="DP675"/>
      <c r="DQ675"/>
      <c r="DR675"/>
      <c r="DS675"/>
      <c r="DT675"/>
      <c r="DU675"/>
      <c r="DV675"/>
      <c r="DW675"/>
      <c r="DX675"/>
      <c r="DY675"/>
      <c r="DZ675"/>
      <c r="EA675"/>
      <c r="EB675"/>
      <c r="EC675"/>
      <c r="ED675"/>
      <c r="EE675"/>
    </row>
    <row r="676" spans="30:135" s="20" customFormat="1">
      <c r="AD676" s="43"/>
      <c r="AE676" s="43"/>
      <c r="AF676" s="3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/>
      <c r="BH676"/>
      <c r="BI676"/>
      <c r="BJ676"/>
      <c r="BK676"/>
      <c r="BL676"/>
      <c r="BM676"/>
      <c r="BN676"/>
      <c r="BO676"/>
      <c r="BP676"/>
      <c r="BQ676"/>
      <c r="BR676"/>
      <c r="BS676"/>
      <c r="BT676"/>
      <c r="BU676"/>
      <c r="BV676"/>
      <c r="BW676"/>
      <c r="BX676"/>
      <c r="BY676"/>
      <c r="BZ676"/>
      <c r="CA676"/>
      <c r="CB676"/>
      <c r="CC676"/>
      <c r="CD676"/>
      <c r="CE676"/>
      <c r="CF676"/>
      <c r="CG676"/>
      <c r="CH676"/>
      <c r="CI676"/>
      <c r="CJ676"/>
      <c r="CK676"/>
      <c r="CL676"/>
      <c r="CM676"/>
      <c r="CN676"/>
      <c r="CO676"/>
      <c r="CP676"/>
      <c r="CQ676"/>
      <c r="CR676"/>
      <c r="CS676"/>
      <c r="CT676"/>
      <c r="CU676"/>
      <c r="CV676"/>
      <c r="CW676"/>
      <c r="CX676"/>
      <c r="CY676"/>
      <c r="CZ676"/>
      <c r="DA676"/>
      <c r="DB676"/>
      <c r="DC676"/>
      <c r="DD676"/>
      <c r="DE676"/>
      <c r="DF676"/>
      <c r="DG676"/>
      <c r="DH676"/>
      <c r="DI676"/>
      <c r="DJ676"/>
      <c r="DK676"/>
      <c r="DL676"/>
      <c r="DM676"/>
      <c r="DN676"/>
      <c r="DO676"/>
      <c r="DP676"/>
      <c r="DQ676"/>
      <c r="DR676"/>
      <c r="DS676"/>
      <c r="DT676"/>
      <c r="DU676"/>
      <c r="DV676"/>
      <c r="DW676"/>
      <c r="DX676"/>
      <c r="DY676"/>
      <c r="DZ676"/>
      <c r="EA676"/>
      <c r="EB676"/>
      <c r="EC676"/>
      <c r="ED676"/>
      <c r="EE676"/>
    </row>
    <row r="677" spans="30:135" s="20" customFormat="1">
      <c r="AD677" s="43"/>
      <c r="AE677" s="43"/>
      <c r="AF677" s="3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  <c r="AY677"/>
      <c r="AZ677"/>
      <c r="BA677"/>
      <c r="BB677"/>
      <c r="BC677"/>
      <c r="BD677"/>
      <c r="BE677"/>
      <c r="BF677"/>
      <c r="BG677"/>
      <c r="BH677"/>
      <c r="BI677"/>
      <c r="BJ677"/>
      <c r="BK677"/>
      <c r="BL677"/>
      <c r="BM677"/>
      <c r="BN677"/>
      <c r="BO677"/>
      <c r="BP677"/>
      <c r="BQ677"/>
      <c r="BR677"/>
      <c r="BS677"/>
      <c r="BT677"/>
      <c r="BU677"/>
      <c r="BV677"/>
      <c r="BW677"/>
      <c r="BX677"/>
      <c r="BY677"/>
      <c r="BZ677"/>
      <c r="CA677"/>
      <c r="CB677"/>
      <c r="CC677"/>
      <c r="CD677"/>
      <c r="CE677"/>
      <c r="CF677"/>
      <c r="CG677"/>
      <c r="CH677"/>
      <c r="CI677"/>
      <c r="CJ677"/>
      <c r="CK677"/>
      <c r="CL677"/>
      <c r="CM677"/>
      <c r="CN677"/>
      <c r="CO677"/>
      <c r="CP677"/>
      <c r="CQ677"/>
      <c r="CR677"/>
      <c r="CS677"/>
      <c r="CT677"/>
      <c r="CU677"/>
      <c r="CV677"/>
      <c r="CW677"/>
      <c r="CX677"/>
      <c r="CY677"/>
      <c r="CZ677"/>
      <c r="DA677"/>
      <c r="DB677"/>
      <c r="DC677"/>
      <c r="DD677"/>
      <c r="DE677"/>
      <c r="DF677"/>
      <c r="DG677"/>
      <c r="DH677"/>
      <c r="DI677"/>
      <c r="DJ677"/>
      <c r="DK677"/>
      <c r="DL677"/>
      <c r="DM677"/>
      <c r="DN677"/>
      <c r="DO677"/>
      <c r="DP677"/>
      <c r="DQ677"/>
      <c r="DR677"/>
      <c r="DS677"/>
      <c r="DT677"/>
      <c r="DU677"/>
      <c r="DV677"/>
      <c r="DW677"/>
      <c r="DX677"/>
      <c r="DY677"/>
      <c r="DZ677"/>
      <c r="EA677"/>
      <c r="EB677"/>
      <c r="EC677"/>
      <c r="ED677"/>
      <c r="EE677"/>
    </row>
    <row r="678" spans="30:135" s="20" customFormat="1">
      <c r="AD678" s="43"/>
      <c r="AE678" s="43"/>
      <c r="AF678" s="3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  <c r="AY678"/>
      <c r="AZ678"/>
      <c r="BA678"/>
      <c r="BB678"/>
      <c r="BC678"/>
      <c r="BD678"/>
      <c r="BE678"/>
      <c r="BF678"/>
      <c r="BG678"/>
      <c r="BH678"/>
      <c r="BI678"/>
      <c r="BJ678"/>
      <c r="BK678"/>
      <c r="BL678"/>
      <c r="BM678"/>
      <c r="BN678"/>
      <c r="BO678"/>
      <c r="BP678"/>
      <c r="BQ678"/>
      <c r="BR678"/>
      <c r="BS678"/>
      <c r="BT678"/>
      <c r="BU678"/>
      <c r="BV678"/>
      <c r="BW678"/>
      <c r="BX678"/>
      <c r="BY678"/>
      <c r="BZ678"/>
      <c r="CA678"/>
      <c r="CB678"/>
      <c r="CC678"/>
      <c r="CD678"/>
      <c r="CE678"/>
      <c r="CF678"/>
      <c r="CG678"/>
      <c r="CH678"/>
      <c r="CI678"/>
      <c r="CJ678"/>
      <c r="CK678"/>
      <c r="CL678"/>
      <c r="CM678"/>
      <c r="CN678"/>
      <c r="CO678"/>
      <c r="CP678"/>
      <c r="CQ678"/>
      <c r="CR678"/>
      <c r="CS678"/>
      <c r="CT678"/>
      <c r="CU678"/>
      <c r="CV678"/>
      <c r="CW678"/>
      <c r="CX678"/>
      <c r="CY678"/>
      <c r="CZ678"/>
      <c r="DA678"/>
      <c r="DB678"/>
      <c r="DC678"/>
      <c r="DD678"/>
      <c r="DE678"/>
      <c r="DF678"/>
      <c r="DG678"/>
      <c r="DH678"/>
      <c r="DI678"/>
      <c r="DJ678"/>
      <c r="DK678"/>
      <c r="DL678"/>
      <c r="DM678"/>
      <c r="DN678"/>
      <c r="DO678"/>
      <c r="DP678"/>
      <c r="DQ678"/>
      <c r="DR678"/>
      <c r="DS678"/>
      <c r="DT678"/>
      <c r="DU678"/>
      <c r="DV678"/>
      <c r="DW678"/>
      <c r="DX678"/>
      <c r="DY678"/>
      <c r="DZ678"/>
      <c r="EA678"/>
      <c r="EB678"/>
      <c r="EC678"/>
      <c r="ED678"/>
      <c r="EE678"/>
    </row>
    <row r="679" spans="30:135" s="20" customFormat="1">
      <c r="AD679" s="43"/>
      <c r="AE679" s="43"/>
      <c r="AF679" s="3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AW679"/>
      <c r="AX679"/>
      <c r="AY679"/>
      <c r="AZ679"/>
      <c r="BA679"/>
      <c r="BB679"/>
      <c r="BC679"/>
      <c r="BD679"/>
      <c r="BE679"/>
      <c r="BF679"/>
      <c r="BG679"/>
      <c r="BH679"/>
      <c r="BI679"/>
      <c r="BJ679"/>
      <c r="BK679"/>
      <c r="BL679"/>
      <c r="BM679"/>
      <c r="BN679"/>
      <c r="BO679"/>
      <c r="BP679"/>
      <c r="BQ679"/>
      <c r="BR679"/>
      <c r="BS679"/>
      <c r="BT679"/>
      <c r="BU679"/>
      <c r="BV679"/>
      <c r="BW679"/>
      <c r="BX679"/>
      <c r="BY679"/>
      <c r="BZ679"/>
      <c r="CA679"/>
      <c r="CB679"/>
      <c r="CC679"/>
      <c r="CD679"/>
      <c r="CE679"/>
      <c r="CF679"/>
      <c r="CG679"/>
      <c r="CH679"/>
      <c r="CI679"/>
      <c r="CJ679"/>
      <c r="CK679"/>
      <c r="CL679"/>
      <c r="CM679"/>
      <c r="CN679"/>
      <c r="CO679"/>
      <c r="CP679"/>
      <c r="CQ679"/>
      <c r="CR679"/>
      <c r="CS679"/>
      <c r="CT679"/>
      <c r="CU679"/>
      <c r="CV679"/>
      <c r="CW679"/>
      <c r="CX679"/>
      <c r="CY679"/>
      <c r="CZ679"/>
      <c r="DA679"/>
      <c r="DB679"/>
      <c r="DC679"/>
      <c r="DD679"/>
      <c r="DE679"/>
      <c r="DF679"/>
      <c r="DG679"/>
      <c r="DH679"/>
      <c r="DI679"/>
      <c r="DJ679"/>
      <c r="DK679"/>
      <c r="DL679"/>
      <c r="DM679"/>
      <c r="DN679"/>
      <c r="DO679"/>
      <c r="DP679"/>
      <c r="DQ679"/>
      <c r="DR679"/>
      <c r="DS679"/>
      <c r="DT679"/>
      <c r="DU679"/>
      <c r="DV679"/>
      <c r="DW679"/>
      <c r="DX679"/>
      <c r="DY679"/>
      <c r="DZ679"/>
      <c r="EA679"/>
      <c r="EB679"/>
      <c r="EC679"/>
      <c r="ED679"/>
      <c r="EE679"/>
    </row>
    <row r="680" spans="30:135" s="20" customFormat="1">
      <c r="AD680" s="43"/>
      <c r="AE680" s="43"/>
      <c r="AF680" s="3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AW680"/>
      <c r="AX680"/>
      <c r="AY680"/>
      <c r="AZ680"/>
      <c r="BA680"/>
      <c r="BB680"/>
      <c r="BC680"/>
      <c r="BD680"/>
      <c r="BE680"/>
      <c r="BF680"/>
      <c r="BG680"/>
      <c r="BH680"/>
      <c r="BI680"/>
      <c r="BJ680"/>
      <c r="BK680"/>
      <c r="BL680"/>
      <c r="BM680"/>
      <c r="BN680"/>
      <c r="BO680"/>
      <c r="BP680"/>
      <c r="BQ680"/>
      <c r="BR680"/>
      <c r="BS680"/>
      <c r="BT680"/>
      <c r="BU680"/>
      <c r="BV680"/>
      <c r="BW680"/>
      <c r="BX680"/>
      <c r="BY680"/>
      <c r="BZ680"/>
      <c r="CA680"/>
      <c r="CB680"/>
      <c r="CC680"/>
      <c r="CD680"/>
      <c r="CE680"/>
      <c r="CF680"/>
      <c r="CG680"/>
      <c r="CH680"/>
      <c r="CI680"/>
      <c r="CJ680"/>
      <c r="CK680"/>
      <c r="CL680"/>
      <c r="CM680"/>
      <c r="CN680"/>
      <c r="CO680"/>
      <c r="CP680"/>
      <c r="CQ680"/>
      <c r="CR680"/>
      <c r="CS680"/>
      <c r="CT680"/>
      <c r="CU680"/>
      <c r="CV680"/>
      <c r="CW680"/>
      <c r="CX680"/>
      <c r="CY680"/>
      <c r="CZ680"/>
      <c r="DA680"/>
      <c r="DB680"/>
      <c r="DC680"/>
      <c r="DD680"/>
      <c r="DE680"/>
      <c r="DF680"/>
      <c r="DG680"/>
      <c r="DH680"/>
      <c r="DI680"/>
      <c r="DJ680"/>
      <c r="DK680"/>
      <c r="DL680"/>
      <c r="DM680"/>
      <c r="DN680"/>
      <c r="DO680"/>
      <c r="DP680"/>
      <c r="DQ680"/>
      <c r="DR680"/>
      <c r="DS680"/>
      <c r="DT680"/>
      <c r="DU680"/>
      <c r="DV680"/>
      <c r="DW680"/>
      <c r="DX680"/>
      <c r="DY680"/>
      <c r="DZ680"/>
      <c r="EA680"/>
      <c r="EB680"/>
      <c r="EC680"/>
      <c r="ED680"/>
      <c r="EE680"/>
    </row>
    <row r="681" spans="30:135" s="20" customFormat="1">
      <c r="AD681" s="43"/>
      <c r="AE681" s="43"/>
      <c r="AF681" s="3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AW681"/>
      <c r="AX681"/>
      <c r="AY681"/>
      <c r="AZ681"/>
      <c r="BA681"/>
      <c r="BB681"/>
      <c r="BC681"/>
      <c r="BD681"/>
      <c r="BE681"/>
      <c r="BF681"/>
      <c r="BG681"/>
      <c r="BH681"/>
      <c r="BI681"/>
      <c r="BJ681"/>
      <c r="BK681"/>
      <c r="BL681"/>
      <c r="BM681"/>
      <c r="BN681"/>
      <c r="BO681"/>
      <c r="BP681"/>
      <c r="BQ681"/>
      <c r="BR681"/>
      <c r="BS681"/>
      <c r="BT681"/>
      <c r="BU681"/>
      <c r="BV681"/>
      <c r="BW681"/>
      <c r="BX681"/>
      <c r="BY681"/>
      <c r="BZ681"/>
      <c r="CA681"/>
      <c r="CB681"/>
      <c r="CC681"/>
      <c r="CD681"/>
      <c r="CE681"/>
      <c r="CF681"/>
      <c r="CG681"/>
      <c r="CH681"/>
      <c r="CI681"/>
      <c r="CJ681"/>
      <c r="CK681"/>
      <c r="CL681"/>
      <c r="CM681"/>
      <c r="CN681"/>
      <c r="CO681"/>
      <c r="CP681"/>
      <c r="CQ681"/>
      <c r="CR681"/>
      <c r="CS681"/>
      <c r="CT681"/>
      <c r="CU681"/>
      <c r="CV681"/>
      <c r="CW681"/>
      <c r="CX681"/>
      <c r="CY681"/>
      <c r="CZ681"/>
      <c r="DA681"/>
      <c r="DB681"/>
      <c r="DC681"/>
      <c r="DD681"/>
      <c r="DE681"/>
      <c r="DF681"/>
      <c r="DG681"/>
      <c r="DH681"/>
      <c r="DI681"/>
      <c r="DJ681"/>
      <c r="DK681"/>
      <c r="DL681"/>
      <c r="DM681"/>
      <c r="DN681"/>
      <c r="DO681"/>
      <c r="DP681"/>
      <c r="DQ681"/>
      <c r="DR681"/>
      <c r="DS681"/>
      <c r="DT681"/>
      <c r="DU681"/>
      <c r="DV681"/>
      <c r="DW681"/>
      <c r="DX681"/>
      <c r="DY681"/>
      <c r="DZ681"/>
      <c r="EA681"/>
      <c r="EB681"/>
      <c r="EC681"/>
      <c r="ED681"/>
      <c r="EE681"/>
    </row>
    <row r="682" spans="30:135" s="20" customFormat="1">
      <c r="AD682" s="43"/>
      <c r="AE682" s="43"/>
      <c r="AF682" s="3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  <c r="AY682"/>
      <c r="AZ682"/>
      <c r="BA682"/>
      <c r="BB682"/>
      <c r="BC682"/>
      <c r="BD682"/>
      <c r="BE682"/>
      <c r="BF682"/>
      <c r="BG682"/>
      <c r="BH682"/>
      <c r="BI682"/>
      <c r="BJ682"/>
      <c r="BK682"/>
      <c r="BL682"/>
      <c r="BM682"/>
      <c r="BN682"/>
      <c r="BO682"/>
      <c r="BP682"/>
      <c r="BQ682"/>
      <c r="BR682"/>
      <c r="BS682"/>
      <c r="BT682"/>
      <c r="BU682"/>
      <c r="BV682"/>
      <c r="BW682"/>
      <c r="BX682"/>
      <c r="BY682"/>
      <c r="BZ682"/>
      <c r="CA682"/>
      <c r="CB682"/>
      <c r="CC682"/>
      <c r="CD682"/>
      <c r="CE682"/>
      <c r="CF682"/>
      <c r="CG682"/>
      <c r="CH682"/>
      <c r="CI682"/>
      <c r="CJ682"/>
      <c r="CK682"/>
      <c r="CL682"/>
      <c r="CM682"/>
      <c r="CN682"/>
      <c r="CO682"/>
      <c r="CP682"/>
      <c r="CQ682"/>
      <c r="CR682"/>
      <c r="CS682"/>
      <c r="CT682"/>
      <c r="CU682"/>
      <c r="CV682"/>
      <c r="CW682"/>
      <c r="CX682"/>
      <c r="CY682"/>
      <c r="CZ682"/>
      <c r="DA682"/>
      <c r="DB682"/>
      <c r="DC682"/>
      <c r="DD682"/>
      <c r="DE682"/>
      <c r="DF682"/>
      <c r="DG682"/>
      <c r="DH682"/>
      <c r="DI682"/>
      <c r="DJ682"/>
      <c r="DK682"/>
      <c r="DL682"/>
      <c r="DM682"/>
      <c r="DN682"/>
      <c r="DO682"/>
      <c r="DP682"/>
      <c r="DQ682"/>
      <c r="DR682"/>
      <c r="DS682"/>
      <c r="DT682"/>
      <c r="DU682"/>
      <c r="DV682"/>
      <c r="DW682"/>
      <c r="DX682"/>
      <c r="DY682"/>
      <c r="DZ682"/>
      <c r="EA682"/>
      <c r="EB682"/>
      <c r="EC682"/>
      <c r="ED682"/>
      <c r="EE682"/>
    </row>
    <row r="683" spans="30:135" s="20" customFormat="1">
      <c r="AD683" s="43"/>
      <c r="AE683" s="43"/>
      <c r="AF683" s="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  <c r="BH683"/>
      <c r="BI683"/>
      <c r="BJ683"/>
      <c r="BK683"/>
      <c r="BL683"/>
      <c r="BM683"/>
      <c r="BN683"/>
      <c r="BO683"/>
      <c r="BP683"/>
      <c r="BQ683"/>
      <c r="BR683"/>
      <c r="BS683"/>
      <c r="BT683"/>
      <c r="BU683"/>
      <c r="BV683"/>
      <c r="BW683"/>
      <c r="BX683"/>
      <c r="BY683"/>
      <c r="BZ683"/>
      <c r="CA683"/>
      <c r="CB683"/>
      <c r="CC683"/>
      <c r="CD683"/>
      <c r="CE683"/>
      <c r="CF683"/>
      <c r="CG683"/>
      <c r="CH683"/>
      <c r="CI683"/>
      <c r="CJ683"/>
      <c r="CK683"/>
      <c r="CL683"/>
      <c r="CM683"/>
      <c r="CN683"/>
      <c r="CO683"/>
      <c r="CP683"/>
      <c r="CQ683"/>
      <c r="CR683"/>
      <c r="CS683"/>
      <c r="CT683"/>
      <c r="CU683"/>
      <c r="CV683"/>
      <c r="CW683"/>
      <c r="CX683"/>
      <c r="CY683"/>
      <c r="CZ683"/>
      <c r="DA683"/>
      <c r="DB683"/>
      <c r="DC683"/>
      <c r="DD683"/>
      <c r="DE683"/>
      <c r="DF683"/>
      <c r="DG683"/>
      <c r="DH683"/>
      <c r="DI683"/>
      <c r="DJ683"/>
      <c r="DK683"/>
      <c r="DL683"/>
      <c r="DM683"/>
      <c r="DN683"/>
      <c r="DO683"/>
      <c r="DP683"/>
      <c r="DQ683"/>
      <c r="DR683"/>
      <c r="DS683"/>
      <c r="DT683"/>
      <c r="DU683"/>
      <c r="DV683"/>
      <c r="DW683"/>
      <c r="DX683"/>
      <c r="DY683"/>
      <c r="DZ683"/>
      <c r="EA683"/>
      <c r="EB683"/>
      <c r="EC683"/>
      <c r="ED683"/>
      <c r="EE683"/>
    </row>
    <row r="684" spans="30:135" s="20" customFormat="1">
      <c r="AD684" s="43"/>
      <c r="AE684" s="43"/>
      <c r="AF684" s="3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H684"/>
      <c r="BI684"/>
      <c r="BJ684"/>
      <c r="BK684"/>
      <c r="BL684"/>
      <c r="BM684"/>
      <c r="BN684"/>
      <c r="BO684"/>
      <c r="BP684"/>
      <c r="BQ684"/>
      <c r="BR684"/>
      <c r="BS684"/>
      <c r="BT684"/>
      <c r="BU684"/>
      <c r="BV684"/>
      <c r="BW684"/>
      <c r="BX684"/>
      <c r="BY684"/>
      <c r="BZ684"/>
      <c r="CA684"/>
      <c r="CB684"/>
      <c r="CC684"/>
      <c r="CD684"/>
      <c r="CE684"/>
      <c r="CF684"/>
      <c r="CG684"/>
      <c r="CH684"/>
      <c r="CI684"/>
      <c r="CJ684"/>
      <c r="CK684"/>
      <c r="CL684"/>
      <c r="CM684"/>
      <c r="CN684"/>
      <c r="CO684"/>
      <c r="CP684"/>
      <c r="CQ684"/>
      <c r="CR684"/>
      <c r="CS684"/>
      <c r="CT684"/>
      <c r="CU684"/>
      <c r="CV684"/>
      <c r="CW684"/>
      <c r="CX684"/>
      <c r="CY684"/>
      <c r="CZ684"/>
      <c r="DA684"/>
      <c r="DB684"/>
      <c r="DC684"/>
      <c r="DD684"/>
      <c r="DE684"/>
      <c r="DF684"/>
      <c r="DG684"/>
      <c r="DH684"/>
      <c r="DI684"/>
      <c r="DJ684"/>
      <c r="DK684"/>
      <c r="DL684"/>
      <c r="DM684"/>
      <c r="DN684"/>
      <c r="DO684"/>
      <c r="DP684"/>
      <c r="DQ684"/>
      <c r="DR684"/>
      <c r="DS684"/>
      <c r="DT684"/>
      <c r="DU684"/>
      <c r="DV684"/>
      <c r="DW684"/>
      <c r="DX684"/>
      <c r="DY684"/>
      <c r="DZ684"/>
      <c r="EA684"/>
      <c r="EB684"/>
      <c r="EC684"/>
      <c r="ED684"/>
      <c r="EE684"/>
    </row>
    <row r="685" spans="30:135" s="20" customFormat="1">
      <c r="AD685" s="43"/>
      <c r="AE685" s="43"/>
      <c r="AF685" s="3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  <c r="BF685"/>
      <c r="BG685"/>
      <c r="BH685"/>
      <c r="BI685"/>
      <c r="BJ685"/>
      <c r="BK685"/>
      <c r="BL685"/>
      <c r="BM685"/>
      <c r="BN685"/>
      <c r="BO685"/>
      <c r="BP685"/>
      <c r="BQ685"/>
      <c r="BR685"/>
      <c r="BS685"/>
      <c r="BT685"/>
      <c r="BU685"/>
      <c r="BV685"/>
      <c r="BW685"/>
      <c r="BX685"/>
      <c r="BY685"/>
      <c r="BZ685"/>
      <c r="CA685"/>
      <c r="CB685"/>
      <c r="CC685"/>
      <c r="CD685"/>
      <c r="CE685"/>
      <c r="CF685"/>
      <c r="CG685"/>
      <c r="CH685"/>
      <c r="CI685"/>
      <c r="CJ685"/>
      <c r="CK685"/>
      <c r="CL685"/>
      <c r="CM685"/>
      <c r="CN685"/>
      <c r="CO685"/>
      <c r="CP685"/>
      <c r="CQ685"/>
      <c r="CR685"/>
      <c r="CS685"/>
      <c r="CT685"/>
      <c r="CU685"/>
      <c r="CV685"/>
      <c r="CW685"/>
      <c r="CX685"/>
      <c r="CY685"/>
      <c r="CZ685"/>
      <c r="DA685"/>
      <c r="DB685"/>
      <c r="DC685"/>
      <c r="DD685"/>
      <c r="DE685"/>
      <c r="DF685"/>
      <c r="DG685"/>
      <c r="DH685"/>
      <c r="DI685"/>
      <c r="DJ685"/>
      <c r="DK685"/>
      <c r="DL685"/>
      <c r="DM685"/>
      <c r="DN685"/>
      <c r="DO685"/>
      <c r="DP685"/>
      <c r="DQ685"/>
      <c r="DR685"/>
      <c r="DS685"/>
      <c r="DT685"/>
      <c r="DU685"/>
      <c r="DV685"/>
      <c r="DW685"/>
      <c r="DX685"/>
      <c r="DY685"/>
      <c r="DZ685"/>
      <c r="EA685"/>
      <c r="EB685"/>
      <c r="EC685"/>
      <c r="ED685"/>
      <c r="EE685"/>
    </row>
    <row r="686" spans="30:135" s="20" customFormat="1">
      <c r="AD686" s="43"/>
      <c r="AE686" s="43"/>
      <c r="AF686" s="3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  <c r="BF686"/>
      <c r="BG686"/>
      <c r="BH686"/>
      <c r="BI686"/>
      <c r="BJ686"/>
      <c r="BK686"/>
      <c r="BL686"/>
      <c r="BM686"/>
      <c r="BN686"/>
      <c r="BO686"/>
      <c r="BP686"/>
      <c r="BQ686"/>
      <c r="BR686"/>
      <c r="BS686"/>
      <c r="BT686"/>
      <c r="BU686"/>
      <c r="BV686"/>
      <c r="BW686"/>
      <c r="BX686"/>
      <c r="BY686"/>
      <c r="BZ686"/>
      <c r="CA686"/>
      <c r="CB686"/>
      <c r="CC686"/>
      <c r="CD686"/>
      <c r="CE686"/>
      <c r="CF686"/>
      <c r="CG686"/>
      <c r="CH686"/>
      <c r="CI686"/>
      <c r="CJ686"/>
      <c r="CK686"/>
      <c r="CL686"/>
      <c r="CM686"/>
      <c r="CN686"/>
      <c r="CO686"/>
      <c r="CP686"/>
      <c r="CQ686"/>
      <c r="CR686"/>
      <c r="CS686"/>
      <c r="CT686"/>
      <c r="CU686"/>
      <c r="CV686"/>
      <c r="CW686"/>
      <c r="CX686"/>
      <c r="CY686"/>
      <c r="CZ686"/>
      <c r="DA686"/>
      <c r="DB686"/>
      <c r="DC686"/>
      <c r="DD686"/>
      <c r="DE686"/>
      <c r="DF686"/>
      <c r="DG686"/>
      <c r="DH686"/>
      <c r="DI686"/>
      <c r="DJ686"/>
      <c r="DK686"/>
      <c r="DL686"/>
      <c r="DM686"/>
      <c r="DN686"/>
      <c r="DO686"/>
      <c r="DP686"/>
      <c r="DQ686"/>
      <c r="DR686"/>
      <c r="DS686"/>
      <c r="DT686"/>
      <c r="DU686"/>
      <c r="DV686"/>
      <c r="DW686"/>
      <c r="DX686"/>
      <c r="DY686"/>
      <c r="DZ686"/>
      <c r="EA686"/>
      <c r="EB686"/>
      <c r="EC686"/>
      <c r="ED686"/>
      <c r="EE686"/>
    </row>
    <row r="687" spans="30:135" s="20" customFormat="1">
      <c r="AD687" s="43"/>
      <c r="AE687" s="43"/>
      <c r="AF687" s="3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/>
      <c r="BH687"/>
      <c r="BI687"/>
      <c r="BJ687"/>
      <c r="BK687"/>
      <c r="BL687"/>
      <c r="BM687"/>
      <c r="BN687"/>
      <c r="BO687"/>
      <c r="BP687"/>
      <c r="BQ687"/>
      <c r="BR687"/>
      <c r="BS687"/>
      <c r="BT687"/>
      <c r="BU687"/>
      <c r="BV687"/>
      <c r="BW687"/>
      <c r="BX687"/>
      <c r="BY687"/>
      <c r="BZ687"/>
      <c r="CA687"/>
      <c r="CB687"/>
      <c r="CC687"/>
      <c r="CD687"/>
      <c r="CE687"/>
      <c r="CF687"/>
      <c r="CG687"/>
      <c r="CH687"/>
      <c r="CI687"/>
      <c r="CJ687"/>
      <c r="CK687"/>
      <c r="CL687"/>
      <c r="CM687"/>
      <c r="CN687"/>
      <c r="CO687"/>
      <c r="CP687"/>
      <c r="CQ687"/>
      <c r="CR687"/>
      <c r="CS687"/>
      <c r="CT687"/>
      <c r="CU687"/>
      <c r="CV687"/>
      <c r="CW687"/>
      <c r="CX687"/>
      <c r="CY687"/>
      <c r="CZ687"/>
      <c r="DA687"/>
      <c r="DB687"/>
      <c r="DC687"/>
      <c r="DD687"/>
      <c r="DE687"/>
      <c r="DF687"/>
      <c r="DG687"/>
      <c r="DH687"/>
      <c r="DI687"/>
      <c r="DJ687"/>
      <c r="DK687"/>
      <c r="DL687"/>
      <c r="DM687"/>
      <c r="DN687"/>
      <c r="DO687"/>
      <c r="DP687"/>
      <c r="DQ687"/>
      <c r="DR687"/>
      <c r="DS687"/>
      <c r="DT687"/>
      <c r="DU687"/>
      <c r="DV687"/>
      <c r="DW687"/>
      <c r="DX687"/>
      <c r="DY687"/>
      <c r="DZ687"/>
      <c r="EA687"/>
      <c r="EB687"/>
      <c r="EC687"/>
      <c r="ED687"/>
      <c r="EE687"/>
    </row>
    <row r="688" spans="30:135" s="20" customFormat="1">
      <c r="AD688" s="43"/>
      <c r="AE688" s="43"/>
      <c r="AF688" s="3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  <c r="AY688"/>
      <c r="AZ688"/>
      <c r="BA688"/>
      <c r="BB688"/>
      <c r="BC688"/>
      <c r="BD688"/>
      <c r="BE688"/>
      <c r="BF688"/>
      <c r="BG688"/>
      <c r="BH688"/>
      <c r="BI688"/>
      <c r="BJ688"/>
      <c r="BK688"/>
      <c r="BL688"/>
      <c r="BM688"/>
      <c r="BN688"/>
      <c r="BO688"/>
      <c r="BP688"/>
      <c r="BQ688"/>
      <c r="BR688"/>
      <c r="BS688"/>
      <c r="BT688"/>
      <c r="BU688"/>
      <c r="BV688"/>
      <c r="BW688"/>
      <c r="BX688"/>
      <c r="BY688"/>
      <c r="BZ688"/>
      <c r="CA688"/>
      <c r="CB688"/>
      <c r="CC688"/>
      <c r="CD688"/>
      <c r="CE688"/>
      <c r="CF688"/>
      <c r="CG688"/>
      <c r="CH688"/>
      <c r="CI688"/>
      <c r="CJ688"/>
      <c r="CK688"/>
      <c r="CL688"/>
      <c r="CM688"/>
      <c r="CN688"/>
      <c r="CO688"/>
      <c r="CP688"/>
      <c r="CQ688"/>
      <c r="CR688"/>
      <c r="CS688"/>
      <c r="CT688"/>
      <c r="CU688"/>
      <c r="CV688"/>
      <c r="CW688"/>
      <c r="CX688"/>
      <c r="CY688"/>
      <c r="CZ688"/>
      <c r="DA688"/>
      <c r="DB688"/>
      <c r="DC688"/>
      <c r="DD688"/>
      <c r="DE688"/>
      <c r="DF688"/>
      <c r="DG688"/>
      <c r="DH688"/>
      <c r="DI688"/>
      <c r="DJ688"/>
      <c r="DK688"/>
      <c r="DL688"/>
      <c r="DM688"/>
      <c r="DN688"/>
      <c r="DO688"/>
      <c r="DP688"/>
      <c r="DQ688"/>
      <c r="DR688"/>
      <c r="DS688"/>
      <c r="DT688"/>
      <c r="DU688"/>
      <c r="DV688"/>
      <c r="DW688"/>
      <c r="DX688"/>
      <c r="DY688"/>
      <c r="DZ688"/>
      <c r="EA688"/>
      <c r="EB688"/>
      <c r="EC688"/>
      <c r="ED688"/>
      <c r="EE688"/>
    </row>
    <row r="689" spans="30:135" s="20" customFormat="1">
      <c r="AD689" s="43"/>
      <c r="AE689" s="43"/>
      <c r="AF689" s="3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  <c r="AY689"/>
      <c r="AZ689"/>
      <c r="BA689"/>
      <c r="BB689"/>
      <c r="BC689"/>
      <c r="BD689"/>
      <c r="BE689"/>
      <c r="BF689"/>
      <c r="BG689"/>
      <c r="BH689"/>
      <c r="BI689"/>
      <c r="BJ689"/>
      <c r="BK689"/>
      <c r="BL689"/>
      <c r="BM689"/>
      <c r="BN689"/>
      <c r="BO689"/>
      <c r="BP689"/>
      <c r="BQ689"/>
      <c r="BR689"/>
      <c r="BS689"/>
      <c r="BT689"/>
      <c r="BU689"/>
      <c r="BV689"/>
      <c r="BW689"/>
      <c r="BX689"/>
      <c r="BY689"/>
      <c r="BZ689"/>
      <c r="CA689"/>
      <c r="CB689"/>
      <c r="CC689"/>
      <c r="CD689"/>
      <c r="CE689"/>
      <c r="CF689"/>
      <c r="CG689"/>
      <c r="CH689"/>
      <c r="CI689"/>
      <c r="CJ689"/>
      <c r="CK689"/>
      <c r="CL689"/>
      <c r="CM689"/>
      <c r="CN689"/>
      <c r="CO689"/>
      <c r="CP689"/>
      <c r="CQ689"/>
      <c r="CR689"/>
      <c r="CS689"/>
      <c r="CT689"/>
      <c r="CU689"/>
      <c r="CV689"/>
      <c r="CW689"/>
      <c r="CX689"/>
      <c r="CY689"/>
      <c r="CZ689"/>
      <c r="DA689"/>
      <c r="DB689"/>
      <c r="DC689"/>
      <c r="DD689"/>
      <c r="DE689"/>
      <c r="DF689"/>
      <c r="DG689"/>
      <c r="DH689"/>
      <c r="DI689"/>
      <c r="DJ689"/>
      <c r="DK689"/>
      <c r="DL689"/>
      <c r="DM689"/>
      <c r="DN689"/>
      <c r="DO689"/>
      <c r="DP689"/>
      <c r="DQ689"/>
      <c r="DR689"/>
      <c r="DS689"/>
      <c r="DT689"/>
      <c r="DU689"/>
      <c r="DV689"/>
      <c r="DW689"/>
      <c r="DX689"/>
      <c r="DY689"/>
      <c r="DZ689"/>
      <c r="EA689"/>
      <c r="EB689"/>
      <c r="EC689"/>
      <c r="ED689"/>
      <c r="EE689"/>
    </row>
    <row r="690" spans="30:135" s="20" customFormat="1">
      <c r="AD690" s="43"/>
      <c r="AE690" s="43"/>
      <c r="AF690" s="3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/>
      <c r="BH690"/>
      <c r="BI690"/>
      <c r="BJ690"/>
      <c r="BK690"/>
      <c r="BL690"/>
      <c r="BM690"/>
      <c r="BN690"/>
      <c r="BO690"/>
      <c r="BP690"/>
      <c r="BQ690"/>
      <c r="BR690"/>
      <c r="BS690"/>
      <c r="BT690"/>
      <c r="BU690"/>
      <c r="BV690"/>
      <c r="BW690"/>
      <c r="BX690"/>
      <c r="BY690"/>
      <c r="BZ690"/>
      <c r="CA690"/>
      <c r="CB690"/>
      <c r="CC690"/>
      <c r="CD690"/>
      <c r="CE690"/>
      <c r="CF690"/>
      <c r="CG690"/>
      <c r="CH690"/>
      <c r="CI690"/>
      <c r="CJ690"/>
      <c r="CK690"/>
      <c r="CL690"/>
      <c r="CM690"/>
      <c r="CN690"/>
      <c r="CO690"/>
      <c r="CP690"/>
      <c r="CQ690"/>
      <c r="CR690"/>
      <c r="CS690"/>
      <c r="CT690"/>
      <c r="CU690"/>
      <c r="CV690"/>
      <c r="CW690"/>
      <c r="CX690"/>
      <c r="CY690"/>
      <c r="CZ690"/>
      <c r="DA690"/>
      <c r="DB690"/>
      <c r="DC690"/>
      <c r="DD690"/>
      <c r="DE690"/>
      <c r="DF690"/>
      <c r="DG690"/>
      <c r="DH690"/>
      <c r="DI690"/>
      <c r="DJ690"/>
      <c r="DK690"/>
      <c r="DL690"/>
      <c r="DM690"/>
      <c r="DN690"/>
      <c r="DO690"/>
      <c r="DP690"/>
      <c r="DQ690"/>
      <c r="DR690"/>
      <c r="DS690"/>
      <c r="DT690"/>
      <c r="DU690"/>
      <c r="DV690"/>
      <c r="DW690"/>
      <c r="DX690"/>
      <c r="DY690"/>
      <c r="DZ690"/>
      <c r="EA690"/>
      <c r="EB690"/>
      <c r="EC690"/>
      <c r="ED690"/>
      <c r="EE690"/>
    </row>
    <row r="691" spans="30:135" s="20" customFormat="1">
      <c r="AD691" s="43"/>
      <c r="AE691" s="43"/>
      <c r="AF691" s="3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AW691"/>
      <c r="AX691"/>
      <c r="AY691"/>
      <c r="AZ691"/>
      <c r="BA691"/>
      <c r="BB691"/>
      <c r="BC691"/>
      <c r="BD691"/>
      <c r="BE691"/>
      <c r="BF691"/>
      <c r="BG691"/>
      <c r="BH691"/>
      <c r="BI691"/>
      <c r="BJ691"/>
      <c r="BK691"/>
      <c r="BL691"/>
      <c r="BM691"/>
      <c r="BN691"/>
      <c r="BO691"/>
      <c r="BP691"/>
      <c r="BQ691"/>
      <c r="BR691"/>
      <c r="BS691"/>
      <c r="BT691"/>
      <c r="BU691"/>
      <c r="BV691"/>
      <c r="BW691"/>
      <c r="BX691"/>
      <c r="BY691"/>
      <c r="BZ691"/>
      <c r="CA691"/>
      <c r="CB691"/>
      <c r="CC691"/>
      <c r="CD691"/>
      <c r="CE691"/>
      <c r="CF691"/>
      <c r="CG691"/>
      <c r="CH691"/>
      <c r="CI691"/>
      <c r="CJ691"/>
      <c r="CK691"/>
      <c r="CL691"/>
      <c r="CM691"/>
      <c r="CN691"/>
      <c r="CO691"/>
      <c r="CP691"/>
      <c r="CQ691"/>
      <c r="CR691"/>
      <c r="CS691"/>
      <c r="CT691"/>
      <c r="CU691"/>
      <c r="CV691"/>
      <c r="CW691"/>
      <c r="CX691"/>
      <c r="CY691"/>
      <c r="CZ691"/>
      <c r="DA691"/>
      <c r="DB691"/>
      <c r="DC691"/>
      <c r="DD691"/>
      <c r="DE691"/>
      <c r="DF691"/>
      <c r="DG691"/>
      <c r="DH691"/>
      <c r="DI691"/>
      <c r="DJ691"/>
      <c r="DK691"/>
      <c r="DL691"/>
      <c r="DM691"/>
      <c r="DN691"/>
      <c r="DO691"/>
      <c r="DP691"/>
      <c r="DQ691"/>
      <c r="DR691"/>
      <c r="DS691"/>
      <c r="DT691"/>
      <c r="DU691"/>
      <c r="DV691"/>
      <c r="DW691"/>
      <c r="DX691"/>
      <c r="DY691"/>
      <c r="DZ691"/>
      <c r="EA691"/>
      <c r="EB691"/>
      <c r="EC691"/>
      <c r="ED691"/>
      <c r="EE691"/>
    </row>
    <row r="692" spans="30:135" s="20" customFormat="1">
      <c r="AD692" s="43"/>
      <c r="AE692" s="43"/>
      <c r="AF692" s="3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AW692"/>
      <c r="AX692"/>
      <c r="AY692"/>
      <c r="AZ692"/>
      <c r="BA692"/>
      <c r="BB692"/>
      <c r="BC692"/>
      <c r="BD692"/>
      <c r="BE692"/>
      <c r="BF692"/>
      <c r="BG692"/>
      <c r="BH692"/>
      <c r="BI692"/>
      <c r="BJ692"/>
      <c r="BK692"/>
      <c r="BL692"/>
      <c r="BM692"/>
      <c r="BN692"/>
      <c r="BO692"/>
      <c r="BP692"/>
      <c r="BQ692"/>
      <c r="BR692"/>
      <c r="BS692"/>
      <c r="BT692"/>
      <c r="BU692"/>
      <c r="BV692"/>
      <c r="BW692"/>
      <c r="BX692"/>
      <c r="BY692"/>
      <c r="BZ692"/>
      <c r="CA692"/>
      <c r="CB692"/>
      <c r="CC692"/>
      <c r="CD692"/>
      <c r="CE692"/>
      <c r="CF692"/>
      <c r="CG692"/>
      <c r="CH692"/>
      <c r="CI692"/>
      <c r="CJ692"/>
      <c r="CK692"/>
      <c r="CL692"/>
      <c r="CM692"/>
      <c r="CN692"/>
      <c r="CO692"/>
      <c r="CP692"/>
      <c r="CQ692"/>
      <c r="CR692"/>
      <c r="CS692"/>
      <c r="CT692"/>
      <c r="CU692"/>
      <c r="CV692"/>
      <c r="CW692"/>
      <c r="CX692"/>
      <c r="CY692"/>
      <c r="CZ692"/>
      <c r="DA692"/>
      <c r="DB692"/>
      <c r="DC692"/>
      <c r="DD692"/>
      <c r="DE692"/>
      <c r="DF692"/>
      <c r="DG692"/>
      <c r="DH692"/>
      <c r="DI692"/>
      <c r="DJ692"/>
      <c r="DK692"/>
      <c r="DL692"/>
      <c r="DM692"/>
      <c r="DN692"/>
      <c r="DO692"/>
      <c r="DP692"/>
      <c r="DQ692"/>
      <c r="DR692"/>
      <c r="DS692"/>
      <c r="DT692"/>
      <c r="DU692"/>
      <c r="DV692"/>
      <c r="DW692"/>
      <c r="DX692"/>
      <c r="DY692"/>
      <c r="DZ692"/>
      <c r="EA692"/>
      <c r="EB692"/>
      <c r="EC692"/>
      <c r="ED692"/>
      <c r="EE692"/>
    </row>
    <row r="693" spans="30:135" s="20" customFormat="1">
      <c r="AD693" s="43"/>
      <c r="AE693" s="43"/>
      <c r="AF693" s="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AW693"/>
      <c r="AX693"/>
      <c r="AY693"/>
      <c r="AZ693"/>
      <c r="BA693"/>
      <c r="BB693"/>
      <c r="BC693"/>
      <c r="BD693"/>
      <c r="BE693"/>
      <c r="BF693"/>
      <c r="BG693"/>
      <c r="BH693"/>
      <c r="BI693"/>
      <c r="BJ693"/>
      <c r="BK693"/>
      <c r="BL693"/>
      <c r="BM693"/>
      <c r="BN693"/>
      <c r="BO693"/>
      <c r="BP693"/>
      <c r="BQ693"/>
      <c r="BR693"/>
      <c r="BS693"/>
      <c r="BT693"/>
      <c r="BU693"/>
      <c r="BV693"/>
      <c r="BW693"/>
      <c r="BX693"/>
      <c r="BY693"/>
      <c r="BZ693"/>
      <c r="CA693"/>
      <c r="CB693"/>
      <c r="CC693"/>
      <c r="CD693"/>
      <c r="CE693"/>
      <c r="CF693"/>
      <c r="CG693"/>
      <c r="CH693"/>
      <c r="CI693"/>
      <c r="CJ693"/>
      <c r="CK693"/>
      <c r="CL693"/>
      <c r="CM693"/>
      <c r="CN693"/>
      <c r="CO693"/>
      <c r="CP693"/>
      <c r="CQ693"/>
      <c r="CR693"/>
      <c r="CS693"/>
      <c r="CT693"/>
      <c r="CU693"/>
      <c r="CV693"/>
      <c r="CW693"/>
      <c r="CX693"/>
      <c r="CY693"/>
      <c r="CZ693"/>
      <c r="DA693"/>
      <c r="DB693"/>
      <c r="DC693"/>
      <c r="DD693"/>
      <c r="DE693"/>
      <c r="DF693"/>
      <c r="DG693"/>
      <c r="DH693"/>
      <c r="DI693"/>
      <c r="DJ693"/>
      <c r="DK693"/>
      <c r="DL693"/>
      <c r="DM693"/>
      <c r="DN693"/>
      <c r="DO693"/>
      <c r="DP693"/>
      <c r="DQ693"/>
      <c r="DR693"/>
      <c r="DS693"/>
      <c r="DT693"/>
      <c r="DU693"/>
      <c r="DV693"/>
      <c r="DW693"/>
      <c r="DX693"/>
      <c r="DY693"/>
      <c r="DZ693"/>
      <c r="EA693"/>
      <c r="EB693"/>
      <c r="EC693"/>
      <c r="ED693"/>
      <c r="EE693"/>
    </row>
    <row r="694" spans="30:135" s="20" customFormat="1">
      <c r="AD694" s="43"/>
      <c r="AE694" s="43"/>
      <c r="AF694" s="3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AW694"/>
      <c r="AX694"/>
      <c r="AY694"/>
      <c r="AZ694"/>
      <c r="BA694"/>
      <c r="BB694"/>
      <c r="BC694"/>
      <c r="BD694"/>
      <c r="BE694"/>
      <c r="BF694"/>
      <c r="BG694"/>
      <c r="BH694"/>
      <c r="BI694"/>
      <c r="BJ694"/>
      <c r="BK694"/>
      <c r="BL694"/>
      <c r="BM694"/>
      <c r="BN694"/>
      <c r="BO694"/>
      <c r="BP694"/>
      <c r="BQ694"/>
      <c r="BR694"/>
      <c r="BS694"/>
      <c r="BT694"/>
      <c r="BU694"/>
      <c r="BV694"/>
      <c r="BW694"/>
      <c r="BX694"/>
      <c r="BY694"/>
      <c r="BZ694"/>
      <c r="CA694"/>
      <c r="CB694"/>
      <c r="CC694"/>
      <c r="CD694"/>
      <c r="CE694"/>
      <c r="CF694"/>
      <c r="CG694"/>
      <c r="CH694"/>
      <c r="CI694"/>
      <c r="CJ694"/>
      <c r="CK694"/>
      <c r="CL694"/>
      <c r="CM694"/>
      <c r="CN694"/>
      <c r="CO694"/>
      <c r="CP694"/>
      <c r="CQ694"/>
      <c r="CR694"/>
      <c r="CS694"/>
      <c r="CT694"/>
      <c r="CU694"/>
      <c r="CV694"/>
      <c r="CW694"/>
      <c r="CX694"/>
      <c r="CY694"/>
      <c r="CZ694"/>
      <c r="DA694"/>
      <c r="DB694"/>
      <c r="DC694"/>
      <c r="DD694"/>
      <c r="DE694"/>
      <c r="DF694"/>
      <c r="DG694"/>
      <c r="DH694"/>
      <c r="DI694"/>
      <c r="DJ694"/>
      <c r="DK694"/>
      <c r="DL694"/>
      <c r="DM694"/>
      <c r="DN694"/>
      <c r="DO694"/>
      <c r="DP694"/>
      <c r="DQ694"/>
      <c r="DR694"/>
      <c r="DS694"/>
      <c r="DT694"/>
      <c r="DU694"/>
      <c r="DV694"/>
      <c r="DW694"/>
      <c r="DX694"/>
      <c r="DY694"/>
      <c r="DZ694"/>
      <c r="EA694"/>
      <c r="EB694"/>
      <c r="EC694"/>
      <c r="ED694"/>
      <c r="EE694"/>
    </row>
    <row r="695" spans="30:135" s="20" customFormat="1">
      <c r="AD695" s="43"/>
      <c r="AE695" s="43"/>
      <c r="AF695" s="3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AW695"/>
      <c r="AX695"/>
      <c r="AY695"/>
      <c r="AZ695"/>
      <c r="BA695"/>
      <c r="BB695"/>
      <c r="BC695"/>
      <c r="BD695"/>
      <c r="BE695"/>
      <c r="BF695"/>
      <c r="BG695"/>
      <c r="BH695"/>
      <c r="BI695"/>
      <c r="BJ695"/>
      <c r="BK695"/>
      <c r="BL695"/>
      <c r="BM695"/>
      <c r="BN695"/>
      <c r="BO695"/>
      <c r="BP695"/>
      <c r="BQ695"/>
      <c r="BR695"/>
      <c r="BS695"/>
      <c r="BT695"/>
      <c r="BU695"/>
      <c r="BV695"/>
      <c r="BW695"/>
      <c r="BX695"/>
      <c r="BY695"/>
      <c r="BZ695"/>
      <c r="CA695"/>
      <c r="CB695"/>
      <c r="CC695"/>
      <c r="CD695"/>
      <c r="CE695"/>
      <c r="CF695"/>
      <c r="CG695"/>
      <c r="CH695"/>
      <c r="CI695"/>
      <c r="CJ695"/>
      <c r="CK695"/>
      <c r="CL695"/>
      <c r="CM695"/>
      <c r="CN695"/>
      <c r="CO695"/>
      <c r="CP695"/>
      <c r="CQ695"/>
      <c r="CR695"/>
      <c r="CS695"/>
      <c r="CT695"/>
      <c r="CU695"/>
      <c r="CV695"/>
      <c r="CW695"/>
      <c r="CX695"/>
      <c r="CY695"/>
      <c r="CZ695"/>
      <c r="DA695"/>
      <c r="DB695"/>
      <c r="DC695"/>
      <c r="DD695"/>
      <c r="DE695"/>
      <c r="DF695"/>
      <c r="DG695"/>
      <c r="DH695"/>
      <c r="DI695"/>
      <c r="DJ695"/>
      <c r="DK695"/>
      <c r="DL695"/>
      <c r="DM695"/>
      <c r="DN695"/>
      <c r="DO695"/>
      <c r="DP695"/>
      <c r="DQ695"/>
      <c r="DR695"/>
      <c r="DS695"/>
      <c r="DT695"/>
      <c r="DU695"/>
      <c r="DV695"/>
      <c r="DW695"/>
      <c r="DX695"/>
      <c r="DY695"/>
      <c r="DZ695"/>
      <c r="EA695"/>
      <c r="EB695"/>
      <c r="EC695"/>
      <c r="ED695"/>
      <c r="EE695"/>
    </row>
    <row r="696" spans="30:135" s="20" customFormat="1">
      <c r="AD696" s="43"/>
      <c r="AE696" s="43"/>
      <c r="AF696" s="3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  <c r="AX696"/>
      <c r="AY696"/>
      <c r="AZ696"/>
      <c r="BA696"/>
      <c r="BB696"/>
      <c r="BC696"/>
      <c r="BD696"/>
      <c r="BE696"/>
      <c r="BF696"/>
      <c r="BG696"/>
      <c r="BH696"/>
      <c r="BI696"/>
      <c r="BJ696"/>
      <c r="BK696"/>
      <c r="BL696"/>
      <c r="BM696"/>
      <c r="BN696"/>
      <c r="BO696"/>
      <c r="BP696"/>
      <c r="BQ696"/>
      <c r="BR696"/>
      <c r="BS696"/>
      <c r="BT696"/>
      <c r="BU696"/>
      <c r="BV696"/>
      <c r="BW696"/>
      <c r="BX696"/>
      <c r="BY696"/>
      <c r="BZ696"/>
      <c r="CA696"/>
      <c r="CB696"/>
      <c r="CC696"/>
      <c r="CD696"/>
      <c r="CE696"/>
      <c r="CF696"/>
      <c r="CG696"/>
      <c r="CH696"/>
      <c r="CI696"/>
      <c r="CJ696"/>
      <c r="CK696"/>
      <c r="CL696"/>
      <c r="CM696"/>
      <c r="CN696"/>
      <c r="CO696"/>
      <c r="CP696"/>
      <c r="CQ696"/>
      <c r="CR696"/>
      <c r="CS696"/>
      <c r="CT696"/>
      <c r="CU696"/>
      <c r="CV696"/>
      <c r="CW696"/>
      <c r="CX696"/>
      <c r="CY696"/>
      <c r="CZ696"/>
      <c r="DA696"/>
      <c r="DB696"/>
      <c r="DC696"/>
      <c r="DD696"/>
      <c r="DE696"/>
      <c r="DF696"/>
      <c r="DG696"/>
      <c r="DH696"/>
      <c r="DI696"/>
      <c r="DJ696"/>
      <c r="DK696"/>
      <c r="DL696"/>
      <c r="DM696"/>
      <c r="DN696"/>
      <c r="DO696"/>
      <c r="DP696"/>
      <c r="DQ696"/>
      <c r="DR696"/>
      <c r="DS696"/>
      <c r="DT696"/>
      <c r="DU696"/>
      <c r="DV696"/>
      <c r="DW696"/>
      <c r="DX696"/>
      <c r="DY696"/>
      <c r="DZ696"/>
      <c r="EA696"/>
      <c r="EB696"/>
      <c r="EC696"/>
      <c r="ED696"/>
      <c r="EE696"/>
    </row>
    <row r="697" spans="30:135" s="20" customFormat="1">
      <c r="AD697" s="43"/>
      <c r="AE697" s="43"/>
      <c r="AF697" s="3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AW697"/>
      <c r="AX697"/>
      <c r="AY697"/>
      <c r="AZ697"/>
      <c r="BA697"/>
      <c r="BB697"/>
      <c r="BC697"/>
      <c r="BD697"/>
      <c r="BE697"/>
      <c r="BF697"/>
      <c r="BG697"/>
      <c r="BH697"/>
      <c r="BI697"/>
      <c r="BJ697"/>
      <c r="BK697"/>
      <c r="BL697"/>
      <c r="BM697"/>
      <c r="BN697"/>
      <c r="BO697"/>
      <c r="BP697"/>
      <c r="BQ697"/>
      <c r="BR697"/>
      <c r="BS697"/>
      <c r="BT697"/>
      <c r="BU697"/>
      <c r="BV697"/>
      <c r="BW697"/>
      <c r="BX697"/>
      <c r="BY697"/>
      <c r="BZ697"/>
      <c r="CA697"/>
      <c r="CB697"/>
      <c r="CC697"/>
      <c r="CD697"/>
      <c r="CE697"/>
      <c r="CF697"/>
      <c r="CG697"/>
      <c r="CH697"/>
      <c r="CI697"/>
      <c r="CJ697"/>
      <c r="CK697"/>
      <c r="CL697"/>
      <c r="CM697"/>
      <c r="CN697"/>
      <c r="CO697"/>
      <c r="CP697"/>
      <c r="CQ697"/>
      <c r="CR697"/>
      <c r="CS697"/>
      <c r="CT697"/>
      <c r="CU697"/>
      <c r="CV697"/>
      <c r="CW697"/>
      <c r="CX697"/>
      <c r="CY697"/>
      <c r="CZ697"/>
      <c r="DA697"/>
      <c r="DB697"/>
      <c r="DC697"/>
      <c r="DD697"/>
      <c r="DE697"/>
      <c r="DF697"/>
      <c r="DG697"/>
      <c r="DH697"/>
      <c r="DI697"/>
      <c r="DJ697"/>
      <c r="DK697"/>
      <c r="DL697"/>
      <c r="DM697"/>
      <c r="DN697"/>
      <c r="DO697"/>
      <c r="DP697"/>
      <c r="DQ697"/>
      <c r="DR697"/>
      <c r="DS697"/>
      <c r="DT697"/>
      <c r="DU697"/>
      <c r="DV697"/>
      <c r="DW697"/>
      <c r="DX697"/>
      <c r="DY697"/>
      <c r="DZ697"/>
      <c r="EA697"/>
      <c r="EB697"/>
      <c r="EC697"/>
      <c r="ED697"/>
      <c r="EE697"/>
    </row>
    <row r="698" spans="30:135" s="20" customFormat="1">
      <c r="AD698" s="43"/>
      <c r="AE698" s="43"/>
      <c r="AF698" s="3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  <c r="BF698"/>
      <c r="BG698"/>
      <c r="BH698"/>
      <c r="BI698"/>
      <c r="BJ698"/>
      <c r="BK698"/>
      <c r="BL698"/>
      <c r="BM698"/>
      <c r="BN698"/>
      <c r="BO698"/>
      <c r="BP698"/>
      <c r="BQ698"/>
      <c r="BR698"/>
      <c r="BS698"/>
      <c r="BT698"/>
      <c r="BU698"/>
      <c r="BV698"/>
      <c r="BW698"/>
      <c r="BX698"/>
      <c r="BY698"/>
      <c r="BZ698"/>
      <c r="CA698"/>
      <c r="CB698"/>
      <c r="CC698"/>
      <c r="CD698"/>
      <c r="CE698"/>
      <c r="CF698"/>
      <c r="CG698"/>
      <c r="CH698"/>
      <c r="CI698"/>
      <c r="CJ698"/>
      <c r="CK698"/>
      <c r="CL698"/>
      <c r="CM698"/>
      <c r="CN698"/>
      <c r="CO698"/>
      <c r="CP698"/>
      <c r="CQ698"/>
      <c r="CR698"/>
      <c r="CS698"/>
      <c r="CT698"/>
      <c r="CU698"/>
      <c r="CV698"/>
      <c r="CW698"/>
      <c r="CX698"/>
      <c r="CY698"/>
      <c r="CZ698"/>
      <c r="DA698"/>
      <c r="DB698"/>
      <c r="DC698"/>
      <c r="DD698"/>
      <c r="DE698"/>
      <c r="DF698"/>
      <c r="DG698"/>
      <c r="DH698"/>
      <c r="DI698"/>
      <c r="DJ698"/>
      <c r="DK698"/>
      <c r="DL698"/>
      <c r="DM698"/>
      <c r="DN698"/>
      <c r="DO698"/>
      <c r="DP698"/>
      <c r="DQ698"/>
      <c r="DR698"/>
      <c r="DS698"/>
      <c r="DT698"/>
      <c r="DU698"/>
      <c r="DV698"/>
      <c r="DW698"/>
      <c r="DX698"/>
      <c r="DY698"/>
      <c r="DZ698"/>
      <c r="EA698"/>
      <c r="EB698"/>
      <c r="EC698"/>
      <c r="ED698"/>
      <c r="EE698"/>
    </row>
    <row r="699" spans="30:135" s="20" customFormat="1">
      <c r="AD699" s="43"/>
      <c r="AE699" s="43"/>
      <c r="AF699" s="3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  <c r="AY699"/>
      <c r="AZ699"/>
      <c r="BA699"/>
      <c r="BB699"/>
      <c r="BC699"/>
      <c r="BD699"/>
      <c r="BE699"/>
      <c r="BF699"/>
      <c r="BG699"/>
      <c r="BH699"/>
      <c r="BI699"/>
      <c r="BJ699"/>
      <c r="BK699"/>
      <c r="BL699"/>
      <c r="BM699"/>
      <c r="BN699"/>
      <c r="BO699"/>
      <c r="BP699"/>
      <c r="BQ699"/>
      <c r="BR699"/>
      <c r="BS699"/>
      <c r="BT699"/>
      <c r="BU699"/>
      <c r="BV699"/>
      <c r="BW699"/>
      <c r="BX699"/>
      <c r="BY699"/>
      <c r="BZ699"/>
      <c r="CA699"/>
      <c r="CB699"/>
      <c r="CC699"/>
      <c r="CD699"/>
      <c r="CE699"/>
      <c r="CF699"/>
      <c r="CG699"/>
      <c r="CH699"/>
      <c r="CI699"/>
      <c r="CJ699"/>
      <c r="CK699"/>
      <c r="CL699"/>
      <c r="CM699"/>
      <c r="CN699"/>
      <c r="CO699"/>
      <c r="CP699"/>
      <c r="CQ699"/>
      <c r="CR699"/>
      <c r="CS699"/>
      <c r="CT699"/>
      <c r="CU699"/>
      <c r="CV699"/>
      <c r="CW699"/>
      <c r="CX699"/>
      <c r="CY699"/>
      <c r="CZ699"/>
      <c r="DA699"/>
      <c r="DB699"/>
      <c r="DC699"/>
      <c r="DD699"/>
      <c r="DE699"/>
      <c r="DF699"/>
      <c r="DG699"/>
      <c r="DH699"/>
      <c r="DI699"/>
      <c r="DJ699"/>
      <c r="DK699"/>
      <c r="DL699"/>
      <c r="DM699"/>
      <c r="DN699"/>
      <c r="DO699"/>
      <c r="DP699"/>
      <c r="DQ699"/>
      <c r="DR699"/>
      <c r="DS699"/>
      <c r="DT699"/>
      <c r="DU699"/>
      <c r="DV699"/>
      <c r="DW699"/>
      <c r="DX699"/>
      <c r="DY699"/>
      <c r="DZ699"/>
      <c r="EA699"/>
      <c r="EB699"/>
      <c r="EC699"/>
      <c r="ED699"/>
      <c r="EE699"/>
    </row>
    <row r="700" spans="30:135" s="20" customFormat="1">
      <c r="AD700" s="43"/>
      <c r="AE700" s="43"/>
      <c r="AF700" s="3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  <c r="AX700"/>
      <c r="AY700"/>
      <c r="AZ700"/>
      <c r="BA700"/>
      <c r="BB700"/>
      <c r="BC700"/>
      <c r="BD700"/>
      <c r="BE700"/>
      <c r="BF700"/>
      <c r="BG700"/>
      <c r="BH700"/>
      <c r="BI700"/>
      <c r="BJ700"/>
      <c r="BK700"/>
      <c r="BL700"/>
      <c r="BM700"/>
      <c r="BN700"/>
      <c r="BO700"/>
      <c r="BP700"/>
      <c r="BQ700"/>
      <c r="BR700"/>
      <c r="BS700"/>
      <c r="BT700"/>
      <c r="BU700"/>
      <c r="BV700"/>
      <c r="BW700"/>
      <c r="BX700"/>
      <c r="BY700"/>
      <c r="BZ700"/>
      <c r="CA700"/>
      <c r="CB700"/>
      <c r="CC700"/>
      <c r="CD700"/>
      <c r="CE700"/>
      <c r="CF700"/>
      <c r="CG700"/>
      <c r="CH700"/>
      <c r="CI700"/>
      <c r="CJ700"/>
      <c r="CK700"/>
      <c r="CL700"/>
      <c r="CM700"/>
      <c r="CN700"/>
      <c r="CO700"/>
      <c r="CP700"/>
      <c r="CQ700"/>
      <c r="CR700"/>
      <c r="CS700"/>
      <c r="CT700"/>
      <c r="CU700"/>
      <c r="CV700"/>
      <c r="CW700"/>
      <c r="CX700"/>
      <c r="CY700"/>
      <c r="CZ700"/>
      <c r="DA700"/>
      <c r="DB700"/>
      <c r="DC700"/>
      <c r="DD700"/>
      <c r="DE700"/>
      <c r="DF700"/>
      <c r="DG700"/>
      <c r="DH700"/>
      <c r="DI700"/>
      <c r="DJ700"/>
      <c r="DK700"/>
      <c r="DL700"/>
      <c r="DM700"/>
      <c r="DN700"/>
      <c r="DO700"/>
      <c r="DP700"/>
      <c r="DQ700"/>
      <c r="DR700"/>
      <c r="DS700"/>
      <c r="DT700"/>
      <c r="DU700"/>
      <c r="DV700"/>
      <c r="DW700"/>
      <c r="DX700"/>
      <c r="DY700"/>
      <c r="DZ700"/>
      <c r="EA700"/>
      <c r="EB700"/>
      <c r="EC700"/>
      <c r="ED700"/>
      <c r="EE700"/>
    </row>
    <row r="701" spans="30:135" s="20" customFormat="1">
      <c r="AD701" s="43"/>
      <c r="AE701" s="43"/>
      <c r="AF701" s="3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  <c r="AY701"/>
      <c r="AZ701"/>
      <c r="BA701"/>
      <c r="BB701"/>
      <c r="BC701"/>
      <c r="BD701"/>
      <c r="BE701"/>
      <c r="BF701"/>
      <c r="BG701"/>
      <c r="BH701"/>
      <c r="BI701"/>
      <c r="BJ701"/>
      <c r="BK701"/>
      <c r="BL701"/>
      <c r="BM701"/>
      <c r="BN701"/>
      <c r="BO701"/>
      <c r="BP701"/>
      <c r="BQ701"/>
      <c r="BR701"/>
      <c r="BS701"/>
      <c r="BT701"/>
      <c r="BU701"/>
      <c r="BV701"/>
      <c r="BW701"/>
      <c r="BX701"/>
      <c r="BY701"/>
      <c r="BZ701"/>
      <c r="CA701"/>
      <c r="CB701"/>
      <c r="CC701"/>
      <c r="CD701"/>
      <c r="CE701"/>
      <c r="CF701"/>
      <c r="CG701"/>
      <c r="CH701"/>
      <c r="CI701"/>
      <c r="CJ701"/>
      <c r="CK701"/>
      <c r="CL701"/>
      <c r="CM701"/>
      <c r="CN701"/>
      <c r="CO701"/>
      <c r="CP701"/>
      <c r="CQ701"/>
      <c r="CR701"/>
      <c r="CS701"/>
      <c r="CT701"/>
      <c r="CU701"/>
      <c r="CV701"/>
      <c r="CW701"/>
      <c r="CX701"/>
      <c r="CY701"/>
      <c r="CZ701"/>
      <c r="DA701"/>
      <c r="DB701"/>
      <c r="DC701"/>
      <c r="DD701"/>
      <c r="DE701"/>
      <c r="DF701"/>
      <c r="DG701"/>
      <c r="DH701"/>
      <c r="DI701"/>
      <c r="DJ701"/>
      <c r="DK701"/>
      <c r="DL701"/>
      <c r="DM701"/>
      <c r="DN701"/>
      <c r="DO701"/>
      <c r="DP701"/>
      <c r="DQ701"/>
      <c r="DR701"/>
      <c r="DS701"/>
      <c r="DT701"/>
      <c r="DU701"/>
      <c r="DV701"/>
      <c r="DW701"/>
      <c r="DX701"/>
      <c r="DY701"/>
      <c r="DZ701"/>
      <c r="EA701"/>
      <c r="EB701"/>
      <c r="EC701"/>
      <c r="ED701"/>
      <c r="EE701"/>
    </row>
    <row r="702" spans="30:135" s="20" customFormat="1">
      <c r="AD702" s="43"/>
      <c r="AE702" s="43"/>
      <c r="AF702" s="3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  <c r="AY702"/>
      <c r="AZ702"/>
      <c r="BA702"/>
      <c r="BB702"/>
      <c r="BC702"/>
      <c r="BD702"/>
      <c r="BE702"/>
      <c r="BF702"/>
      <c r="BG702"/>
      <c r="BH702"/>
      <c r="BI702"/>
      <c r="BJ702"/>
      <c r="BK702"/>
      <c r="BL702"/>
      <c r="BM702"/>
      <c r="BN702"/>
      <c r="BO702"/>
      <c r="BP702"/>
      <c r="BQ702"/>
      <c r="BR702"/>
      <c r="BS702"/>
      <c r="BT702"/>
      <c r="BU702"/>
      <c r="BV702"/>
      <c r="BW702"/>
      <c r="BX702"/>
      <c r="BY702"/>
      <c r="BZ702"/>
      <c r="CA702"/>
      <c r="CB702"/>
      <c r="CC702"/>
      <c r="CD702"/>
      <c r="CE702"/>
      <c r="CF702"/>
      <c r="CG702"/>
      <c r="CH702"/>
      <c r="CI702"/>
      <c r="CJ702"/>
      <c r="CK702"/>
      <c r="CL702"/>
      <c r="CM702"/>
      <c r="CN702"/>
      <c r="CO702"/>
      <c r="CP702"/>
      <c r="CQ702"/>
      <c r="CR702"/>
      <c r="CS702"/>
      <c r="CT702"/>
      <c r="CU702"/>
      <c r="CV702"/>
      <c r="CW702"/>
      <c r="CX702"/>
      <c r="CY702"/>
      <c r="CZ702"/>
      <c r="DA702"/>
      <c r="DB702"/>
      <c r="DC702"/>
      <c r="DD702"/>
      <c r="DE702"/>
      <c r="DF702"/>
      <c r="DG702"/>
      <c r="DH702"/>
      <c r="DI702"/>
      <c r="DJ702"/>
      <c r="DK702"/>
      <c r="DL702"/>
      <c r="DM702"/>
      <c r="DN702"/>
      <c r="DO702"/>
      <c r="DP702"/>
      <c r="DQ702"/>
      <c r="DR702"/>
      <c r="DS702"/>
      <c r="DT702"/>
      <c r="DU702"/>
      <c r="DV702"/>
      <c r="DW702"/>
      <c r="DX702"/>
      <c r="DY702"/>
      <c r="DZ702"/>
      <c r="EA702"/>
      <c r="EB702"/>
      <c r="EC702"/>
      <c r="ED702"/>
      <c r="EE702"/>
    </row>
    <row r="703" spans="30:135" s="20" customFormat="1">
      <c r="AD703" s="43"/>
      <c r="AE703" s="43"/>
      <c r="AF703" s="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  <c r="AY703"/>
      <c r="AZ703"/>
      <c r="BA703"/>
      <c r="BB703"/>
      <c r="BC703"/>
      <c r="BD703"/>
      <c r="BE703"/>
      <c r="BF703"/>
      <c r="BG703"/>
      <c r="BH703"/>
      <c r="BI703"/>
      <c r="BJ703"/>
      <c r="BK703"/>
      <c r="BL703"/>
      <c r="BM703"/>
      <c r="BN703"/>
      <c r="BO703"/>
      <c r="BP703"/>
      <c r="BQ703"/>
      <c r="BR703"/>
      <c r="BS703"/>
      <c r="BT703"/>
      <c r="BU703"/>
      <c r="BV703"/>
      <c r="BW703"/>
      <c r="BX703"/>
      <c r="BY703"/>
      <c r="BZ703"/>
      <c r="CA703"/>
      <c r="CB703"/>
      <c r="CC703"/>
      <c r="CD703"/>
      <c r="CE703"/>
      <c r="CF703"/>
      <c r="CG703"/>
      <c r="CH703"/>
      <c r="CI703"/>
      <c r="CJ703"/>
      <c r="CK703"/>
      <c r="CL703"/>
      <c r="CM703"/>
      <c r="CN703"/>
      <c r="CO703"/>
      <c r="CP703"/>
      <c r="CQ703"/>
      <c r="CR703"/>
      <c r="CS703"/>
      <c r="CT703"/>
      <c r="CU703"/>
      <c r="CV703"/>
      <c r="CW703"/>
      <c r="CX703"/>
      <c r="CY703"/>
      <c r="CZ703"/>
      <c r="DA703"/>
      <c r="DB703"/>
      <c r="DC703"/>
      <c r="DD703"/>
      <c r="DE703"/>
      <c r="DF703"/>
      <c r="DG703"/>
      <c r="DH703"/>
      <c r="DI703"/>
      <c r="DJ703"/>
      <c r="DK703"/>
      <c r="DL703"/>
      <c r="DM703"/>
      <c r="DN703"/>
      <c r="DO703"/>
      <c r="DP703"/>
      <c r="DQ703"/>
      <c r="DR703"/>
      <c r="DS703"/>
      <c r="DT703"/>
      <c r="DU703"/>
      <c r="DV703"/>
      <c r="DW703"/>
      <c r="DX703"/>
      <c r="DY703"/>
      <c r="DZ703"/>
      <c r="EA703"/>
      <c r="EB703"/>
      <c r="EC703"/>
      <c r="ED703"/>
      <c r="EE703"/>
    </row>
    <row r="704" spans="30:135" s="20" customFormat="1">
      <c r="AD704" s="43"/>
      <c r="AE704" s="43"/>
      <c r="AF704" s="3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  <c r="AU704"/>
      <c r="AV704"/>
      <c r="AW704"/>
      <c r="AX704"/>
      <c r="AY704"/>
      <c r="AZ704"/>
      <c r="BA704"/>
      <c r="BB704"/>
      <c r="BC704"/>
      <c r="BD704"/>
      <c r="BE704"/>
      <c r="BF704"/>
      <c r="BG704"/>
      <c r="BH704"/>
      <c r="BI704"/>
      <c r="BJ704"/>
      <c r="BK704"/>
      <c r="BL704"/>
      <c r="BM704"/>
      <c r="BN704"/>
      <c r="BO704"/>
      <c r="BP704"/>
      <c r="BQ704"/>
      <c r="BR704"/>
      <c r="BS704"/>
      <c r="BT704"/>
      <c r="BU704"/>
      <c r="BV704"/>
      <c r="BW704"/>
      <c r="BX704"/>
      <c r="BY704"/>
      <c r="BZ704"/>
      <c r="CA704"/>
      <c r="CB704"/>
      <c r="CC704"/>
      <c r="CD704"/>
      <c r="CE704"/>
      <c r="CF704"/>
      <c r="CG704"/>
      <c r="CH704"/>
      <c r="CI704"/>
      <c r="CJ704"/>
      <c r="CK704"/>
      <c r="CL704"/>
      <c r="CM704"/>
      <c r="CN704"/>
      <c r="CO704"/>
      <c r="CP704"/>
      <c r="CQ704"/>
      <c r="CR704"/>
      <c r="CS704"/>
      <c r="CT704"/>
      <c r="CU704"/>
      <c r="CV704"/>
      <c r="CW704"/>
      <c r="CX704"/>
      <c r="CY704"/>
      <c r="CZ704"/>
      <c r="DA704"/>
      <c r="DB704"/>
      <c r="DC704"/>
      <c r="DD704"/>
      <c r="DE704"/>
      <c r="DF704"/>
      <c r="DG704"/>
      <c r="DH704"/>
      <c r="DI704"/>
      <c r="DJ704"/>
      <c r="DK704"/>
      <c r="DL704"/>
      <c r="DM704"/>
      <c r="DN704"/>
      <c r="DO704"/>
      <c r="DP704"/>
      <c r="DQ704"/>
      <c r="DR704"/>
      <c r="DS704"/>
      <c r="DT704"/>
      <c r="DU704"/>
      <c r="DV704"/>
      <c r="DW704"/>
      <c r="DX704"/>
      <c r="DY704"/>
      <c r="DZ704"/>
      <c r="EA704"/>
      <c r="EB704"/>
      <c r="EC704"/>
      <c r="ED704"/>
      <c r="EE704"/>
    </row>
    <row r="705" spans="30:135" s="20" customFormat="1">
      <c r="AD705" s="43"/>
      <c r="AE705" s="43"/>
      <c r="AF705" s="3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  <c r="AY705"/>
      <c r="AZ705"/>
      <c r="BA705"/>
      <c r="BB705"/>
      <c r="BC705"/>
      <c r="BD705"/>
      <c r="BE705"/>
      <c r="BF705"/>
      <c r="BG705"/>
      <c r="BH705"/>
      <c r="BI705"/>
      <c r="BJ705"/>
      <c r="BK705"/>
      <c r="BL705"/>
      <c r="BM705"/>
      <c r="BN705"/>
      <c r="BO705"/>
      <c r="BP705"/>
      <c r="BQ705"/>
      <c r="BR705"/>
      <c r="BS705"/>
      <c r="BT705"/>
      <c r="BU705"/>
      <c r="BV705"/>
      <c r="BW705"/>
      <c r="BX705"/>
      <c r="BY705"/>
      <c r="BZ705"/>
      <c r="CA705"/>
      <c r="CB705"/>
      <c r="CC705"/>
      <c r="CD705"/>
      <c r="CE705"/>
      <c r="CF705"/>
      <c r="CG705"/>
      <c r="CH705"/>
      <c r="CI705"/>
      <c r="CJ705"/>
      <c r="CK705"/>
      <c r="CL705"/>
      <c r="CM705"/>
      <c r="CN705"/>
      <c r="CO705"/>
      <c r="CP705"/>
      <c r="CQ705"/>
      <c r="CR705"/>
      <c r="CS705"/>
      <c r="CT705"/>
      <c r="CU705"/>
      <c r="CV705"/>
      <c r="CW705"/>
      <c r="CX705"/>
      <c r="CY705"/>
      <c r="CZ705"/>
      <c r="DA705"/>
      <c r="DB705"/>
      <c r="DC705"/>
      <c r="DD705"/>
      <c r="DE705"/>
      <c r="DF705"/>
      <c r="DG705"/>
      <c r="DH705"/>
      <c r="DI705"/>
      <c r="DJ705"/>
      <c r="DK705"/>
      <c r="DL705"/>
      <c r="DM705"/>
      <c r="DN705"/>
      <c r="DO705"/>
      <c r="DP705"/>
      <c r="DQ705"/>
      <c r="DR705"/>
      <c r="DS705"/>
      <c r="DT705"/>
      <c r="DU705"/>
      <c r="DV705"/>
      <c r="DW705"/>
      <c r="DX705"/>
      <c r="DY705"/>
      <c r="DZ705"/>
      <c r="EA705"/>
      <c r="EB705"/>
      <c r="EC705"/>
      <c r="ED705"/>
      <c r="EE705"/>
    </row>
    <row r="706" spans="30:135" s="20" customFormat="1">
      <c r="AD706" s="43"/>
      <c r="AE706" s="43"/>
      <c r="AF706" s="3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  <c r="AT706"/>
      <c r="AU706"/>
      <c r="AV706"/>
      <c r="AW706"/>
      <c r="AX706"/>
      <c r="AY706"/>
      <c r="AZ706"/>
      <c r="BA706"/>
      <c r="BB706"/>
      <c r="BC706"/>
      <c r="BD706"/>
      <c r="BE706"/>
      <c r="BF706"/>
      <c r="BG706"/>
      <c r="BH706"/>
      <c r="BI706"/>
      <c r="BJ706"/>
      <c r="BK706"/>
      <c r="BL706"/>
      <c r="BM706"/>
      <c r="BN706"/>
      <c r="BO706"/>
      <c r="BP706"/>
      <c r="BQ706"/>
      <c r="BR706"/>
      <c r="BS706"/>
      <c r="BT706"/>
      <c r="BU706"/>
      <c r="BV706"/>
      <c r="BW706"/>
      <c r="BX706"/>
      <c r="BY706"/>
      <c r="BZ706"/>
      <c r="CA706"/>
      <c r="CB706"/>
      <c r="CC706"/>
      <c r="CD706"/>
      <c r="CE706"/>
      <c r="CF706"/>
      <c r="CG706"/>
      <c r="CH706"/>
      <c r="CI706"/>
      <c r="CJ706"/>
      <c r="CK706"/>
      <c r="CL706"/>
      <c r="CM706"/>
      <c r="CN706"/>
      <c r="CO706"/>
      <c r="CP706"/>
      <c r="CQ706"/>
      <c r="CR706"/>
      <c r="CS706"/>
      <c r="CT706"/>
      <c r="CU706"/>
      <c r="CV706"/>
      <c r="CW706"/>
      <c r="CX706"/>
      <c r="CY706"/>
      <c r="CZ706"/>
      <c r="DA706"/>
      <c r="DB706"/>
      <c r="DC706"/>
      <c r="DD706"/>
      <c r="DE706"/>
      <c r="DF706"/>
      <c r="DG706"/>
      <c r="DH706"/>
      <c r="DI706"/>
      <c r="DJ706"/>
      <c r="DK706"/>
      <c r="DL706"/>
      <c r="DM706"/>
      <c r="DN706"/>
      <c r="DO706"/>
      <c r="DP706"/>
      <c r="DQ706"/>
      <c r="DR706"/>
      <c r="DS706"/>
      <c r="DT706"/>
      <c r="DU706"/>
      <c r="DV706"/>
      <c r="DW706"/>
      <c r="DX706"/>
      <c r="DY706"/>
      <c r="DZ706"/>
      <c r="EA706"/>
      <c r="EB706"/>
      <c r="EC706"/>
      <c r="ED706"/>
      <c r="EE706"/>
    </row>
    <row r="707" spans="30:135" s="20" customFormat="1">
      <c r="AD707" s="43"/>
      <c r="AE707" s="43"/>
      <c r="AF707" s="3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  <c r="AT707"/>
      <c r="AU707"/>
      <c r="AV707"/>
      <c r="AW707"/>
      <c r="AX707"/>
      <c r="AY707"/>
      <c r="AZ707"/>
      <c r="BA707"/>
      <c r="BB707"/>
      <c r="BC707"/>
      <c r="BD707"/>
      <c r="BE707"/>
      <c r="BF707"/>
      <c r="BG707"/>
      <c r="BH707"/>
      <c r="BI707"/>
      <c r="BJ707"/>
      <c r="BK707"/>
      <c r="BL707"/>
      <c r="BM707"/>
      <c r="BN707"/>
      <c r="BO707"/>
      <c r="BP707"/>
      <c r="BQ707"/>
      <c r="BR707"/>
      <c r="BS707"/>
      <c r="BT707"/>
      <c r="BU707"/>
      <c r="BV707"/>
      <c r="BW707"/>
      <c r="BX707"/>
      <c r="BY707"/>
      <c r="BZ707"/>
      <c r="CA707"/>
      <c r="CB707"/>
      <c r="CC707"/>
      <c r="CD707"/>
      <c r="CE707"/>
      <c r="CF707"/>
      <c r="CG707"/>
      <c r="CH707"/>
      <c r="CI707"/>
      <c r="CJ707"/>
      <c r="CK707"/>
      <c r="CL707"/>
      <c r="CM707"/>
      <c r="CN707"/>
      <c r="CO707"/>
      <c r="CP707"/>
      <c r="CQ707"/>
      <c r="CR707"/>
      <c r="CS707"/>
      <c r="CT707"/>
      <c r="CU707"/>
      <c r="CV707"/>
      <c r="CW707"/>
      <c r="CX707"/>
      <c r="CY707"/>
      <c r="CZ707"/>
      <c r="DA707"/>
      <c r="DB707"/>
      <c r="DC707"/>
      <c r="DD707"/>
      <c r="DE707"/>
      <c r="DF707"/>
      <c r="DG707"/>
      <c r="DH707"/>
      <c r="DI707"/>
      <c r="DJ707"/>
      <c r="DK707"/>
      <c r="DL707"/>
      <c r="DM707"/>
      <c r="DN707"/>
      <c r="DO707"/>
      <c r="DP707"/>
      <c r="DQ707"/>
      <c r="DR707"/>
      <c r="DS707"/>
      <c r="DT707"/>
      <c r="DU707"/>
      <c r="DV707"/>
      <c r="DW707"/>
      <c r="DX707"/>
      <c r="DY707"/>
      <c r="DZ707"/>
      <c r="EA707"/>
      <c r="EB707"/>
      <c r="EC707"/>
      <c r="ED707"/>
      <c r="EE707"/>
    </row>
    <row r="708" spans="30:135" s="20" customFormat="1">
      <c r="AD708" s="43"/>
      <c r="AE708" s="43"/>
      <c r="AF708" s="3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  <c r="AU708"/>
      <c r="AV708"/>
      <c r="AW708"/>
      <c r="AX708"/>
      <c r="AY708"/>
      <c r="AZ708"/>
      <c r="BA708"/>
      <c r="BB708"/>
      <c r="BC708"/>
      <c r="BD708"/>
      <c r="BE708"/>
      <c r="BF708"/>
      <c r="BG708"/>
      <c r="BH708"/>
      <c r="BI708"/>
      <c r="BJ708"/>
      <c r="BK708"/>
      <c r="BL708"/>
      <c r="BM708"/>
      <c r="BN708"/>
      <c r="BO708"/>
      <c r="BP708"/>
      <c r="BQ708"/>
      <c r="BR708"/>
      <c r="BS708"/>
      <c r="BT708"/>
      <c r="BU708"/>
      <c r="BV708"/>
      <c r="BW708"/>
      <c r="BX708"/>
      <c r="BY708"/>
      <c r="BZ708"/>
      <c r="CA708"/>
      <c r="CB708"/>
      <c r="CC708"/>
      <c r="CD708"/>
      <c r="CE708"/>
      <c r="CF708"/>
      <c r="CG708"/>
      <c r="CH708"/>
      <c r="CI708"/>
      <c r="CJ708"/>
      <c r="CK708"/>
      <c r="CL708"/>
      <c r="CM708"/>
      <c r="CN708"/>
      <c r="CO708"/>
      <c r="CP708"/>
      <c r="CQ708"/>
      <c r="CR708"/>
      <c r="CS708"/>
      <c r="CT708"/>
      <c r="CU708"/>
      <c r="CV708"/>
      <c r="CW708"/>
      <c r="CX708"/>
      <c r="CY708"/>
      <c r="CZ708"/>
      <c r="DA708"/>
      <c r="DB708"/>
      <c r="DC708"/>
      <c r="DD708"/>
      <c r="DE708"/>
      <c r="DF708"/>
      <c r="DG708"/>
      <c r="DH708"/>
      <c r="DI708"/>
      <c r="DJ708"/>
      <c r="DK708"/>
      <c r="DL708"/>
      <c r="DM708"/>
      <c r="DN708"/>
      <c r="DO708"/>
      <c r="DP708"/>
      <c r="DQ708"/>
      <c r="DR708"/>
      <c r="DS708"/>
      <c r="DT708"/>
      <c r="DU708"/>
      <c r="DV708"/>
      <c r="DW708"/>
      <c r="DX708"/>
      <c r="DY708"/>
      <c r="DZ708"/>
      <c r="EA708"/>
      <c r="EB708"/>
      <c r="EC708"/>
      <c r="ED708"/>
      <c r="EE708"/>
    </row>
    <row r="709" spans="30:135" s="20" customFormat="1">
      <c r="AD709" s="43"/>
      <c r="AE709" s="43"/>
      <c r="AF709" s="3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  <c r="AT709"/>
      <c r="AU709"/>
      <c r="AV709"/>
      <c r="AW709"/>
      <c r="AX709"/>
      <c r="AY709"/>
      <c r="AZ709"/>
      <c r="BA709"/>
      <c r="BB709"/>
      <c r="BC709"/>
      <c r="BD709"/>
      <c r="BE709"/>
      <c r="BF709"/>
      <c r="BG709"/>
      <c r="BH709"/>
      <c r="BI709"/>
      <c r="BJ709"/>
      <c r="BK709"/>
      <c r="BL709"/>
      <c r="BM709"/>
      <c r="BN709"/>
      <c r="BO709"/>
      <c r="BP709"/>
      <c r="BQ709"/>
      <c r="BR709"/>
      <c r="BS709"/>
      <c r="BT709"/>
      <c r="BU709"/>
      <c r="BV709"/>
      <c r="BW709"/>
      <c r="BX709"/>
      <c r="BY709"/>
      <c r="BZ709"/>
      <c r="CA709"/>
      <c r="CB709"/>
      <c r="CC709"/>
      <c r="CD709"/>
      <c r="CE709"/>
      <c r="CF709"/>
      <c r="CG709"/>
      <c r="CH709"/>
      <c r="CI709"/>
      <c r="CJ709"/>
      <c r="CK709"/>
      <c r="CL709"/>
      <c r="CM709"/>
      <c r="CN709"/>
      <c r="CO709"/>
      <c r="CP709"/>
      <c r="CQ709"/>
      <c r="CR709"/>
      <c r="CS709"/>
      <c r="CT709"/>
      <c r="CU709"/>
      <c r="CV709"/>
      <c r="CW709"/>
      <c r="CX709"/>
      <c r="CY709"/>
      <c r="CZ709"/>
      <c r="DA709"/>
      <c r="DB709"/>
      <c r="DC709"/>
      <c r="DD709"/>
      <c r="DE709"/>
      <c r="DF709"/>
      <c r="DG709"/>
      <c r="DH709"/>
      <c r="DI709"/>
      <c r="DJ709"/>
      <c r="DK709"/>
      <c r="DL709"/>
      <c r="DM709"/>
      <c r="DN709"/>
      <c r="DO709"/>
      <c r="DP709"/>
      <c r="DQ709"/>
      <c r="DR709"/>
      <c r="DS709"/>
      <c r="DT709"/>
      <c r="DU709"/>
      <c r="DV709"/>
      <c r="DW709"/>
      <c r="DX709"/>
      <c r="DY709"/>
      <c r="DZ709"/>
      <c r="EA709"/>
      <c r="EB709"/>
      <c r="EC709"/>
      <c r="ED709"/>
      <c r="EE709"/>
    </row>
    <row r="710" spans="30:135" s="20" customFormat="1">
      <c r="AD710" s="43"/>
      <c r="AE710" s="43"/>
      <c r="AF710" s="3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  <c r="AU710"/>
      <c r="AV710"/>
      <c r="AW710"/>
      <c r="AX710"/>
      <c r="AY710"/>
      <c r="AZ710"/>
      <c r="BA710"/>
      <c r="BB710"/>
      <c r="BC710"/>
      <c r="BD710"/>
      <c r="BE710"/>
      <c r="BF710"/>
      <c r="BG710"/>
      <c r="BH710"/>
      <c r="BI710"/>
      <c r="BJ710"/>
      <c r="BK710"/>
      <c r="BL710"/>
      <c r="BM710"/>
      <c r="BN710"/>
      <c r="BO710"/>
      <c r="BP710"/>
      <c r="BQ710"/>
      <c r="BR710"/>
      <c r="BS710"/>
      <c r="BT710"/>
      <c r="BU710"/>
      <c r="BV710"/>
      <c r="BW710"/>
      <c r="BX710"/>
      <c r="BY710"/>
      <c r="BZ710"/>
      <c r="CA710"/>
      <c r="CB710"/>
      <c r="CC710"/>
      <c r="CD710"/>
      <c r="CE710"/>
      <c r="CF710"/>
      <c r="CG710"/>
      <c r="CH710"/>
      <c r="CI710"/>
      <c r="CJ710"/>
      <c r="CK710"/>
      <c r="CL710"/>
      <c r="CM710"/>
      <c r="CN710"/>
      <c r="CO710"/>
      <c r="CP710"/>
      <c r="CQ710"/>
      <c r="CR710"/>
      <c r="CS710"/>
      <c r="CT710"/>
      <c r="CU710"/>
      <c r="CV710"/>
      <c r="CW710"/>
      <c r="CX710"/>
      <c r="CY710"/>
      <c r="CZ710"/>
      <c r="DA710"/>
      <c r="DB710"/>
      <c r="DC710"/>
      <c r="DD710"/>
      <c r="DE710"/>
      <c r="DF710"/>
      <c r="DG710"/>
      <c r="DH710"/>
      <c r="DI710"/>
      <c r="DJ710"/>
      <c r="DK710"/>
      <c r="DL710"/>
      <c r="DM710"/>
      <c r="DN710"/>
      <c r="DO710"/>
      <c r="DP710"/>
      <c r="DQ710"/>
      <c r="DR710"/>
      <c r="DS710"/>
      <c r="DT710"/>
      <c r="DU710"/>
      <c r="DV710"/>
      <c r="DW710"/>
      <c r="DX710"/>
      <c r="DY710"/>
      <c r="DZ710"/>
      <c r="EA710"/>
      <c r="EB710"/>
      <c r="EC710"/>
      <c r="ED710"/>
      <c r="EE710"/>
    </row>
    <row r="711" spans="30:135" s="20" customFormat="1">
      <c r="AD711" s="43"/>
      <c r="AE711" s="43"/>
      <c r="AF711" s="3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  <c r="AU711"/>
      <c r="AV711"/>
      <c r="AW711"/>
      <c r="AX711"/>
      <c r="AY711"/>
      <c r="AZ711"/>
      <c r="BA711"/>
      <c r="BB711"/>
      <c r="BC711"/>
      <c r="BD711"/>
      <c r="BE711"/>
      <c r="BF711"/>
      <c r="BG711"/>
      <c r="BH711"/>
      <c r="BI711"/>
      <c r="BJ711"/>
      <c r="BK711"/>
      <c r="BL711"/>
      <c r="BM711"/>
      <c r="BN711"/>
      <c r="BO711"/>
      <c r="BP711"/>
      <c r="BQ711"/>
      <c r="BR711"/>
      <c r="BS711"/>
      <c r="BT711"/>
      <c r="BU711"/>
      <c r="BV711"/>
      <c r="BW711"/>
      <c r="BX711"/>
      <c r="BY711"/>
      <c r="BZ711"/>
      <c r="CA711"/>
      <c r="CB711"/>
      <c r="CC711"/>
      <c r="CD711"/>
      <c r="CE711"/>
      <c r="CF711"/>
      <c r="CG711"/>
      <c r="CH711"/>
      <c r="CI711"/>
      <c r="CJ711"/>
      <c r="CK711"/>
      <c r="CL711"/>
      <c r="CM711"/>
      <c r="CN711"/>
      <c r="CO711"/>
      <c r="CP711"/>
      <c r="CQ711"/>
      <c r="CR711"/>
      <c r="CS711"/>
      <c r="CT711"/>
      <c r="CU711"/>
      <c r="CV711"/>
      <c r="CW711"/>
      <c r="CX711"/>
      <c r="CY711"/>
      <c r="CZ711"/>
      <c r="DA711"/>
      <c r="DB711"/>
      <c r="DC711"/>
      <c r="DD711"/>
      <c r="DE711"/>
      <c r="DF711"/>
      <c r="DG711"/>
      <c r="DH711"/>
      <c r="DI711"/>
      <c r="DJ711"/>
      <c r="DK711"/>
      <c r="DL711"/>
      <c r="DM711"/>
      <c r="DN711"/>
      <c r="DO711"/>
      <c r="DP711"/>
      <c r="DQ711"/>
      <c r="DR711"/>
      <c r="DS711"/>
      <c r="DT711"/>
      <c r="DU711"/>
      <c r="DV711"/>
      <c r="DW711"/>
      <c r="DX711"/>
      <c r="DY711"/>
      <c r="DZ711"/>
      <c r="EA711"/>
      <c r="EB711"/>
      <c r="EC711"/>
      <c r="ED711"/>
      <c r="EE711"/>
    </row>
    <row r="712" spans="30:135" s="20" customFormat="1">
      <c r="AD712" s="43"/>
      <c r="AE712" s="43"/>
      <c r="AF712" s="3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AW712"/>
      <c r="AX712"/>
      <c r="AY712"/>
      <c r="AZ712"/>
      <c r="BA712"/>
      <c r="BB712"/>
      <c r="BC712"/>
      <c r="BD712"/>
      <c r="BE712"/>
      <c r="BF712"/>
      <c r="BG712"/>
      <c r="BH712"/>
      <c r="BI712"/>
      <c r="BJ712"/>
      <c r="BK712"/>
      <c r="BL712"/>
      <c r="BM712"/>
      <c r="BN712"/>
      <c r="BO712"/>
      <c r="BP712"/>
      <c r="BQ712"/>
      <c r="BR712"/>
      <c r="BS712"/>
      <c r="BT712"/>
      <c r="BU712"/>
      <c r="BV712"/>
      <c r="BW712"/>
      <c r="BX712"/>
      <c r="BY712"/>
      <c r="BZ712"/>
      <c r="CA712"/>
      <c r="CB712"/>
      <c r="CC712"/>
      <c r="CD712"/>
      <c r="CE712"/>
      <c r="CF712"/>
      <c r="CG712"/>
      <c r="CH712"/>
      <c r="CI712"/>
      <c r="CJ712"/>
      <c r="CK712"/>
      <c r="CL712"/>
      <c r="CM712"/>
      <c r="CN712"/>
      <c r="CO712"/>
      <c r="CP712"/>
      <c r="CQ712"/>
      <c r="CR712"/>
      <c r="CS712"/>
      <c r="CT712"/>
      <c r="CU712"/>
      <c r="CV712"/>
      <c r="CW712"/>
      <c r="CX712"/>
      <c r="CY712"/>
      <c r="CZ712"/>
      <c r="DA712"/>
      <c r="DB712"/>
      <c r="DC712"/>
      <c r="DD712"/>
      <c r="DE712"/>
      <c r="DF712"/>
      <c r="DG712"/>
      <c r="DH712"/>
      <c r="DI712"/>
      <c r="DJ712"/>
      <c r="DK712"/>
      <c r="DL712"/>
      <c r="DM712"/>
      <c r="DN712"/>
      <c r="DO712"/>
      <c r="DP712"/>
      <c r="DQ712"/>
      <c r="DR712"/>
      <c r="DS712"/>
      <c r="DT712"/>
      <c r="DU712"/>
      <c r="DV712"/>
      <c r="DW712"/>
      <c r="DX712"/>
      <c r="DY712"/>
      <c r="DZ712"/>
      <c r="EA712"/>
      <c r="EB712"/>
      <c r="EC712"/>
      <c r="ED712"/>
      <c r="EE712"/>
    </row>
    <row r="713" spans="30:135" s="20" customFormat="1">
      <c r="AD713" s="43"/>
      <c r="AE713" s="43"/>
      <c r="AF713" s="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AW713"/>
      <c r="AX713"/>
      <c r="AY713"/>
      <c r="AZ713"/>
      <c r="BA713"/>
      <c r="BB713"/>
      <c r="BC713"/>
      <c r="BD713"/>
      <c r="BE713"/>
      <c r="BF713"/>
      <c r="BG713"/>
      <c r="BH713"/>
      <c r="BI713"/>
      <c r="BJ713"/>
      <c r="BK713"/>
      <c r="BL713"/>
      <c r="BM713"/>
      <c r="BN713"/>
      <c r="BO713"/>
      <c r="BP713"/>
      <c r="BQ713"/>
      <c r="BR713"/>
      <c r="BS713"/>
      <c r="BT713"/>
      <c r="BU713"/>
      <c r="BV713"/>
      <c r="BW713"/>
      <c r="BX713"/>
      <c r="BY713"/>
      <c r="BZ713"/>
      <c r="CA713"/>
      <c r="CB713"/>
      <c r="CC713"/>
      <c r="CD713"/>
      <c r="CE713"/>
      <c r="CF713"/>
      <c r="CG713"/>
      <c r="CH713"/>
      <c r="CI713"/>
      <c r="CJ713"/>
      <c r="CK713"/>
      <c r="CL713"/>
      <c r="CM713"/>
      <c r="CN713"/>
      <c r="CO713"/>
      <c r="CP713"/>
      <c r="CQ713"/>
      <c r="CR713"/>
      <c r="CS713"/>
      <c r="CT713"/>
      <c r="CU713"/>
      <c r="CV713"/>
      <c r="CW713"/>
      <c r="CX713"/>
      <c r="CY713"/>
      <c r="CZ713"/>
      <c r="DA713"/>
      <c r="DB713"/>
      <c r="DC713"/>
      <c r="DD713"/>
      <c r="DE713"/>
      <c r="DF713"/>
      <c r="DG713"/>
      <c r="DH713"/>
      <c r="DI713"/>
      <c r="DJ713"/>
      <c r="DK713"/>
      <c r="DL713"/>
      <c r="DM713"/>
      <c r="DN713"/>
      <c r="DO713"/>
      <c r="DP713"/>
      <c r="DQ713"/>
      <c r="DR713"/>
      <c r="DS713"/>
      <c r="DT713"/>
      <c r="DU713"/>
      <c r="DV713"/>
      <c r="DW713"/>
      <c r="DX713"/>
      <c r="DY713"/>
      <c r="DZ713"/>
      <c r="EA713"/>
      <c r="EB713"/>
      <c r="EC713"/>
      <c r="ED713"/>
      <c r="EE713"/>
    </row>
    <row r="714" spans="30:135" s="20" customFormat="1">
      <c r="AD714" s="43"/>
      <c r="AE714" s="43"/>
      <c r="AF714" s="3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AW714"/>
      <c r="AX714"/>
      <c r="AY714"/>
      <c r="AZ714"/>
      <c r="BA714"/>
      <c r="BB714"/>
      <c r="BC714"/>
      <c r="BD714"/>
      <c r="BE714"/>
      <c r="BF714"/>
      <c r="BG714"/>
      <c r="BH714"/>
      <c r="BI714"/>
      <c r="BJ714"/>
      <c r="BK714"/>
      <c r="BL714"/>
      <c r="BM714"/>
      <c r="BN714"/>
      <c r="BO714"/>
      <c r="BP714"/>
      <c r="BQ714"/>
      <c r="BR714"/>
      <c r="BS714"/>
      <c r="BT714"/>
      <c r="BU714"/>
      <c r="BV714"/>
      <c r="BW714"/>
      <c r="BX714"/>
      <c r="BY714"/>
      <c r="BZ714"/>
      <c r="CA714"/>
      <c r="CB714"/>
      <c r="CC714"/>
      <c r="CD714"/>
      <c r="CE714"/>
      <c r="CF714"/>
      <c r="CG714"/>
      <c r="CH714"/>
      <c r="CI714"/>
      <c r="CJ714"/>
      <c r="CK714"/>
      <c r="CL714"/>
      <c r="CM714"/>
      <c r="CN714"/>
      <c r="CO714"/>
      <c r="CP714"/>
      <c r="CQ714"/>
      <c r="CR714"/>
      <c r="CS714"/>
      <c r="CT714"/>
      <c r="CU714"/>
      <c r="CV714"/>
      <c r="CW714"/>
      <c r="CX714"/>
      <c r="CY714"/>
      <c r="CZ714"/>
      <c r="DA714"/>
      <c r="DB714"/>
      <c r="DC714"/>
      <c r="DD714"/>
      <c r="DE714"/>
      <c r="DF714"/>
      <c r="DG714"/>
      <c r="DH714"/>
      <c r="DI714"/>
      <c r="DJ714"/>
      <c r="DK714"/>
      <c r="DL714"/>
      <c r="DM714"/>
      <c r="DN714"/>
      <c r="DO714"/>
      <c r="DP714"/>
      <c r="DQ714"/>
      <c r="DR714"/>
      <c r="DS714"/>
      <c r="DT714"/>
      <c r="DU714"/>
      <c r="DV714"/>
      <c r="DW714"/>
      <c r="DX714"/>
      <c r="DY714"/>
      <c r="DZ714"/>
      <c r="EA714"/>
      <c r="EB714"/>
      <c r="EC714"/>
      <c r="ED714"/>
      <c r="EE714"/>
    </row>
    <row r="715" spans="30:135" s="20" customFormat="1">
      <c r="AD715" s="43"/>
      <c r="AE715" s="43"/>
      <c r="AF715" s="3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  <c r="AX715"/>
      <c r="AY715"/>
      <c r="AZ715"/>
      <c r="BA715"/>
      <c r="BB715"/>
      <c r="BC715"/>
      <c r="BD715"/>
      <c r="BE715"/>
      <c r="BF715"/>
      <c r="BG715"/>
      <c r="BH715"/>
      <c r="BI715"/>
      <c r="BJ715"/>
      <c r="BK715"/>
      <c r="BL715"/>
      <c r="BM715"/>
      <c r="BN715"/>
      <c r="BO715"/>
      <c r="BP715"/>
      <c r="BQ715"/>
      <c r="BR715"/>
      <c r="BS715"/>
      <c r="BT715"/>
      <c r="BU715"/>
      <c r="BV715"/>
      <c r="BW715"/>
      <c r="BX715"/>
      <c r="BY715"/>
      <c r="BZ715"/>
      <c r="CA715"/>
      <c r="CB715"/>
      <c r="CC715"/>
      <c r="CD715"/>
      <c r="CE715"/>
      <c r="CF715"/>
      <c r="CG715"/>
      <c r="CH715"/>
      <c r="CI715"/>
      <c r="CJ715"/>
      <c r="CK715"/>
      <c r="CL715"/>
      <c r="CM715"/>
      <c r="CN715"/>
      <c r="CO715"/>
      <c r="CP715"/>
      <c r="CQ715"/>
      <c r="CR715"/>
      <c r="CS715"/>
      <c r="CT715"/>
      <c r="CU715"/>
      <c r="CV715"/>
      <c r="CW715"/>
      <c r="CX715"/>
      <c r="CY715"/>
      <c r="CZ715"/>
      <c r="DA715"/>
      <c r="DB715"/>
      <c r="DC715"/>
      <c r="DD715"/>
      <c r="DE715"/>
      <c r="DF715"/>
      <c r="DG715"/>
      <c r="DH715"/>
      <c r="DI715"/>
      <c r="DJ715"/>
      <c r="DK715"/>
      <c r="DL715"/>
      <c r="DM715"/>
      <c r="DN715"/>
      <c r="DO715"/>
      <c r="DP715"/>
      <c r="DQ715"/>
      <c r="DR715"/>
      <c r="DS715"/>
      <c r="DT715"/>
      <c r="DU715"/>
      <c r="DV715"/>
      <c r="DW715"/>
      <c r="DX715"/>
      <c r="DY715"/>
      <c r="DZ715"/>
      <c r="EA715"/>
      <c r="EB715"/>
      <c r="EC715"/>
      <c r="ED715"/>
      <c r="EE715"/>
    </row>
    <row r="716" spans="30:135" s="20" customFormat="1">
      <c r="AD716" s="43"/>
      <c r="AE716" s="43"/>
      <c r="AF716" s="3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AW716"/>
      <c r="AX716"/>
      <c r="AY716"/>
      <c r="AZ716"/>
      <c r="BA716"/>
      <c r="BB716"/>
      <c r="BC716"/>
      <c r="BD716"/>
      <c r="BE716"/>
      <c r="BF716"/>
      <c r="BG716"/>
      <c r="BH716"/>
      <c r="BI716"/>
      <c r="BJ716"/>
      <c r="BK716"/>
      <c r="BL716"/>
      <c r="BM716"/>
      <c r="BN716"/>
      <c r="BO716"/>
      <c r="BP716"/>
      <c r="BQ716"/>
      <c r="BR716"/>
      <c r="BS716"/>
      <c r="BT716"/>
      <c r="BU716"/>
      <c r="BV716"/>
      <c r="BW716"/>
      <c r="BX716"/>
      <c r="BY716"/>
      <c r="BZ716"/>
      <c r="CA716"/>
      <c r="CB716"/>
      <c r="CC716"/>
      <c r="CD716"/>
      <c r="CE716"/>
      <c r="CF716"/>
      <c r="CG716"/>
      <c r="CH716"/>
      <c r="CI716"/>
      <c r="CJ716"/>
      <c r="CK716"/>
      <c r="CL716"/>
      <c r="CM716"/>
      <c r="CN716"/>
      <c r="CO716"/>
      <c r="CP716"/>
      <c r="CQ716"/>
      <c r="CR716"/>
      <c r="CS716"/>
      <c r="CT716"/>
      <c r="CU716"/>
      <c r="CV716"/>
      <c r="CW716"/>
      <c r="CX716"/>
      <c r="CY716"/>
      <c r="CZ716"/>
      <c r="DA716"/>
      <c r="DB716"/>
      <c r="DC716"/>
      <c r="DD716"/>
      <c r="DE716"/>
      <c r="DF716"/>
      <c r="DG716"/>
      <c r="DH716"/>
      <c r="DI716"/>
      <c r="DJ716"/>
      <c r="DK716"/>
      <c r="DL716"/>
      <c r="DM716"/>
      <c r="DN716"/>
      <c r="DO716"/>
      <c r="DP716"/>
      <c r="DQ716"/>
      <c r="DR716"/>
      <c r="DS716"/>
      <c r="DT716"/>
      <c r="DU716"/>
      <c r="DV716"/>
      <c r="DW716"/>
      <c r="DX716"/>
      <c r="DY716"/>
      <c r="DZ716"/>
      <c r="EA716"/>
      <c r="EB716"/>
      <c r="EC716"/>
      <c r="ED716"/>
      <c r="EE716"/>
    </row>
    <row r="717" spans="30:135" s="20" customFormat="1">
      <c r="AD717" s="43"/>
      <c r="AE717" s="43"/>
      <c r="AF717" s="3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  <c r="AU717"/>
      <c r="AV717"/>
      <c r="AW717"/>
      <c r="AX717"/>
      <c r="AY717"/>
      <c r="AZ717"/>
      <c r="BA717"/>
      <c r="BB717"/>
      <c r="BC717"/>
      <c r="BD717"/>
      <c r="BE717"/>
      <c r="BF717"/>
      <c r="BG717"/>
      <c r="BH717"/>
      <c r="BI717"/>
      <c r="BJ717"/>
      <c r="BK717"/>
      <c r="BL717"/>
      <c r="BM717"/>
      <c r="BN717"/>
      <c r="BO717"/>
      <c r="BP717"/>
      <c r="BQ717"/>
      <c r="BR717"/>
      <c r="BS717"/>
      <c r="BT717"/>
      <c r="BU717"/>
      <c r="BV717"/>
      <c r="BW717"/>
      <c r="BX717"/>
      <c r="BY717"/>
      <c r="BZ717"/>
      <c r="CA717"/>
      <c r="CB717"/>
      <c r="CC717"/>
      <c r="CD717"/>
      <c r="CE717"/>
      <c r="CF717"/>
      <c r="CG717"/>
      <c r="CH717"/>
      <c r="CI717"/>
      <c r="CJ717"/>
      <c r="CK717"/>
      <c r="CL717"/>
      <c r="CM717"/>
      <c r="CN717"/>
      <c r="CO717"/>
      <c r="CP717"/>
      <c r="CQ717"/>
      <c r="CR717"/>
      <c r="CS717"/>
      <c r="CT717"/>
      <c r="CU717"/>
      <c r="CV717"/>
      <c r="CW717"/>
      <c r="CX717"/>
      <c r="CY717"/>
      <c r="CZ717"/>
      <c r="DA717"/>
      <c r="DB717"/>
      <c r="DC717"/>
      <c r="DD717"/>
      <c r="DE717"/>
      <c r="DF717"/>
      <c r="DG717"/>
      <c r="DH717"/>
      <c r="DI717"/>
      <c r="DJ717"/>
      <c r="DK717"/>
      <c r="DL717"/>
      <c r="DM717"/>
      <c r="DN717"/>
      <c r="DO717"/>
      <c r="DP717"/>
      <c r="DQ717"/>
      <c r="DR717"/>
      <c r="DS717"/>
      <c r="DT717"/>
      <c r="DU717"/>
      <c r="DV717"/>
      <c r="DW717"/>
      <c r="DX717"/>
      <c r="DY717"/>
      <c r="DZ717"/>
      <c r="EA717"/>
      <c r="EB717"/>
      <c r="EC717"/>
      <c r="ED717"/>
      <c r="EE717"/>
    </row>
    <row r="718" spans="30:135" s="20" customFormat="1">
      <c r="AD718" s="43"/>
      <c r="AE718" s="43"/>
      <c r="AF718" s="3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  <c r="AW718"/>
      <c r="AX718"/>
      <c r="AY718"/>
      <c r="AZ718"/>
      <c r="BA718"/>
      <c r="BB718"/>
      <c r="BC718"/>
      <c r="BD718"/>
      <c r="BE718"/>
      <c r="BF718"/>
      <c r="BG718"/>
      <c r="BH718"/>
      <c r="BI718"/>
      <c r="BJ718"/>
      <c r="BK718"/>
      <c r="BL718"/>
      <c r="BM718"/>
      <c r="BN718"/>
      <c r="BO718"/>
      <c r="BP718"/>
      <c r="BQ718"/>
      <c r="BR718"/>
      <c r="BS718"/>
      <c r="BT718"/>
      <c r="BU718"/>
      <c r="BV718"/>
      <c r="BW718"/>
      <c r="BX718"/>
      <c r="BY718"/>
      <c r="BZ718"/>
      <c r="CA718"/>
      <c r="CB718"/>
      <c r="CC718"/>
      <c r="CD718"/>
      <c r="CE718"/>
      <c r="CF718"/>
      <c r="CG718"/>
      <c r="CH718"/>
      <c r="CI718"/>
      <c r="CJ718"/>
      <c r="CK718"/>
      <c r="CL718"/>
      <c r="CM718"/>
      <c r="CN718"/>
      <c r="CO718"/>
      <c r="CP718"/>
      <c r="CQ718"/>
      <c r="CR718"/>
      <c r="CS718"/>
      <c r="CT718"/>
      <c r="CU718"/>
      <c r="CV718"/>
      <c r="CW718"/>
      <c r="CX718"/>
      <c r="CY718"/>
      <c r="CZ718"/>
      <c r="DA718"/>
      <c r="DB718"/>
      <c r="DC718"/>
      <c r="DD718"/>
      <c r="DE718"/>
      <c r="DF718"/>
      <c r="DG718"/>
      <c r="DH718"/>
      <c r="DI718"/>
      <c r="DJ718"/>
      <c r="DK718"/>
      <c r="DL718"/>
      <c r="DM718"/>
      <c r="DN718"/>
      <c r="DO718"/>
      <c r="DP718"/>
      <c r="DQ718"/>
      <c r="DR718"/>
      <c r="DS718"/>
      <c r="DT718"/>
      <c r="DU718"/>
      <c r="DV718"/>
      <c r="DW718"/>
      <c r="DX718"/>
      <c r="DY718"/>
      <c r="DZ718"/>
      <c r="EA718"/>
      <c r="EB718"/>
      <c r="EC718"/>
      <c r="ED718"/>
      <c r="EE718"/>
    </row>
    <row r="719" spans="30:135" s="20" customFormat="1">
      <c r="AD719" s="43"/>
      <c r="AE719" s="43"/>
      <c r="AF719" s="3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  <c r="AU719"/>
      <c r="AV719"/>
      <c r="AW719"/>
      <c r="AX719"/>
      <c r="AY719"/>
      <c r="AZ719"/>
      <c r="BA719"/>
      <c r="BB719"/>
      <c r="BC719"/>
      <c r="BD719"/>
      <c r="BE719"/>
      <c r="BF719"/>
      <c r="BG719"/>
      <c r="BH719"/>
      <c r="BI719"/>
      <c r="BJ719"/>
      <c r="BK719"/>
      <c r="BL719"/>
      <c r="BM719"/>
      <c r="BN719"/>
      <c r="BO719"/>
      <c r="BP719"/>
      <c r="BQ719"/>
      <c r="BR719"/>
      <c r="BS719"/>
      <c r="BT719"/>
      <c r="BU719"/>
      <c r="BV719"/>
      <c r="BW719"/>
      <c r="BX719"/>
      <c r="BY719"/>
      <c r="BZ719"/>
      <c r="CA719"/>
      <c r="CB719"/>
      <c r="CC719"/>
      <c r="CD719"/>
      <c r="CE719"/>
      <c r="CF719"/>
      <c r="CG719"/>
      <c r="CH719"/>
      <c r="CI719"/>
      <c r="CJ719"/>
      <c r="CK719"/>
      <c r="CL719"/>
      <c r="CM719"/>
      <c r="CN719"/>
      <c r="CO719"/>
      <c r="CP719"/>
      <c r="CQ719"/>
      <c r="CR719"/>
      <c r="CS719"/>
      <c r="CT719"/>
      <c r="CU719"/>
      <c r="CV719"/>
      <c r="CW719"/>
      <c r="CX719"/>
      <c r="CY719"/>
      <c r="CZ719"/>
      <c r="DA719"/>
      <c r="DB719"/>
      <c r="DC719"/>
      <c r="DD719"/>
      <c r="DE719"/>
      <c r="DF719"/>
      <c r="DG719"/>
      <c r="DH719"/>
      <c r="DI719"/>
      <c r="DJ719"/>
      <c r="DK719"/>
      <c r="DL719"/>
      <c r="DM719"/>
      <c r="DN719"/>
      <c r="DO719"/>
      <c r="DP719"/>
      <c r="DQ719"/>
      <c r="DR719"/>
      <c r="DS719"/>
      <c r="DT719"/>
      <c r="DU719"/>
      <c r="DV719"/>
      <c r="DW719"/>
      <c r="DX719"/>
      <c r="DY719"/>
      <c r="DZ719"/>
      <c r="EA719"/>
      <c r="EB719"/>
      <c r="EC719"/>
      <c r="ED719"/>
      <c r="EE719"/>
    </row>
    <row r="720" spans="30:135" s="20" customFormat="1">
      <c r="AD720" s="43"/>
      <c r="AE720" s="43"/>
      <c r="AF720" s="3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  <c r="AX720"/>
      <c r="AY720"/>
      <c r="AZ720"/>
      <c r="BA720"/>
      <c r="BB720"/>
      <c r="BC720"/>
      <c r="BD720"/>
      <c r="BE720"/>
      <c r="BF720"/>
      <c r="BG720"/>
      <c r="BH720"/>
      <c r="BI720"/>
      <c r="BJ720"/>
      <c r="BK720"/>
      <c r="BL720"/>
      <c r="BM720"/>
      <c r="BN720"/>
      <c r="BO720"/>
      <c r="BP720"/>
      <c r="BQ720"/>
      <c r="BR720"/>
      <c r="BS720"/>
      <c r="BT720"/>
      <c r="BU720"/>
      <c r="BV720"/>
      <c r="BW720"/>
      <c r="BX720"/>
      <c r="BY720"/>
      <c r="BZ720"/>
      <c r="CA720"/>
      <c r="CB720"/>
      <c r="CC720"/>
      <c r="CD720"/>
      <c r="CE720"/>
      <c r="CF720"/>
      <c r="CG720"/>
      <c r="CH720"/>
      <c r="CI720"/>
      <c r="CJ720"/>
      <c r="CK720"/>
      <c r="CL720"/>
      <c r="CM720"/>
      <c r="CN720"/>
      <c r="CO720"/>
      <c r="CP720"/>
      <c r="CQ720"/>
      <c r="CR720"/>
      <c r="CS720"/>
      <c r="CT720"/>
      <c r="CU720"/>
      <c r="CV720"/>
      <c r="CW720"/>
      <c r="CX720"/>
      <c r="CY720"/>
      <c r="CZ720"/>
      <c r="DA720"/>
      <c r="DB720"/>
      <c r="DC720"/>
      <c r="DD720"/>
      <c r="DE720"/>
      <c r="DF720"/>
      <c r="DG720"/>
      <c r="DH720"/>
      <c r="DI720"/>
      <c r="DJ720"/>
      <c r="DK720"/>
      <c r="DL720"/>
      <c r="DM720"/>
      <c r="DN720"/>
      <c r="DO720"/>
      <c r="DP720"/>
      <c r="DQ720"/>
      <c r="DR720"/>
      <c r="DS720"/>
      <c r="DT720"/>
      <c r="DU720"/>
      <c r="DV720"/>
      <c r="DW720"/>
      <c r="DX720"/>
      <c r="DY720"/>
      <c r="DZ720"/>
      <c r="EA720"/>
      <c r="EB720"/>
      <c r="EC720"/>
      <c r="ED720"/>
      <c r="EE720"/>
    </row>
    <row r="721" spans="30:135" s="20" customFormat="1">
      <c r="AD721" s="43"/>
      <c r="AE721" s="43"/>
      <c r="AF721" s="3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  <c r="AT721"/>
      <c r="AU721"/>
      <c r="AV721"/>
      <c r="AW721"/>
      <c r="AX721"/>
      <c r="AY721"/>
      <c r="AZ721"/>
      <c r="BA721"/>
      <c r="BB721"/>
      <c r="BC721"/>
      <c r="BD721"/>
      <c r="BE721"/>
      <c r="BF721"/>
      <c r="BG721"/>
      <c r="BH721"/>
      <c r="BI721"/>
      <c r="BJ721"/>
      <c r="BK721"/>
      <c r="BL721"/>
      <c r="BM721"/>
      <c r="BN721"/>
      <c r="BO721"/>
      <c r="BP721"/>
      <c r="BQ721"/>
      <c r="BR721"/>
      <c r="BS721"/>
      <c r="BT721"/>
      <c r="BU721"/>
      <c r="BV721"/>
      <c r="BW721"/>
      <c r="BX721"/>
      <c r="BY721"/>
      <c r="BZ721"/>
      <c r="CA721"/>
      <c r="CB721"/>
      <c r="CC721"/>
      <c r="CD721"/>
      <c r="CE721"/>
      <c r="CF721"/>
      <c r="CG721"/>
      <c r="CH721"/>
      <c r="CI721"/>
      <c r="CJ721"/>
      <c r="CK721"/>
      <c r="CL721"/>
      <c r="CM721"/>
      <c r="CN721"/>
      <c r="CO721"/>
      <c r="CP721"/>
      <c r="CQ721"/>
      <c r="CR721"/>
      <c r="CS721"/>
      <c r="CT721"/>
      <c r="CU721"/>
      <c r="CV721"/>
      <c r="CW721"/>
      <c r="CX721"/>
      <c r="CY721"/>
      <c r="CZ721"/>
      <c r="DA721"/>
      <c r="DB721"/>
      <c r="DC721"/>
      <c r="DD721"/>
      <c r="DE721"/>
      <c r="DF721"/>
      <c r="DG721"/>
      <c r="DH721"/>
      <c r="DI721"/>
      <c r="DJ721"/>
      <c r="DK721"/>
      <c r="DL721"/>
      <c r="DM721"/>
      <c r="DN721"/>
      <c r="DO721"/>
      <c r="DP721"/>
      <c r="DQ721"/>
      <c r="DR721"/>
      <c r="DS721"/>
      <c r="DT721"/>
      <c r="DU721"/>
      <c r="DV721"/>
      <c r="DW721"/>
      <c r="DX721"/>
      <c r="DY721"/>
      <c r="DZ721"/>
      <c r="EA721"/>
      <c r="EB721"/>
      <c r="EC721"/>
      <c r="ED721"/>
      <c r="EE721"/>
    </row>
    <row r="722" spans="30:135" s="20" customFormat="1">
      <c r="AD722" s="43"/>
      <c r="AE722" s="43"/>
      <c r="AF722" s="3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  <c r="AT722"/>
      <c r="AU722"/>
      <c r="AV722"/>
      <c r="AW722"/>
      <c r="AX722"/>
      <c r="AY722"/>
      <c r="AZ722"/>
      <c r="BA722"/>
      <c r="BB722"/>
      <c r="BC722"/>
      <c r="BD722"/>
      <c r="BE722"/>
      <c r="BF722"/>
      <c r="BG722"/>
      <c r="BH722"/>
      <c r="BI722"/>
      <c r="BJ722"/>
      <c r="BK722"/>
      <c r="BL722"/>
      <c r="BM722"/>
      <c r="BN722"/>
      <c r="BO722"/>
      <c r="BP722"/>
      <c r="BQ722"/>
      <c r="BR722"/>
      <c r="BS722"/>
      <c r="BT722"/>
      <c r="BU722"/>
      <c r="BV722"/>
      <c r="BW722"/>
      <c r="BX722"/>
      <c r="BY722"/>
      <c r="BZ722"/>
      <c r="CA722"/>
      <c r="CB722"/>
      <c r="CC722"/>
      <c r="CD722"/>
      <c r="CE722"/>
      <c r="CF722"/>
      <c r="CG722"/>
      <c r="CH722"/>
      <c r="CI722"/>
      <c r="CJ722"/>
      <c r="CK722"/>
      <c r="CL722"/>
      <c r="CM722"/>
      <c r="CN722"/>
      <c r="CO722"/>
      <c r="CP722"/>
      <c r="CQ722"/>
      <c r="CR722"/>
      <c r="CS722"/>
      <c r="CT722"/>
      <c r="CU722"/>
      <c r="CV722"/>
      <c r="CW722"/>
      <c r="CX722"/>
      <c r="CY722"/>
      <c r="CZ722"/>
      <c r="DA722"/>
      <c r="DB722"/>
      <c r="DC722"/>
      <c r="DD722"/>
      <c r="DE722"/>
      <c r="DF722"/>
      <c r="DG722"/>
      <c r="DH722"/>
      <c r="DI722"/>
      <c r="DJ722"/>
      <c r="DK722"/>
      <c r="DL722"/>
      <c r="DM722"/>
      <c r="DN722"/>
      <c r="DO722"/>
      <c r="DP722"/>
      <c r="DQ722"/>
      <c r="DR722"/>
      <c r="DS722"/>
      <c r="DT722"/>
      <c r="DU722"/>
      <c r="DV722"/>
      <c r="DW722"/>
      <c r="DX722"/>
      <c r="DY722"/>
      <c r="DZ722"/>
      <c r="EA722"/>
      <c r="EB722"/>
      <c r="EC722"/>
      <c r="ED722"/>
      <c r="EE722"/>
    </row>
    <row r="723" spans="30:135" s="20" customFormat="1">
      <c r="AD723" s="43"/>
      <c r="AE723" s="43"/>
      <c r="AF723" s="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  <c r="AW723"/>
      <c r="AX723"/>
      <c r="AY723"/>
      <c r="AZ723"/>
      <c r="BA723"/>
      <c r="BB723"/>
      <c r="BC723"/>
      <c r="BD723"/>
      <c r="BE723"/>
      <c r="BF723"/>
      <c r="BG723"/>
      <c r="BH723"/>
      <c r="BI723"/>
      <c r="BJ723"/>
      <c r="BK723"/>
      <c r="BL723"/>
      <c r="BM723"/>
      <c r="BN723"/>
      <c r="BO723"/>
      <c r="BP723"/>
      <c r="BQ723"/>
      <c r="BR723"/>
      <c r="BS723"/>
      <c r="BT723"/>
      <c r="BU723"/>
      <c r="BV723"/>
      <c r="BW723"/>
      <c r="BX723"/>
      <c r="BY723"/>
      <c r="BZ723"/>
      <c r="CA723"/>
      <c r="CB723"/>
      <c r="CC723"/>
      <c r="CD723"/>
      <c r="CE723"/>
      <c r="CF723"/>
      <c r="CG723"/>
      <c r="CH723"/>
      <c r="CI723"/>
      <c r="CJ723"/>
      <c r="CK723"/>
      <c r="CL723"/>
      <c r="CM723"/>
      <c r="CN723"/>
      <c r="CO723"/>
      <c r="CP723"/>
      <c r="CQ723"/>
      <c r="CR723"/>
      <c r="CS723"/>
      <c r="CT723"/>
      <c r="CU723"/>
      <c r="CV723"/>
      <c r="CW723"/>
      <c r="CX723"/>
      <c r="CY723"/>
      <c r="CZ723"/>
      <c r="DA723"/>
      <c r="DB723"/>
      <c r="DC723"/>
      <c r="DD723"/>
      <c r="DE723"/>
      <c r="DF723"/>
      <c r="DG723"/>
      <c r="DH723"/>
      <c r="DI723"/>
      <c r="DJ723"/>
      <c r="DK723"/>
      <c r="DL723"/>
      <c r="DM723"/>
      <c r="DN723"/>
      <c r="DO723"/>
      <c r="DP723"/>
      <c r="DQ723"/>
      <c r="DR723"/>
      <c r="DS723"/>
      <c r="DT723"/>
      <c r="DU723"/>
      <c r="DV723"/>
      <c r="DW723"/>
      <c r="DX723"/>
      <c r="DY723"/>
      <c r="DZ723"/>
      <c r="EA723"/>
      <c r="EB723"/>
      <c r="EC723"/>
      <c r="ED723"/>
      <c r="EE723"/>
    </row>
    <row r="724" spans="30:135" s="20" customFormat="1">
      <c r="AD724" s="43"/>
      <c r="AE724" s="43"/>
      <c r="AF724" s="3"/>
      <c r="AG724"/>
      <c r="AH724"/>
      <c r="AI724"/>
      <c r="AJ724"/>
      <c r="AK724"/>
      <c r="AL724"/>
      <c r="AM724"/>
      <c r="AN724"/>
      <c r="AO724"/>
      <c r="AP724"/>
      <c r="AQ724"/>
      <c r="AR724"/>
      <c r="AS724"/>
      <c r="AT724"/>
      <c r="AU724"/>
      <c r="AV724"/>
      <c r="AW724"/>
      <c r="AX724"/>
      <c r="AY724"/>
      <c r="AZ724"/>
      <c r="BA724"/>
      <c r="BB724"/>
      <c r="BC724"/>
      <c r="BD724"/>
      <c r="BE724"/>
      <c r="BF724"/>
      <c r="BG724"/>
      <c r="BH724"/>
      <c r="BI724"/>
      <c r="BJ724"/>
      <c r="BK724"/>
      <c r="BL724"/>
      <c r="BM724"/>
      <c r="BN724"/>
      <c r="BO724"/>
      <c r="BP724"/>
      <c r="BQ724"/>
      <c r="BR724"/>
      <c r="BS724"/>
      <c r="BT724"/>
      <c r="BU724"/>
      <c r="BV724"/>
      <c r="BW724"/>
      <c r="BX724"/>
      <c r="BY724"/>
      <c r="BZ724"/>
      <c r="CA724"/>
      <c r="CB724"/>
      <c r="CC724"/>
      <c r="CD724"/>
      <c r="CE724"/>
      <c r="CF724"/>
      <c r="CG724"/>
      <c r="CH724"/>
      <c r="CI724"/>
      <c r="CJ724"/>
      <c r="CK724"/>
      <c r="CL724"/>
      <c r="CM724"/>
      <c r="CN724"/>
      <c r="CO724"/>
      <c r="CP724"/>
      <c r="CQ724"/>
      <c r="CR724"/>
      <c r="CS724"/>
      <c r="CT724"/>
      <c r="CU724"/>
      <c r="CV724"/>
      <c r="CW724"/>
      <c r="CX724"/>
      <c r="CY724"/>
      <c r="CZ724"/>
      <c r="DA724"/>
      <c r="DB724"/>
      <c r="DC724"/>
      <c r="DD724"/>
      <c r="DE724"/>
      <c r="DF724"/>
      <c r="DG724"/>
      <c r="DH724"/>
      <c r="DI724"/>
      <c r="DJ724"/>
      <c r="DK724"/>
      <c r="DL724"/>
      <c r="DM724"/>
      <c r="DN724"/>
      <c r="DO724"/>
      <c r="DP724"/>
      <c r="DQ724"/>
      <c r="DR724"/>
      <c r="DS724"/>
      <c r="DT724"/>
      <c r="DU724"/>
      <c r="DV724"/>
      <c r="DW724"/>
      <c r="DX724"/>
      <c r="DY724"/>
      <c r="DZ724"/>
      <c r="EA724"/>
      <c r="EB724"/>
      <c r="EC724"/>
      <c r="ED724"/>
      <c r="EE724"/>
    </row>
    <row r="725" spans="30:135" s="20" customFormat="1">
      <c r="AD725" s="43"/>
      <c r="AE725" s="43"/>
      <c r="AF725" s="3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  <c r="AT725"/>
      <c r="AU725"/>
      <c r="AV725"/>
      <c r="AW725"/>
      <c r="AX725"/>
      <c r="AY725"/>
      <c r="AZ725"/>
      <c r="BA725"/>
      <c r="BB725"/>
      <c r="BC725"/>
      <c r="BD725"/>
      <c r="BE725"/>
      <c r="BF725"/>
      <c r="BG725"/>
      <c r="BH725"/>
      <c r="BI725"/>
      <c r="BJ725"/>
      <c r="BK725"/>
      <c r="BL725"/>
      <c r="BM725"/>
      <c r="BN725"/>
      <c r="BO725"/>
      <c r="BP725"/>
      <c r="BQ725"/>
      <c r="BR725"/>
      <c r="BS725"/>
      <c r="BT725"/>
      <c r="BU725"/>
      <c r="BV725"/>
      <c r="BW725"/>
      <c r="BX725"/>
      <c r="BY725"/>
      <c r="BZ725"/>
      <c r="CA725"/>
      <c r="CB725"/>
      <c r="CC725"/>
      <c r="CD725"/>
      <c r="CE725"/>
      <c r="CF725"/>
      <c r="CG725"/>
      <c r="CH725"/>
      <c r="CI725"/>
      <c r="CJ725"/>
      <c r="CK725"/>
      <c r="CL725"/>
      <c r="CM725"/>
      <c r="CN725"/>
      <c r="CO725"/>
      <c r="CP725"/>
      <c r="CQ725"/>
      <c r="CR725"/>
      <c r="CS725"/>
      <c r="CT725"/>
      <c r="CU725"/>
      <c r="CV725"/>
      <c r="CW725"/>
      <c r="CX725"/>
      <c r="CY725"/>
      <c r="CZ725"/>
      <c r="DA725"/>
      <c r="DB725"/>
      <c r="DC725"/>
      <c r="DD725"/>
      <c r="DE725"/>
      <c r="DF725"/>
      <c r="DG725"/>
      <c r="DH725"/>
      <c r="DI725"/>
      <c r="DJ725"/>
      <c r="DK725"/>
      <c r="DL725"/>
      <c r="DM725"/>
      <c r="DN725"/>
      <c r="DO725"/>
      <c r="DP725"/>
      <c r="DQ725"/>
      <c r="DR725"/>
      <c r="DS725"/>
      <c r="DT725"/>
      <c r="DU725"/>
      <c r="DV725"/>
      <c r="DW725"/>
      <c r="DX725"/>
      <c r="DY725"/>
      <c r="DZ725"/>
      <c r="EA725"/>
      <c r="EB725"/>
      <c r="EC725"/>
      <c r="ED725"/>
      <c r="EE725"/>
    </row>
    <row r="726" spans="30:135" s="20" customFormat="1">
      <c r="AD726" s="43"/>
      <c r="AE726" s="43"/>
      <c r="AF726" s="3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  <c r="AT726"/>
      <c r="AU726"/>
      <c r="AV726"/>
      <c r="AW726"/>
      <c r="AX726"/>
      <c r="AY726"/>
      <c r="AZ726"/>
      <c r="BA726"/>
      <c r="BB726"/>
      <c r="BC726"/>
      <c r="BD726"/>
      <c r="BE726"/>
      <c r="BF726"/>
      <c r="BG726"/>
      <c r="BH726"/>
      <c r="BI726"/>
      <c r="BJ726"/>
      <c r="BK726"/>
      <c r="BL726"/>
      <c r="BM726"/>
      <c r="BN726"/>
      <c r="BO726"/>
      <c r="BP726"/>
      <c r="BQ726"/>
      <c r="BR726"/>
      <c r="BS726"/>
      <c r="BT726"/>
      <c r="BU726"/>
      <c r="BV726"/>
      <c r="BW726"/>
      <c r="BX726"/>
      <c r="BY726"/>
      <c r="BZ726"/>
      <c r="CA726"/>
      <c r="CB726"/>
      <c r="CC726"/>
      <c r="CD726"/>
      <c r="CE726"/>
      <c r="CF726"/>
      <c r="CG726"/>
      <c r="CH726"/>
      <c r="CI726"/>
      <c r="CJ726"/>
      <c r="CK726"/>
      <c r="CL726"/>
      <c r="CM726"/>
      <c r="CN726"/>
      <c r="CO726"/>
      <c r="CP726"/>
      <c r="CQ726"/>
      <c r="CR726"/>
      <c r="CS726"/>
      <c r="CT726"/>
      <c r="CU726"/>
      <c r="CV726"/>
      <c r="CW726"/>
      <c r="CX726"/>
      <c r="CY726"/>
      <c r="CZ726"/>
      <c r="DA726"/>
      <c r="DB726"/>
      <c r="DC726"/>
      <c r="DD726"/>
      <c r="DE726"/>
      <c r="DF726"/>
      <c r="DG726"/>
      <c r="DH726"/>
      <c r="DI726"/>
      <c r="DJ726"/>
      <c r="DK726"/>
      <c r="DL726"/>
      <c r="DM726"/>
      <c r="DN726"/>
      <c r="DO726"/>
      <c r="DP726"/>
      <c r="DQ726"/>
      <c r="DR726"/>
      <c r="DS726"/>
      <c r="DT726"/>
      <c r="DU726"/>
      <c r="DV726"/>
      <c r="DW726"/>
      <c r="DX726"/>
      <c r="DY726"/>
      <c r="DZ726"/>
      <c r="EA726"/>
      <c r="EB726"/>
      <c r="EC726"/>
      <c r="ED726"/>
      <c r="EE726"/>
    </row>
    <row r="727" spans="30:135" s="20" customFormat="1">
      <c r="AD727" s="43"/>
      <c r="AE727" s="43"/>
      <c r="AF727" s="3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  <c r="AT727"/>
      <c r="AU727"/>
      <c r="AV727"/>
      <c r="AW727"/>
      <c r="AX727"/>
      <c r="AY727"/>
      <c r="AZ727"/>
      <c r="BA727"/>
      <c r="BB727"/>
      <c r="BC727"/>
      <c r="BD727"/>
      <c r="BE727"/>
      <c r="BF727"/>
      <c r="BG727"/>
      <c r="BH727"/>
      <c r="BI727"/>
      <c r="BJ727"/>
      <c r="BK727"/>
      <c r="BL727"/>
      <c r="BM727"/>
      <c r="BN727"/>
      <c r="BO727"/>
      <c r="BP727"/>
      <c r="BQ727"/>
      <c r="BR727"/>
      <c r="BS727"/>
      <c r="BT727"/>
      <c r="BU727"/>
      <c r="BV727"/>
      <c r="BW727"/>
      <c r="BX727"/>
      <c r="BY727"/>
      <c r="BZ727"/>
      <c r="CA727"/>
      <c r="CB727"/>
      <c r="CC727"/>
      <c r="CD727"/>
      <c r="CE727"/>
      <c r="CF727"/>
      <c r="CG727"/>
      <c r="CH727"/>
      <c r="CI727"/>
      <c r="CJ727"/>
      <c r="CK727"/>
      <c r="CL727"/>
      <c r="CM727"/>
      <c r="CN727"/>
      <c r="CO727"/>
      <c r="CP727"/>
      <c r="CQ727"/>
      <c r="CR727"/>
      <c r="CS727"/>
      <c r="CT727"/>
      <c r="CU727"/>
      <c r="CV727"/>
      <c r="CW727"/>
      <c r="CX727"/>
      <c r="CY727"/>
      <c r="CZ727"/>
      <c r="DA727"/>
      <c r="DB727"/>
      <c r="DC727"/>
      <c r="DD727"/>
      <c r="DE727"/>
      <c r="DF727"/>
      <c r="DG727"/>
      <c r="DH727"/>
      <c r="DI727"/>
      <c r="DJ727"/>
      <c r="DK727"/>
      <c r="DL727"/>
      <c r="DM727"/>
      <c r="DN727"/>
      <c r="DO727"/>
      <c r="DP727"/>
      <c r="DQ727"/>
      <c r="DR727"/>
      <c r="DS727"/>
      <c r="DT727"/>
      <c r="DU727"/>
      <c r="DV727"/>
      <c r="DW727"/>
      <c r="DX727"/>
      <c r="DY727"/>
      <c r="DZ727"/>
      <c r="EA727"/>
      <c r="EB727"/>
      <c r="EC727"/>
      <c r="ED727"/>
      <c r="EE727"/>
    </row>
    <row r="728" spans="30:135" s="20" customFormat="1">
      <c r="AD728" s="43"/>
      <c r="AE728" s="43"/>
      <c r="AF728" s="3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  <c r="AT728"/>
      <c r="AU728"/>
      <c r="AV728"/>
      <c r="AW728"/>
      <c r="AX728"/>
      <c r="AY728"/>
      <c r="AZ728"/>
      <c r="BA728"/>
      <c r="BB728"/>
      <c r="BC728"/>
      <c r="BD728"/>
      <c r="BE728"/>
      <c r="BF728"/>
      <c r="BG728"/>
      <c r="BH728"/>
      <c r="BI728"/>
      <c r="BJ728"/>
      <c r="BK728"/>
      <c r="BL728"/>
      <c r="BM728"/>
      <c r="BN728"/>
      <c r="BO728"/>
      <c r="BP728"/>
      <c r="BQ728"/>
      <c r="BR728"/>
      <c r="BS728"/>
      <c r="BT728"/>
      <c r="BU728"/>
      <c r="BV728"/>
      <c r="BW728"/>
      <c r="BX728"/>
      <c r="BY728"/>
      <c r="BZ728"/>
      <c r="CA728"/>
      <c r="CB728"/>
      <c r="CC728"/>
      <c r="CD728"/>
      <c r="CE728"/>
      <c r="CF728"/>
      <c r="CG728"/>
      <c r="CH728"/>
      <c r="CI728"/>
      <c r="CJ728"/>
      <c r="CK728"/>
      <c r="CL728"/>
      <c r="CM728"/>
      <c r="CN728"/>
      <c r="CO728"/>
      <c r="CP728"/>
      <c r="CQ728"/>
      <c r="CR728"/>
      <c r="CS728"/>
      <c r="CT728"/>
      <c r="CU728"/>
      <c r="CV728"/>
      <c r="CW728"/>
      <c r="CX728"/>
      <c r="CY728"/>
      <c r="CZ728"/>
      <c r="DA728"/>
      <c r="DB728"/>
      <c r="DC728"/>
      <c r="DD728"/>
      <c r="DE728"/>
      <c r="DF728"/>
      <c r="DG728"/>
      <c r="DH728"/>
      <c r="DI728"/>
      <c r="DJ728"/>
      <c r="DK728"/>
      <c r="DL728"/>
      <c r="DM728"/>
      <c r="DN728"/>
      <c r="DO728"/>
      <c r="DP728"/>
      <c r="DQ728"/>
      <c r="DR728"/>
      <c r="DS728"/>
      <c r="DT728"/>
      <c r="DU728"/>
      <c r="DV728"/>
      <c r="DW728"/>
      <c r="DX728"/>
      <c r="DY728"/>
      <c r="DZ728"/>
      <c r="EA728"/>
      <c r="EB728"/>
      <c r="EC728"/>
      <c r="ED728"/>
      <c r="EE728"/>
    </row>
    <row r="729" spans="30:135" s="20" customFormat="1">
      <c r="AD729" s="43"/>
      <c r="AE729" s="43"/>
      <c r="AF729" s="3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  <c r="AW729"/>
      <c r="AX729"/>
      <c r="AY729"/>
      <c r="AZ729"/>
      <c r="BA729"/>
      <c r="BB729"/>
      <c r="BC729"/>
      <c r="BD729"/>
      <c r="BE729"/>
      <c r="BF729"/>
      <c r="BG729"/>
      <c r="BH729"/>
      <c r="BI729"/>
      <c r="BJ729"/>
      <c r="BK729"/>
      <c r="BL729"/>
      <c r="BM729"/>
      <c r="BN729"/>
      <c r="BO729"/>
      <c r="BP729"/>
      <c r="BQ729"/>
      <c r="BR729"/>
      <c r="BS729"/>
      <c r="BT729"/>
      <c r="BU729"/>
      <c r="BV729"/>
      <c r="BW729"/>
      <c r="BX729"/>
      <c r="BY729"/>
      <c r="BZ729"/>
      <c r="CA729"/>
      <c r="CB729"/>
      <c r="CC729"/>
      <c r="CD729"/>
      <c r="CE729"/>
      <c r="CF729"/>
      <c r="CG729"/>
      <c r="CH729"/>
      <c r="CI729"/>
      <c r="CJ729"/>
      <c r="CK729"/>
      <c r="CL729"/>
      <c r="CM729"/>
      <c r="CN729"/>
      <c r="CO729"/>
      <c r="CP729"/>
      <c r="CQ729"/>
      <c r="CR729"/>
      <c r="CS729"/>
      <c r="CT729"/>
      <c r="CU729"/>
      <c r="CV729"/>
      <c r="CW729"/>
      <c r="CX729"/>
      <c r="CY729"/>
      <c r="CZ729"/>
      <c r="DA729"/>
      <c r="DB729"/>
      <c r="DC729"/>
      <c r="DD729"/>
      <c r="DE729"/>
      <c r="DF729"/>
      <c r="DG729"/>
      <c r="DH729"/>
      <c r="DI729"/>
      <c r="DJ729"/>
      <c r="DK729"/>
      <c r="DL729"/>
      <c r="DM729"/>
      <c r="DN729"/>
      <c r="DO729"/>
      <c r="DP729"/>
      <c r="DQ729"/>
      <c r="DR729"/>
      <c r="DS729"/>
      <c r="DT729"/>
      <c r="DU729"/>
      <c r="DV729"/>
      <c r="DW729"/>
      <c r="DX729"/>
      <c r="DY729"/>
      <c r="DZ729"/>
      <c r="EA729"/>
      <c r="EB729"/>
      <c r="EC729"/>
      <c r="ED729"/>
      <c r="EE729"/>
    </row>
    <row r="730" spans="30:135" s="20" customFormat="1">
      <c r="AD730" s="43"/>
      <c r="AE730" s="43"/>
      <c r="AF730" s="3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  <c r="AY730"/>
      <c r="AZ730"/>
      <c r="BA730"/>
      <c r="BB730"/>
      <c r="BC730"/>
      <c r="BD730"/>
      <c r="BE730"/>
      <c r="BF730"/>
      <c r="BG730"/>
      <c r="BH730"/>
      <c r="BI730"/>
      <c r="BJ730"/>
      <c r="BK730"/>
      <c r="BL730"/>
      <c r="BM730"/>
      <c r="BN730"/>
      <c r="BO730"/>
      <c r="BP730"/>
      <c r="BQ730"/>
      <c r="BR730"/>
      <c r="BS730"/>
      <c r="BT730"/>
      <c r="BU730"/>
      <c r="BV730"/>
      <c r="BW730"/>
      <c r="BX730"/>
      <c r="BY730"/>
      <c r="BZ730"/>
      <c r="CA730"/>
      <c r="CB730"/>
      <c r="CC730"/>
      <c r="CD730"/>
      <c r="CE730"/>
      <c r="CF730"/>
      <c r="CG730"/>
      <c r="CH730"/>
      <c r="CI730"/>
      <c r="CJ730"/>
      <c r="CK730"/>
      <c r="CL730"/>
      <c r="CM730"/>
      <c r="CN730"/>
      <c r="CO730"/>
      <c r="CP730"/>
      <c r="CQ730"/>
      <c r="CR730"/>
      <c r="CS730"/>
      <c r="CT730"/>
      <c r="CU730"/>
      <c r="CV730"/>
      <c r="CW730"/>
      <c r="CX730"/>
      <c r="CY730"/>
      <c r="CZ730"/>
      <c r="DA730"/>
      <c r="DB730"/>
      <c r="DC730"/>
      <c r="DD730"/>
      <c r="DE730"/>
      <c r="DF730"/>
      <c r="DG730"/>
      <c r="DH730"/>
      <c r="DI730"/>
      <c r="DJ730"/>
      <c r="DK730"/>
      <c r="DL730"/>
      <c r="DM730"/>
      <c r="DN730"/>
      <c r="DO730"/>
      <c r="DP730"/>
      <c r="DQ730"/>
      <c r="DR730"/>
      <c r="DS730"/>
      <c r="DT730"/>
      <c r="DU730"/>
      <c r="DV730"/>
      <c r="DW730"/>
      <c r="DX730"/>
      <c r="DY730"/>
      <c r="DZ730"/>
      <c r="EA730"/>
      <c r="EB730"/>
      <c r="EC730"/>
      <c r="ED730"/>
      <c r="EE730"/>
    </row>
    <row r="731" spans="30:135" s="20" customFormat="1">
      <c r="AD731" s="43"/>
      <c r="AE731" s="43"/>
      <c r="AF731" s="3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  <c r="AX731"/>
      <c r="AY731"/>
      <c r="AZ731"/>
      <c r="BA731"/>
      <c r="BB731"/>
      <c r="BC731"/>
      <c r="BD731"/>
      <c r="BE731"/>
      <c r="BF731"/>
      <c r="BG731"/>
      <c r="BH731"/>
      <c r="BI731"/>
      <c r="BJ731"/>
      <c r="BK731"/>
      <c r="BL731"/>
      <c r="BM731"/>
      <c r="BN731"/>
      <c r="BO731"/>
      <c r="BP731"/>
      <c r="BQ731"/>
      <c r="BR731"/>
      <c r="BS731"/>
      <c r="BT731"/>
      <c r="BU731"/>
      <c r="BV731"/>
      <c r="BW731"/>
      <c r="BX731"/>
      <c r="BY731"/>
      <c r="BZ731"/>
      <c r="CA731"/>
      <c r="CB731"/>
      <c r="CC731"/>
      <c r="CD731"/>
      <c r="CE731"/>
      <c r="CF731"/>
      <c r="CG731"/>
      <c r="CH731"/>
      <c r="CI731"/>
      <c r="CJ731"/>
      <c r="CK731"/>
      <c r="CL731"/>
      <c r="CM731"/>
      <c r="CN731"/>
      <c r="CO731"/>
      <c r="CP731"/>
      <c r="CQ731"/>
      <c r="CR731"/>
      <c r="CS731"/>
      <c r="CT731"/>
      <c r="CU731"/>
      <c r="CV731"/>
      <c r="CW731"/>
      <c r="CX731"/>
      <c r="CY731"/>
      <c r="CZ731"/>
      <c r="DA731"/>
      <c r="DB731"/>
      <c r="DC731"/>
      <c r="DD731"/>
      <c r="DE731"/>
      <c r="DF731"/>
      <c r="DG731"/>
      <c r="DH731"/>
      <c r="DI731"/>
      <c r="DJ731"/>
      <c r="DK731"/>
      <c r="DL731"/>
      <c r="DM731"/>
      <c r="DN731"/>
      <c r="DO731"/>
      <c r="DP731"/>
      <c r="DQ731"/>
      <c r="DR731"/>
      <c r="DS731"/>
      <c r="DT731"/>
      <c r="DU731"/>
      <c r="DV731"/>
      <c r="DW731"/>
      <c r="DX731"/>
      <c r="DY731"/>
      <c r="DZ731"/>
      <c r="EA731"/>
      <c r="EB731"/>
      <c r="EC731"/>
      <c r="ED731"/>
      <c r="EE731"/>
    </row>
    <row r="732" spans="30:135" s="20" customFormat="1">
      <c r="AD732" s="43"/>
      <c r="AE732" s="43"/>
      <c r="AF732" s="3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  <c r="AT732"/>
      <c r="AU732"/>
      <c r="AV732"/>
      <c r="AW732"/>
      <c r="AX732"/>
      <c r="AY732"/>
      <c r="AZ732"/>
      <c r="BA732"/>
      <c r="BB732"/>
      <c r="BC732"/>
      <c r="BD732"/>
      <c r="BE732"/>
      <c r="BF732"/>
      <c r="BG732"/>
      <c r="BH732"/>
      <c r="BI732"/>
      <c r="BJ732"/>
      <c r="BK732"/>
      <c r="BL732"/>
      <c r="BM732"/>
      <c r="BN732"/>
      <c r="BO732"/>
      <c r="BP732"/>
      <c r="BQ732"/>
      <c r="BR732"/>
      <c r="BS732"/>
      <c r="BT732"/>
      <c r="BU732"/>
      <c r="BV732"/>
      <c r="BW732"/>
      <c r="BX732"/>
      <c r="BY732"/>
      <c r="BZ732"/>
      <c r="CA732"/>
      <c r="CB732"/>
      <c r="CC732"/>
      <c r="CD732"/>
      <c r="CE732"/>
      <c r="CF732"/>
      <c r="CG732"/>
      <c r="CH732"/>
      <c r="CI732"/>
      <c r="CJ732"/>
      <c r="CK732"/>
      <c r="CL732"/>
      <c r="CM732"/>
      <c r="CN732"/>
      <c r="CO732"/>
      <c r="CP732"/>
      <c r="CQ732"/>
      <c r="CR732"/>
      <c r="CS732"/>
      <c r="CT732"/>
      <c r="CU732"/>
      <c r="CV732"/>
      <c r="CW732"/>
      <c r="CX732"/>
      <c r="CY732"/>
      <c r="CZ732"/>
      <c r="DA732"/>
      <c r="DB732"/>
      <c r="DC732"/>
      <c r="DD732"/>
      <c r="DE732"/>
      <c r="DF732"/>
      <c r="DG732"/>
      <c r="DH732"/>
      <c r="DI732"/>
      <c r="DJ732"/>
      <c r="DK732"/>
      <c r="DL732"/>
      <c r="DM732"/>
      <c r="DN732"/>
      <c r="DO732"/>
      <c r="DP732"/>
      <c r="DQ732"/>
      <c r="DR732"/>
      <c r="DS732"/>
      <c r="DT732"/>
      <c r="DU732"/>
      <c r="DV732"/>
      <c r="DW732"/>
      <c r="DX732"/>
      <c r="DY732"/>
      <c r="DZ732"/>
      <c r="EA732"/>
      <c r="EB732"/>
      <c r="EC732"/>
      <c r="ED732"/>
      <c r="EE732"/>
    </row>
    <row r="733" spans="30:135" s="20" customFormat="1">
      <c r="AD733" s="43"/>
      <c r="AE733" s="43"/>
      <c r="AF733" s="3"/>
      <c r="AG733"/>
      <c r="AH733"/>
      <c r="AI733"/>
      <c r="AJ733"/>
      <c r="AK733"/>
      <c r="AL733"/>
      <c r="AM733"/>
      <c r="AN733"/>
      <c r="AO733"/>
      <c r="AP733"/>
      <c r="AQ733"/>
      <c r="AR733"/>
      <c r="AS733"/>
      <c r="AT733"/>
      <c r="AU733"/>
      <c r="AV733"/>
      <c r="AW733"/>
      <c r="AX733"/>
      <c r="AY733"/>
      <c r="AZ733"/>
      <c r="BA733"/>
      <c r="BB733"/>
      <c r="BC733"/>
      <c r="BD733"/>
      <c r="BE733"/>
      <c r="BF733"/>
      <c r="BG733"/>
      <c r="BH733"/>
      <c r="BI733"/>
      <c r="BJ733"/>
      <c r="BK733"/>
      <c r="BL733"/>
      <c r="BM733"/>
      <c r="BN733"/>
      <c r="BO733"/>
      <c r="BP733"/>
      <c r="BQ733"/>
      <c r="BR733"/>
      <c r="BS733"/>
      <c r="BT733"/>
      <c r="BU733"/>
      <c r="BV733"/>
      <c r="BW733"/>
      <c r="BX733"/>
      <c r="BY733"/>
      <c r="BZ733"/>
      <c r="CA733"/>
      <c r="CB733"/>
      <c r="CC733"/>
      <c r="CD733"/>
      <c r="CE733"/>
      <c r="CF733"/>
      <c r="CG733"/>
      <c r="CH733"/>
      <c r="CI733"/>
      <c r="CJ733"/>
      <c r="CK733"/>
      <c r="CL733"/>
      <c r="CM733"/>
      <c r="CN733"/>
      <c r="CO733"/>
      <c r="CP733"/>
      <c r="CQ733"/>
      <c r="CR733"/>
      <c r="CS733"/>
      <c r="CT733"/>
      <c r="CU733"/>
      <c r="CV733"/>
      <c r="CW733"/>
      <c r="CX733"/>
      <c r="CY733"/>
      <c r="CZ733"/>
      <c r="DA733"/>
      <c r="DB733"/>
      <c r="DC733"/>
      <c r="DD733"/>
      <c r="DE733"/>
      <c r="DF733"/>
      <c r="DG733"/>
      <c r="DH733"/>
      <c r="DI733"/>
      <c r="DJ733"/>
      <c r="DK733"/>
      <c r="DL733"/>
      <c r="DM733"/>
      <c r="DN733"/>
      <c r="DO733"/>
      <c r="DP733"/>
      <c r="DQ733"/>
      <c r="DR733"/>
      <c r="DS733"/>
      <c r="DT733"/>
      <c r="DU733"/>
      <c r="DV733"/>
      <c r="DW733"/>
      <c r="DX733"/>
      <c r="DY733"/>
      <c r="DZ733"/>
      <c r="EA733"/>
      <c r="EB733"/>
      <c r="EC733"/>
      <c r="ED733"/>
      <c r="EE733"/>
    </row>
    <row r="734" spans="30:135" s="20" customFormat="1">
      <c r="AD734" s="43"/>
      <c r="AE734" s="43"/>
      <c r="AF734" s="3"/>
      <c r="AG734"/>
      <c r="AH734"/>
      <c r="AI734"/>
      <c r="AJ734"/>
      <c r="AK734"/>
      <c r="AL734"/>
      <c r="AM734"/>
      <c r="AN734"/>
      <c r="AO734"/>
      <c r="AP734"/>
      <c r="AQ734"/>
      <c r="AR734"/>
      <c r="AS734"/>
      <c r="AT734"/>
      <c r="AU734"/>
      <c r="AV734"/>
      <c r="AW734"/>
      <c r="AX734"/>
      <c r="AY734"/>
      <c r="AZ734"/>
      <c r="BA734"/>
      <c r="BB734"/>
      <c r="BC734"/>
      <c r="BD734"/>
      <c r="BE734"/>
      <c r="BF734"/>
      <c r="BG734"/>
      <c r="BH734"/>
      <c r="BI734"/>
      <c r="BJ734"/>
      <c r="BK734"/>
      <c r="BL734"/>
      <c r="BM734"/>
      <c r="BN734"/>
      <c r="BO734"/>
      <c r="BP734"/>
      <c r="BQ734"/>
      <c r="BR734"/>
      <c r="BS734"/>
      <c r="BT734"/>
      <c r="BU734"/>
      <c r="BV734"/>
      <c r="BW734"/>
      <c r="BX734"/>
      <c r="BY734"/>
      <c r="BZ734"/>
      <c r="CA734"/>
      <c r="CB734"/>
      <c r="CC734"/>
      <c r="CD734"/>
      <c r="CE734"/>
      <c r="CF734"/>
      <c r="CG734"/>
      <c r="CH734"/>
      <c r="CI734"/>
      <c r="CJ734"/>
      <c r="CK734"/>
      <c r="CL734"/>
      <c r="CM734"/>
      <c r="CN734"/>
      <c r="CO734"/>
      <c r="CP734"/>
      <c r="CQ734"/>
      <c r="CR734"/>
      <c r="CS734"/>
      <c r="CT734"/>
      <c r="CU734"/>
      <c r="CV734"/>
      <c r="CW734"/>
      <c r="CX734"/>
      <c r="CY734"/>
      <c r="CZ734"/>
      <c r="DA734"/>
      <c r="DB734"/>
      <c r="DC734"/>
      <c r="DD734"/>
      <c r="DE734"/>
      <c r="DF734"/>
      <c r="DG734"/>
      <c r="DH734"/>
      <c r="DI734"/>
      <c r="DJ734"/>
      <c r="DK734"/>
      <c r="DL734"/>
      <c r="DM734"/>
      <c r="DN734"/>
      <c r="DO734"/>
      <c r="DP734"/>
      <c r="DQ734"/>
      <c r="DR734"/>
      <c r="DS734"/>
      <c r="DT734"/>
      <c r="DU734"/>
      <c r="DV734"/>
      <c r="DW734"/>
      <c r="DX734"/>
      <c r="DY734"/>
      <c r="DZ734"/>
      <c r="EA734"/>
      <c r="EB734"/>
      <c r="EC734"/>
      <c r="ED734"/>
      <c r="EE734"/>
    </row>
    <row r="735" spans="30:135" s="20" customFormat="1">
      <c r="AD735" s="43"/>
      <c r="AE735" s="43"/>
      <c r="AF735" s="3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  <c r="AT735"/>
      <c r="AU735"/>
      <c r="AV735"/>
      <c r="AW735"/>
      <c r="AX735"/>
      <c r="AY735"/>
      <c r="AZ735"/>
      <c r="BA735"/>
      <c r="BB735"/>
      <c r="BC735"/>
      <c r="BD735"/>
      <c r="BE735"/>
      <c r="BF735"/>
      <c r="BG735"/>
      <c r="BH735"/>
      <c r="BI735"/>
      <c r="BJ735"/>
      <c r="BK735"/>
      <c r="BL735"/>
      <c r="BM735"/>
      <c r="BN735"/>
      <c r="BO735"/>
      <c r="BP735"/>
      <c r="BQ735"/>
      <c r="BR735"/>
      <c r="BS735"/>
      <c r="BT735"/>
      <c r="BU735"/>
      <c r="BV735"/>
      <c r="BW735"/>
      <c r="BX735"/>
      <c r="BY735"/>
      <c r="BZ735"/>
      <c r="CA735"/>
      <c r="CB735"/>
      <c r="CC735"/>
      <c r="CD735"/>
      <c r="CE735"/>
      <c r="CF735"/>
      <c r="CG735"/>
      <c r="CH735"/>
      <c r="CI735"/>
      <c r="CJ735"/>
      <c r="CK735"/>
      <c r="CL735"/>
      <c r="CM735"/>
      <c r="CN735"/>
      <c r="CO735"/>
      <c r="CP735"/>
      <c r="CQ735"/>
      <c r="CR735"/>
      <c r="CS735"/>
      <c r="CT735"/>
      <c r="CU735"/>
      <c r="CV735"/>
      <c r="CW735"/>
      <c r="CX735"/>
      <c r="CY735"/>
      <c r="CZ735"/>
      <c r="DA735"/>
      <c r="DB735"/>
      <c r="DC735"/>
      <c r="DD735"/>
      <c r="DE735"/>
      <c r="DF735"/>
      <c r="DG735"/>
      <c r="DH735"/>
      <c r="DI735"/>
      <c r="DJ735"/>
      <c r="DK735"/>
      <c r="DL735"/>
      <c r="DM735"/>
      <c r="DN735"/>
      <c r="DO735"/>
      <c r="DP735"/>
      <c r="DQ735"/>
      <c r="DR735"/>
      <c r="DS735"/>
      <c r="DT735"/>
      <c r="DU735"/>
      <c r="DV735"/>
      <c r="DW735"/>
      <c r="DX735"/>
      <c r="DY735"/>
      <c r="DZ735"/>
      <c r="EA735"/>
      <c r="EB735"/>
      <c r="EC735"/>
      <c r="ED735"/>
      <c r="EE735"/>
    </row>
    <row r="736" spans="30:135" s="20" customFormat="1">
      <c r="AD736" s="43"/>
      <c r="AE736" s="43"/>
      <c r="AF736" s="3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  <c r="AY736"/>
      <c r="AZ736"/>
      <c r="BA736"/>
      <c r="BB736"/>
      <c r="BC736"/>
      <c r="BD736"/>
      <c r="BE736"/>
      <c r="BF736"/>
      <c r="BG736"/>
      <c r="BH736"/>
      <c r="BI736"/>
      <c r="BJ736"/>
      <c r="BK736"/>
      <c r="BL736"/>
      <c r="BM736"/>
      <c r="BN736"/>
      <c r="BO736"/>
      <c r="BP736"/>
      <c r="BQ736"/>
      <c r="BR736"/>
      <c r="BS736"/>
      <c r="BT736"/>
      <c r="BU736"/>
      <c r="BV736"/>
      <c r="BW736"/>
      <c r="BX736"/>
      <c r="BY736"/>
      <c r="BZ736"/>
      <c r="CA736"/>
      <c r="CB736"/>
      <c r="CC736"/>
      <c r="CD736"/>
      <c r="CE736"/>
      <c r="CF736"/>
      <c r="CG736"/>
      <c r="CH736"/>
      <c r="CI736"/>
      <c r="CJ736"/>
      <c r="CK736"/>
      <c r="CL736"/>
      <c r="CM736"/>
      <c r="CN736"/>
      <c r="CO736"/>
      <c r="CP736"/>
      <c r="CQ736"/>
      <c r="CR736"/>
      <c r="CS736"/>
      <c r="CT736"/>
      <c r="CU736"/>
      <c r="CV736"/>
      <c r="CW736"/>
      <c r="CX736"/>
      <c r="CY736"/>
      <c r="CZ736"/>
      <c r="DA736"/>
      <c r="DB736"/>
      <c r="DC736"/>
      <c r="DD736"/>
      <c r="DE736"/>
      <c r="DF736"/>
      <c r="DG736"/>
      <c r="DH736"/>
      <c r="DI736"/>
      <c r="DJ736"/>
      <c r="DK736"/>
      <c r="DL736"/>
      <c r="DM736"/>
      <c r="DN736"/>
      <c r="DO736"/>
      <c r="DP736"/>
      <c r="DQ736"/>
      <c r="DR736"/>
      <c r="DS736"/>
      <c r="DT736"/>
      <c r="DU736"/>
      <c r="DV736"/>
      <c r="DW736"/>
      <c r="DX736"/>
      <c r="DY736"/>
      <c r="DZ736"/>
      <c r="EA736"/>
      <c r="EB736"/>
      <c r="EC736"/>
      <c r="ED736"/>
      <c r="EE736"/>
    </row>
    <row r="737" spans="30:135" s="20" customFormat="1">
      <c r="AD737" s="43"/>
      <c r="AE737" s="43"/>
      <c r="AF737" s="3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  <c r="AT737"/>
      <c r="AU737"/>
      <c r="AV737"/>
      <c r="AW737"/>
      <c r="AX737"/>
      <c r="AY737"/>
      <c r="AZ737"/>
      <c r="BA737"/>
      <c r="BB737"/>
      <c r="BC737"/>
      <c r="BD737"/>
      <c r="BE737"/>
      <c r="BF737"/>
      <c r="BG737"/>
      <c r="BH737"/>
      <c r="BI737"/>
      <c r="BJ737"/>
      <c r="BK737"/>
      <c r="BL737"/>
      <c r="BM737"/>
      <c r="BN737"/>
      <c r="BO737"/>
      <c r="BP737"/>
      <c r="BQ737"/>
      <c r="BR737"/>
      <c r="BS737"/>
      <c r="BT737"/>
      <c r="BU737"/>
      <c r="BV737"/>
      <c r="BW737"/>
      <c r="BX737"/>
      <c r="BY737"/>
      <c r="BZ737"/>
      <c r="CA737"/>
      <c r="CB737"/>
      <c r="CC737"/>
      <c r="CD737"/>
      <c r="CE737"/>
      <c r="CF737"/>
      <c r="CG737"/>
      <c r="CH737"/>
      <c r="CI737"/>
      <c r="CJ737"/>
      <c r="CK737"/>
      <c r="CL737"/>
      <c r="CM737"/>
      <c r="CN737"/>
      <c r="CO737"/>
      <c r="CP737"/>
      <c r="CQ737"/>
      <c r="CR737"/>
      <c r="CS737"/>
      <c r="CT737"/>
      <c r="CU737"/>
      <c r="CV737"/>
      <c r="CW737"/>
      <c r="CX737"/>
      <c r="CY737"/>
      <c r="CZ737"/>
      <c r="DA737"/>
      <c r="DB737"/>
      <c r="DC737"/>
      <c r="DD737"/>
      <c r="DE737"/>
      <c r="DF737"/>
      <c r="DG737"/>
      <c r="DH737"/>
      <c r="DI737"/>
      <c r="DJ737"/>
      <c r="DK737"/>
      <c r="DL737"/>
      <c r="DM737"/>
      <c r="DN737"/>
      <c r="DO737"/>
      <c r="DP737"/>
      <c r="DQ737"/>
      <c r="DR737"/>
      <c r="DS737"/>
      <c r="DT737"/>
      <c r="DU737"/>
      <c r="DV737"/>
      <c r="DW737"/>
      <c r="DX737"/>
      <c r="DY737"/>
      <c r="DZ737"/>
      <c r="EA737"/>
      <c r="EB737"/>
      <c r="EC737"/>
      <c r="ED737"/>
      <c r="EE737"/>
    </row>
    <row r="738" spans="30:135" s="20" customFormat="1">
      <c r="AD738" s="43"/>
      <c r="AE738" s="43"/>
      <c r="AF738" s="3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  <c r="AT738"/>
      <c r="AU738"/>
      <c r="AV738"/>
      <c r="AW738"/>
      <c r="AX738"/>
      <c r="AY738"/>
      <c r="AZ738"/>
      <c r="BA738"/>
      <c r="BB738"/>
      <c r="BC738"/>
      <c r="BD738"/>
      <c r="BE738"/>
      <c r="BF738"/>
      <c r="BG738"/>
      <c r="BH738"/>
      <c r="BI738"/>
      <c r="BJ738"/>
      <c r="BK738"/>
      <c r="BL738"/>
      <c r="BM738"/>
      <c r="BN738"/>
      <c r="BO738"/>
      <c r="BP738"/>
      <c r="BQ738"/>
      <c r="BR738"/>
      <c r="BS738"/>
      <c r="BT738"/>
      <c r="BU738"/>
      <c r="BV738"/>
      <c r="BW738"/>
      <c r="BX738"/>
      <c r="BY738"/>
      <c r="BZ738"/>
      <c r="CA738"/>
      <c r="CB738"/>
      <c r="CC738"/>
      <c r="CD738"/>
      <c r="CE738"/>
      <c r="CF738"/>
      <c r="CG738"/>
      <c r="CH738"/>
      <c r="CI738"/>
      <c r="CJ738"/>
      <c r="CK738"/>
      <c r="CL738"/>
      <c r="CM738"/>
      <c r="CN738"/>
      <c r="CO738"/>
      <c r="CP738"/>
      <c r="CQ738"/>
      <c r="CR738"/>
      <c r="CS738"/>
      <c r="CT738"/>
      <c r="CU738"/>
      <c r="CV738"/>
      <c r="CW738"/>
      <c r="CX738"/>
      <c r="CY738"/>
      <c r="CZ738"/>
      <c r="DA738"/>
      <c r="DB738"/>
      <c r="DC738"/>
      <c r="DD738"/>
      <c r="DE738"/>
      <c r="DF738"/>
      <c r="DG738"/>
      <c r="DH738"/>
      <c r="DI738"/>
      <c r="DJ738"/>
      <c r="DK738"/>
      <c r="DL738"/>
      <c r="DM738"/>
      <c r="DN738"/>
      <c r="DO738"/>
      <c r="DP738"/>
      <c r="DQ738"/>
      <c r="DR738"/>
      <c r="DS738"/>
      <c r="DT738"/>
      <c r="DU738"/>
      <c r="DV738"/>
      <c r="DW738"/>
      <c r="DX738"/>
      <c r="DY738"/>
      <c r="DZ738"/>
      <c r="EA738"/>
      <c r="EB738"/>
      <c r="EC738"/>
      <c r="ED738"/>
      <c r="EE738"/>
    </row>
    <row r="739" spans="30:135" s="20" customFormat="1">
      <c r="AD739" s="43"/>
      <c r="AE739" s="43"/>
      <c r="AF739" s="3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  <c r="AT739"/>
      <c r="AU739"/>
      <c r="AV739"/>
      <c r="AW739"/>
      <c r="AX739"/>
      <c r="AY739"/>
      <c r="AZ739"/>
      <c r="BA739"/>
      <c r="BB739"/>
      <c r="BC739"/>
      <c r="BD739"/>
      <c r="BE739"/>
      <c r="BF739"/>
      <c r="BG739"/>
      <c r="BH739"/>
      <c r="BI739"/>
      <c r="BJ739"/>
      <c r="BK739"/>
      <c r="BL739"/>
      <c r="BM739"/>
      <c r="BN739"/>
      <c r="BO739"/>
      <c r="BP739"/>
      <c r="BQ739"/>
      <c r="BR739"/>
      <c r="BS739"/>
      <c r="BT739"/>
      <c r="BU739"/>
      <c r="BV739"/>
      <c r="BW739"/>
      <c r="BX739"/>
      <c r="BY739"/>
      <c r="BZ739"/>
      <c r="CA739"/>
      <c r="CB739"/>
      <c r="CC739"/>
      <c r="CD739"/>
      <c r="CE739"/>
      <c r="CF739"/>
      <c r="CG739"/>
      <c r="CH739"/>
      <c r="CI739"/>
      <c r="CJ739"/>
      <c r="CK739"/>
      <c r="CL739"/>
      <c r="CM739"/>
      <c r="CN739"/>
      <c r="CO739"/>
      <c r="CP739"/>
      <c r="CQ739"/>
      <c r="CR739"/>
      <c r="CS739"/>
      <c r="CT739"/>
      <c r="CU739"/>
      <c r="CV739"/>
      <c r="CW739"/>
      <c r="CX739"/>
      <c r="CY739"/>
      <c r="CZ739"/>
      <c r="DA739"/>
      <c r="DB739"/>
      <c r="DC739"/>
      <c r="DD739"/>
      <c r="DE739"/>
      <c r="DF739"/>
      <c r="DG739"/>
      <c r="DH739"/>
      <c r="DI739"/>
      <c r="DJ739"/>
      <c r="DK739"/>
      <c r="DL739"/>
      <c r="DM739"/>
      <c r="DN739"/>
      <c r="DO739"/>
      <c r="DP739"/>
      <c r="DQ739"/>
      <c r="DR739"/>
      <c r="DS739"/>
      <c r="DT739"/>
      <c r="DU739"/>
      <c r="DV739"/>
      <c r="DW739"/>
      <c r="DX739"/>
      <c r="DY739"/>
      <c r="DZ739"/>
      <c r="EA739"/>
      <c r="EB739"/>
      <c r="EC739"/>
      <c r="ED739"/>
      <c r="EE739"/>
    </row>
    <row r="740" spans="30:135" s="20" customFormat="1">
      <c r="AD740" s="43"/>
      <c r="AE740" s="43"/>
      <c r="AF740" s="3"/>
      <c r="AG740"/>
      <c r="AH740"/>
      <c r="AI740"/>
      <c r="AJ740"/>
      <c r="AK740"/>
      <c r="AL740"/>
      <c r="AM740"/>
      <c r="AN740"/>
      <c r="AO740"/>
      <c r="AP740"/>
      <c r="AQ740"/>
      <c r="AR740"/>
      <c r="AS740"/>
      <c r="AT740"/>
      <c r="AU740"/>
      <c r="AV740"/>
      <c r="AW740"/>
      <c r="AX740"/>
      <c r="AY740"/>
      <c r="AZ740"/>
      <c r="BA740"/>
      <c r="BB740"/>
      <c r="BC740"/>
      <c r="BD740"/>
      <c r="BE740"/>
      <c r="BF740"/>
      <c r="BG740"/>
      <c r="BH740"/>
      <c r="BI740"/>
      <c r="BJ740"/>
      <c r="BK740"/>
      <c r="BL740"/>
      <c r="BM740"/>
      <c r="BN740"/>
      <c r="BO740"/>
      <c r="BP740"/>
      <c r="BQ740"/>
      <c r="BR740"/>
      <c r="BS740"/>
      <c r="BT740"/>
      <c r="BU740"/>
      <c r="BV740"/>
      <c r="BW740"/>
      <c r="BX740"/>
      <c r="BY740"/>
      <c r="BZ740"/>
      <c r="CA740"/>
      <c r="CB740"/>
      <c r="CC740"/>
      <c r="CD740"/>
      <c r="CE740"/>
      <c r="CF740"/>
      <c r="CG740"/>
      <c r="CH740"/>
      <c r="CI740"/>
      <c r="CJ740"/>
      <c r="CK740"/>
      <c r="CL740"/>
      <c r="CM740"/>
      <c r="CN740"/>
      <c r="CO740"/>
      <c r="CP740"/>
      <c r="CQ740"/>
      <c r="CR740"/>
      <c r="CS740"/>
      <c r="CT740"/>
      <c r="CU740"/>
      <c r="CV740"/>
      <c r="CW740"/>
      <c r="CX740"/>
      <c r="CY740"/>
      <c r="CZ740"/>
      <c r="DA740"/>
      <c r="DB740"/>
      <c r="DC740"/>
      <c r="DD740"/>
      <c r="DE740"/>
      <c r="DF740"/>
      <c r="DG740"/>
      <c r="DH740"/>
      <c r="DI740"/>
      <c r="DJ740"/>
      <c r="DK740"/>
      <c r="DL740"/>
      <c r="DM740"/>
      <c r="DN740"/>
      <c r="DO740"/>
      <c r="DP740"/>
      <c r="DQ740"/>
      <c r="DR740"/>
      <c r="DS740"/>
      <c r="DT740"/>
      <c r="DU740"/>
      <c r="DV740"/>
      <c r="DW740"/>
      <c r="DX740"/>
      <c r="DY740"/>
      <c r="DZ740"/>
      <c r="EA740"/>
      <c r="EB740"/>
      <c r="EC740"/>
      <c r="ED740"/>
      <c r="EE740"/>
    </row>
    <row r="741" spans="30:135" s="20" customFormat="1">
      <c r="AD741" s="43"/>
      <c r="AE741" s="43"/>
      <c r="AF741" s="3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  <c r="AT741"/>
      <c r="AU741"/>
      <c r="AV741"/>
      <c r="AW741"/>
      <c r="AX741"/>
      <c r="AY741"/>
      <c r="AZ741"/>
      <c r="BA741"/>
      <c r="BB741"/>
      <c r="BC741"/>
      <c r="BD741"/>
      <c r="BE741"/>
      <c r="BF741"/>
      <c r="BG741"/>
      <c r="BH741"/>
      <c r="BI741"/>
      <c r="BJ741"/>
      <c r="BK741"/>
      <c r="BL741"/>
      <c r="BM741"/>
      <c r="BN741"/>
      <c r="BO741"/>
      <c r="BP741"/>
      <c r="BQ741"/>
      <c r="BR741"/>
      <c r="BS741"/>
      <c r="BT741"/>
      <c r="BU741"/>
      <c r="BV741"/>
      <c r="BW741"/>
      <c r="BX741"/>
      <c r="BY741"/>
      <c r="BZ741"/>
      <c r="CA741"/>
      <c r="CB741"/>
      <c r="CC741"/>
      <c r="CD741"/>
      <c r="CE741"/>
      <c r="CF741"/>
      <c r="CG741"/>
      <c r="CH741"/>
      <c r="CI741"/>
      <c r="CJ741"/>
      <c r="CK741"/>
      <c r="CL741"/>
      <c r="CM741"/>
      <c r="CN741"/>
      <c r="CO741"/>
      <c r="CP741"/>
      <c r="CQ741"/>
      <c r="CR741"/>
      <c r="CS741"/>
      <c r="CT741"/>
      <c r="CU741"/>
      <c r="CV741"/>
      <c r="CW741"/>
      <c r="CX741"/>
      <c r="CY741"/>
      <c r="CZ741"/>
      <c r="DA741"/>
      <c r="DB741"/>
      <c r="DC741"/>
      <c r="DD741"/>
      <c r="DE741"/>
      <c r="DF741"/>
      <c r="DG741"/>
      <c r="DH741"/>
      <c r="DI741"/>
      <c r="DJ741"/>
      <c r="DK741"/>
      <c r="DL741"/>
      <c r="DM741"/>
      <c r="DN741"/>
      <c r="DO741"/>
      <c r="DP741"/>
      <c r="DQ741"/>
      <c r="DR741"/>
      <c r="DS741"/>
      <c r="DT741"/>
      <c r="DU741"/>
      <c r="DV741"/>
      <c r="DW741"/>
      <c r="DX741"/>
      <c r="DY741"/>
      <c r="DZ741"/>
      <c r="EA741"/>
      <c r="EB741"/>
      <c r="EC741"/>
      <c r="ED741"/>
      <c r="EE741"/>
    </row>
    <row r="742" spans="30:135" s="20" customFormat="1">
      <c r="AD742" s="43"/>
      <c r="AE742" s="43"/>
      <c r="AF742" s="3"/>
      <c r="AG742"/>
      <c r="AH742"/>
      <c r="AI742"/>
      <c r="AJ742"/>
      <c r="AK742"/>
      <c r="AL742"/>
      <c r="AM742"/>
      <c r="AN742"/>
      <c r="AO742"/>
      <c r="AP742"/>
      <c r="AQ742"/>
      <c r="AR742"/>
      <c r="AS742"/>
      <c r="AT742"/>
      <c r="AU742"/>
      <c r="AV742"/>
      <c r="AW742"/>
      <c r="AX742"/>
      <c r="AY742"/>
      <c r="AZ742"/>
      <c r="BA742"/>
      <c r="BB742"/>
      <c r="BC742"/>
      <c r="BD742"/>
      <c r="BE742"/>
      <c r="BF742"/>
      <c r="BG742"/>
      <c r="BH742"/>
      <c r="BI742"/>
      <c r="BJ742"/>
      <c r="BK742"/>
      <c r="BL742"/>
      <c r="BM742"/>
      <c r="BN742"/>
      <c r="BO742"/>
      <c r="BP742"/>
      <c r="BQ742"/>
      <c r="BR742"/>
      <c r="BS742"/>
      <c r="BT742"/>
      <c r="BU742"/>
      <c r="BV742"/>
      <c r="BW742"/>
      <c r="BX742"/>
      <c r="BY742"/>
      <c r="BZ742"/>
      <c r="CA742"/>
      <c r="CB742"/>
      <c r="CC742"/>
      <c r="CD742"/>
      <c r="CE742"/>
      <c r="CF742"/>
      <c r="CG742"/>
      <c r="CH742"/>
      <c r="CI742"/>
      <c r="CJ742"/>
      <c r="CK742"/>
      <c r="CL742"/>
      <c r="CM742"/>
      <c r="CN742"/>
      <c r="CO742"/>
      <c r="CP742"/>
      <c r="CQ742"/>
      <c r="CR742"/>
      <c r="CS742"/>
      <c r="CT742"/>
      <c r="CU742"/>
      <c r="CV742"/>
      <c r="CW742"/>
      <c r="CX742"/>
      <c r="CY742"/>
      <c r="CZ742"/>
      <c r="DA742"/>
      <c r="DB742"/>
      <c r="DC742"/>
      <c r="DD742"/>
      <c r="DE742"/>
      <c r="DF742"/>
      <c r="DG742"/>
      <c r="DH742"/>
      <c r="DI742"/>
      <c r="DJ742"/>
      <c r="DK742"/>
      <c r="DL742"/>
      <c r="DM742"/>
      <c r="DN742"/>
      <c r="DO742"/>
      <c r="DP742"/>
      <c r="DQ742"/>
      <c r="DR742"/>
      <c r="DS742"/>
      <c r="DT742"/>
      <c r="DU742"/>
      <c r="DV742"/>
      <c r="DW742"/>
      <c r="DX742"/>
      <c r="DY742"/>
      <c r="DZ742"/>
      <c r="EA742"/>
      <c r="EB742"/>
      <c r="EC742"/>
      <c r="ED742"/>
      <c r="EE742"/>
    </row>
    <row r="743" spans="30:135" s="20" customFormat="1">
      <c r="AD743" s="43"/>
      <c r="AE743" s="43"/>
      <c r="AF743" s="3"/>
      <c r="AG743"/>
      <c r="AH743"/>
      <c r="AI743"/>
      <c r="AJ743"/>
      <c r="AK743"/>
      <c r="AL743"/>
      <c r="AM743"/>
      <c r="AN743"/>
      <c r="AO743"/>
      <c r="AP743"/>
      <c r="AQ743"/>
      <c r="AR743"/>
      <c r="AS743"/>
      <c r="AT743"/>
      <c r="AU743"/>
      <c r="AV743"/>
      <c r="AW743"/>
      <c r="AX743"/>
      <c r="AY743"/>
      <c r="AZ743"/>
      <c r="BA743"/>
      <c r="BB743"/>
      <c r="BC743"/>
      <c r="BD743"/>
      <c r="BE743"/>
      <c r="BF743"/>
      <c r="BG743"/>
      <c r="BH743"/>
      <c r="BI743"/>
      <c r="BJ743"/>
      <c r="BK743"/>
      <c r="BL743"/>
      <c r="BM743"/>
      <c r="BN743"/>
      <c r="BO743"/>
      <c r="BP743"/>
      <c r="BQ743"/>
      <c r="BR743"/>
      <c r="BS743"/>
      <c r="BT743"/>
      <c r="BU743"/>
      <c r="BV743"/>
      <c r="BW743"/>
      <c r="BX743"/>
      <c r="BY743"/>
      <c r="BZ743"/>
      <c r="CA743"/>
      <c r="CB743"/>
      <c r="CC743"/>
      <c r="CD743"/>
      <c r="CE743"/>
      <c r="CF743"/>
      <c r="CG743"/>
      <c r="CH743"/>
      <c r="CI743"/>
      <c r="CJ743"/>
      <c r="CK743"/>
      <c r="CL743"/>
      <c r="CM743"/>
      <c r="CN743"/>
      <c r="CO743"/>
      <c r="CP743"/>
      <c r="CQ743"/>
      <c r="CR743"/>
      <c r="CS743"/>
      <c r="CT743"/>
      <c r="CU743"/>
      <c r="CV743"/>
      <c r="CW743"/>
      <c r="CX743"/>
      <c r="CY743"/>
      <c r="CZ743"/>
      <c r="DA743"/>
      <c r="DB743"/>
      <c r="DC743"/>
      <c r="DD743"/>
      <c r="DE743"/>
      <c r="DF743"/>
      <c r="DG743"/>
      <c r="DH743"/>
      <c r="DI743"/>
      <c r="DJ743"/>
      <c r="DK743"/>
      <c r="DL743"/>
      <c r="DM743"/>
      <c r="DN743"/>
      <c r="DO743"/>
      <c r="DP743"/>
      <c r="DQ743"/>
      <c r="DR743"/>
      <c r="DS743"/>
      <c r="DT743"/>
      <c r="DU743"/>
      <c r="DV743"/>
      <c r="DW743"/>
      <c r="DX743"/>
      <c r="DY743"/>
      <c r="DZ743"/>
      <c r="EA743"/>
      <c r="EB743"/>
      <c r="EC743"/>
      <c r="ED743"/>
      <c r="EE743"/>
    </row>
    <row r="744" spans="30:135" s="20" customFormat="1">
      <c r="AD744" s="43"/>
      <c r="AE744" s="43"/>
      <c r="AF744" s="3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  <c r="AT744"/>
      <c r="AU744"/>
      <c r="AV744"/>
      <c r="AW744"/>
      <c r="AX744"/>
      <c r="AY744"/>
      <c r="AZ744"/>
      <c r="BA744"/>
      <c r="BB744"/>
      <c r="BC744"/>
      <c r="BD744"/>
      <c r="BE744"/>
      <c r="BF744"/>
      <c r="BG744"/>
      <c r="BH744"/>
      <c r="BI744"/>
      <c r="BJ744"/>
      <c r="BK744"/>
      <c r="BL744"/>
      <c r="BM744"/>
      <c r="BN744"/>
      <c r="BO744"/>
      <c r="BP744"/>
      <c r="BQ744"/>
      <c r="BR744"/>
      <c r="BS744"/>
      <c r="BT744"/>
      <c r="BU744"/>
      <c r="BV744"/>
      <c r="BW744"/>
      <c r="BX744"/>
      <c r="BY744"/>
      <c r="BZ744"/>
      <c r="CA744"/>
      <c r="CB744"/>
      <c r="CC744"/>
      <c r="CD744"/>
      <c r="CE744"/>
      <c r="CF744"/>
      <c r="CG744"/>
      <c r="CH744"/>
      <c r="CI744"/>
      <c r="CJ744"/>
      <c r="CK744"/>
      <c r="CL744"/>
      <c r="CM744"/>
      <c r="CN744"/>
      <c r="CO744"/>
      <c r="CP744"/>
      <c r="CQ744"/>
      <c r="CR744"/>
      <c r="CS744"/>
      <c r="CT744"/>
      <c r="CU744"/>
      <c r="CV744"/>
      <c r="CW744"/>
      <c r="CX744"/>
      <c r="CY744"/>
      <c r="CZ744"/>
      <c r="DA744"/>
      <c r="DB744"/>
      <c r="DC744"/>
      <c r="DD744"/>
      <c r="DE744"/>
      <c r="DF744"/>
      <c r="DG744"/>
      <c r="DH744"/>
      <c r="DI744"/>
      <c r="DJ744"/>
      <c r="DK744"/>
      <c r="DL744"/>
      <c r="DM744"/>
      <c r="DN744"/>
      <c r="DO744"/>
      <c r="DP744"/>
      <c r="DQ744"/>
      <c r="DR744"/>
      <c r="DS744"/>
      <c r="DT744"/>
      <c r="DU744"/>
      <c r="DV744"/>
      <c r="DW744"/>
      <c r="DX744"/>
      <c r="DY744"/>
      <c r="DZ744"/>
      <c r="EA744"/>
      <c r="EB744"/>
      <c r="EC744"/>
      <c r="ED744"/>
      <c r="EE744"/>
    </row>
    <row r="745" spans="30:135" s="20" customFormat="1">
      <c r="AD745" s="43"/>
      <c r="AE745" s="43"/>
      <c r="AF745" s="3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  <c r="AT745"/>
      <c r="AU745"/>
      <c r="AV745"/>
      <c r="AW745"/>
      <c r="AX745"/>
      <c r="AY745"/>
      <c r="AZ745"/>
      <c r="BA745"/>
      <c r="BB745"/>
      <c r="BC745"/>
      <c r="BD745"/>
      <c r="BE745"/>
      <c r="BF745"/>
      <c r="BG745"/>
      <c r="BH745"/>
      <c r="BI745"/>
      <c r="BJ745"/>
      <c r="BK745"/>
      <c r="BL745"/>
      <c r="BM745"/>
      <c r="BN745"/>
      <c r="BO745"/>
      <c r="BP745"/>
      <c r="BQ745"/>
      <c r="BR745"/>
      <c r="BS745"/>
      <c r="BT745"/>
      <c r="BU745"/>
      <c r="BV745"/>
      <c r="BW745"/>
      <c r="BX745"/>
      <c r="BY745"/>
      <c r="BZ745"/>
      <c r="CA745"/>
      <c r="CB745"/>
      <c r="CC745"/>
      <c r="CD745"/>
      <c r="CE745"/>
      <c r="CF745"/>
      <c r="CG745"/>
      <c r="CH745"/>
      <c r="CI745"/>
      <c r="CJ745"/>
      <c r="CK745"/>
      <c r="CL745"/>
      <c r="CM745"/>
      <c r="CN745"/>
      <c r="CO745"/>
      <c r="CP745"/>
      <c r="CQ745"/>
      <c r="CR745"/>
      <c r="CS745"/>
      <c r="CT745"/>
      <c r="CU745"/>
      <c r="CV745"/>
      <c r="CW745"/>
      <c r="CX745"/>
      <c r="CY745"/>
      <c r="CZ745"/>
      <c r="DA745"/>
      <c r="DB745"/>
      <c r="DC745"/>
      <c r="DD745"/>
      <c r="DE745"/>
      <c r="DF745"/>
      <c r="DG745"/>
      <c r="DH745"/>
      <c r="DI745"/>
      <c r="DJ745"/>
      <c r="DK745"/>
      <c r="DL745"/>
      <c r="DM745"/>
      <c r="DN745"/>
      <c r="DO745"/>
      <c r="DP745"/>
      <c r="DQ745"/>
      <c r="DR745"/>
      <c r="DS745"/>
      <c r="DT745"/>
      <c r="DU745"/>
      <c r="DV745"/>
      <c r="DW745"/>
      <c r="DX745"/>
      <c r="DY745"/>
      <c r="DZ745"/>
      <c r="EA745"/>
      <c r="EB745"/>
      <c r="EC745"/>
      <c r="ED745"/>
      <c r="EE745"/>
    </row>
    <row r="746" spans="30:135" s="20" customFormat="1">
      <c r="AD746" s="43"/>
      <c r="AE746" s="43"/>
      <c r="AF746" s="3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  <c r="AT746"/>
      <c r="AU746"/>
      <c r="AV746"/>
      <c r="AW746"/>
      <c r="AX746"/>
      <c r="AY746"/>
      <c r="AZ746"/>
      <c r="BA746"/>
      <c r="BB746"/>
      <c r="BC746"/>
      <c r="BD746"/>
      <c r="BE746"/>
      <c r="BF746"/>
      <c r="BG746"/>
      <c r="BH746"/>
      <c r="BI746"/>
      <c r="BJ746"/>
      <c r="BK746"/>
      <c r="BL746"/>
      <c r="BM746"/>
      <c r="BN746"/>
      <c r="BO746"/>
      <c r="BP746"/>
      <c r="BQ746"/>
      <c r="BR746"/>
      <c r="BS746"/>
      <c r="BT746"/>
      <c r="BU746"/>
      <c r="BV746"/>
      <c r="BW746"/>
      <c r="BX746"/>
      <c r="BY746"/>
      <c r="BZ746"/>
      <c r="CA746"/>
      <c r="CB746"/>
      <c r="CC746"/>
      <c r="CD746"/>
      <c r="CE746"/>
      <c r="CF746"/>
      <c r="CG746"/>
      <c r="CH746"/>
      <c r="CI746"/>
      <c r="CJ746"/>
      <c r="CK746"/>
      <c r="CL746"/>
      <c r="CM746"/>
      <c r="CN746"/>
      <c r="CO746"/>
      <c r="CP746"/>
      <c r="CQ746"/>
      <c r="CR746"/>
      <c r="CS746"/>
      <c r="CT746"/>
      <c r="CU746"/>
      <c r="CV746"/>
      <c r="CW746"/>
      <c r="CX746"/>
      <c r="CY746"/>
      <c r="CZ746"/>
      <c r="DA746"/>
      <c r="DB746"/>
      <c r="DC746"/>
      <c r="DD746"/>
      <c r="DE746"/>
      <c r="DF746"/>
      <c r="DG746"/>
      <c r="DH746"/>
      <c r="DI746"/>
      <c r="DJ746"/>
      <c r="DK746"/>
      <c r="DL746"/>
      <c r="DM746"/>
      <c r="DN746"/>
      <c r="DO746"/>
      <c r="DP746"/>
      <c r="DQ746"/>
      <c r="DR746"/>
      <c r="DS746"/>
      <c r="DT746"/>
      <c r="DU746"/>
      <c r="DV746"/>
      <c r="DW746"/>
      <c r="DX746"/>
      <c r="DY746"/>
      <c r="DZ746"/>
      <c r="EA746"/>
      <c r="EB746"/>
      <c r="EC746"/>
      <c r="ED746"/>
      <c r="EE746"/>
    </row>
    <row r="747" spans="30:135" s="20" customFormat="1">
      <c r="AD747" s="43"/>
      <c r="AE747" s="43"/>
      <c r="AF747" s="3"/>
      <c r="AG747"/>
      <c r="AH747"/>
      <c r="AI747"/>
      <c r="AJ747"/>
      <c r="AK747"/>
      <c r="AL747"/>
      <c r="AM747"/>
      <c r="AN747"/>
      <c r="AO747"/>
      <c r="AP747"/>
      <c r="AQ747"/>
      <c r="AR747"/>
      <c r="AS747"/>
      <c r="AT747"/>
      <c r="AU747"/>
      <c r="AV747"/>
      <c r="AW747"/>
      <c r="AX747"/>
      <c r="AY747"/>
      <c r="AZ747"/>
      <c r="BA747"/>
      <c r="BB747"/>
      <c r="BC747"/>
      <c r="BD747"/>
      <c r="BE747"/>
      <c r="BF747"/>
      <c r="BG747"/>
      <c r="BH747"/>
      <c r="BI747"/>
      <c r="BJ747"/>
      <c r="BK747"/>
      <c r="BL747"/>
      <c r="BM747"/>
      <c r="BN747"/>
      <c r="BO747"/>
      <c r="BP747"/>
      <c r="BQ747"/>
      <c r="BR747"/>
      <c r="BS747"/>
      <c r="BT747"/>
      <c r="BU747"/>
      <c r="BV747"/>
      <c r="BW747"/>
      <c r="BX747"/>
      <c r="BY747"/>
      <c r="BZ747"/>
      <c r="CA747"/>
      <c r="CB747"/>
      <c r="CC747"/>
      <c r="CD747"/>
      <c r="CE747"/>
      <c r="CF747"/>
      <c r="CG747"/>
      <c r="CH747"/>
      <c r="CI747"/>
      <c r="CJ747"/>
      <c r="CK747"/>
      <c r="CL747"/>
      <c r="CM747"/>
      <c r="CN747"/>
      <c r="CO747"/>
      <c r="CP747"/>
      <c r="CQ747"/>
      <c r="CR747"/>
      <c r="CS747"/>
      <c r="CT747"/>
      <c r="CU747"/>
      <c r="CV747"/>
      <c r="CW747"/>
      <c r="CX747"/>
      <c r="CY747"/>
      <c r="CZ747"/>
      <c r="DA747"/>
      <c r="DB747"/>
      <c r="DC747"/>
      <c r="DD747"/>
      <c r="DE747"/>
      <c r="DF747"/>
      <c r="DG747"/>
      <c r="DH747"/>
      <c r="DI747"/>
      <c r="DJ747"/>
      <c r="DK747"/>
      <c r="DL747"/>
      <c r="DM747"/>
      <c r="DN747"/>
      <c r="DO747"/>
      <c r="DP747"/>
      <c r="DQ747"/>
      <c r="DR747"/>
      <c r="DS747"/>
      <c r="DT747"/>
      <c r="DU747"/>
      <c r="DV747"/>
      <c r="DW747"/>
      <c r="DX747"/>
      <c r="DY747"/>
      <c r="DZ747"/>
      <c r="EA747"/>
      <c r="EB747"/>
      <c r="EC747"/>
      <c r="ED747"/>
      <c r="EE747"/>
    </row>
    <row r="748" spans="30:135" s="20" customFormat="1">
      <c r="AD748" s="43"/>
      <c r="AE748" s="43"/>
      <c r="AF748" s="3"/>
      <c r="AG748"/>
      <c r="AH748"/>
      <c r="AI748"/>
      <c r="AJ748"/>
      <c r="AK748"/>
      <c r="AL748"/>
      <c r="AM748"/>
      <c r="AN748"/>
      <c r="AO748"/>
      <c r="AP748"/>
      <c r="AQ748"/>
      <c r="AR748"/>
      <c r="AS748"/>
      <c r="AT748"/>
      <c r="AU748"/>
      <c r="AV748"/>
      <c r="AW748"/>
      <c r="AX748"/>
      <c r="AY748"/>
      <c r="AZ748"/>
      <c r="BA748"/>
      <c r="BB748"/>
      <c r="BC748"/>
      <c r="BD748"/>
      <c r="BE748"/>
      <c r="BF748"/>
      <c r="BG748"/>
      <c r="BH748"/>
      <c r="BI748"/>
      <c r="BJ748"/>
      <c r="BK748"/>
      <c r="BL748"/>
      <c r="BM748"/>
      <c r="BN748"/>
      <c r="BO748"/>
      <c r="BP748"/>
      <c r="BQ748"/>
      <c r="BR748"/>
      <c r="BS748"/>
      <c r="BT748"/>
      <c r="BU748"/>
      <c r="BV748"/>
      <c r="BW748"/>
      <c r="BX748"/>
      <c r="BY748"/>
      <c r="BZ748"/>
      <c r="CA748"/>
      <c r="CB748"/>
      <c r="CC748"/>
      <c r="CD748"/>
      <c r="CE748"/>
      <c r="CF748"/>
      <c r="CG748"/>
      <c r="CH748"/>
      <c r="CI748"/>
      <c r="CJ748"/>
      <c r="CK748"/>
      <c r="CL748"/>
      <c r="CM748"/>
      <c r="CN748"/>
      <c r="CO748"/>
      <c r="CP748"/>
      <c r="CQ748"/>
      <c r="CR748"/>
      <c r="CS748"/>
      <c r="CT748"/>
      <c r="CU748"/>
      <c r="CV748"/>
      <c r="CW748"/>
      <c r="CX748"/>
      <c r="CY748"/>
      <c r="CZ748"/>
      <c r="DA748"/>
      <c r="DB748"/>
      <c r="DC748"/>
      <c r="DD748"/>
      <c r="DE748"/>
      <c r="DF748"/>
      <c r="DG748"/>
      <c r="DH748"/>
      <c r="DI748"/>
      <c r="DJ748"/>
      <c r="DK748"/>
      <c r="DL748"/>
      <c r="DM748"/>
      <c r="DN748"/>
      <c r="DO748"/>
      <c r="DP748"/>
      <c r="DQ748"/>
      <c r="DR748"/>
      <c r="DS748"/>
      <c r="DT748"/>
      <c r="DU748"/>
      <c r="DV748"/>
      <c r="DW748"/>
      <c r="DX748"/>
      <c r="DY748"/>
      <c r="DZ748"/>
      <c r="EA748"/>
      <c r="EB748"/>
      <c r="EC748"/>
      <c r="ED748"/>
      <c r="EE748"/>
    </row>
    <row r="749" spans="30:135" s="20" customFormat="1">
      <c r="AD749" s="43"/>
      <c r="AE749" s="43"/>
      <c r="AF749" s="3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  <c r="AT749"/>
      <c r="AU749"/>
      <c r="AV749"/>
      <c r="AW749"/>
      <c r="AX749"/>
      <c r="AY749"/>
      <c r="AZ749"/>
      <c r="BA749"/>
      <c r="BB749"/>
      <c r="BC749"/>
      <c r="BD749"/>
      <c r="BE749"/>
      <c r="BF749"/>
      <c r="BG749"/>
      <c r="BH749"/>
      <c r="BI749"/>
      <c r="BJ749"/>
      <c r="BK749"/>
      <c r="BL749"/>
      <c r="BM749"/>
      <c r="BN749"/>
      <c r="BO749"/>
      <c r="BP749"/>
      <c r="BQ749"/>
      <c r="BR749"/>
      <c r="BS749"/>
      <c r="BT749"/>
      <c r="BU749"/>
      <c r="BV749"/>
      <c r="BW749"/>
      <c r="BX749"/>
      <c r="BY749"/>
      <c r="BZ749"/>
      <c r="CA749"/>
      <c r="CB749"/>
      <c r="CC749"/>
      <c r="CD749"/>
      <c r="CE749"/>
      <c r="CF749"/>
      <c r="CG749"/>
      <c r="CH749"/>
      <c r="CI749"/>
      <c r="CJ749"/>
      <c r="CK749"/>
      <c r="CL749"/>
      <c r="CM749"/>
      <c r="CN749"/>
      <c r="CO749"/>
      <c r="CP749"/>
      <c r="CQ749"/>
      <c r="CR749"/>
      <c r="CS749"/>
      <c r="CT749"/>
      <c r="CU749"/>
      <c r="CV749"/>
      <c r="CW749"/>
      <c r="CX749"/>
      <c r="CY749"/>
      <c r="CZ749"/>
      <c r="DA749"/>
      <c r="DB749"/>
      <c r="DC749"/>
      <c r="DD749"/>
      <c r="DE749"/>
      <c r="DF749"/>
      <c r="DG749"/>
      <c r="DH749"/>
      <c r="DI749"/>
      <c r="DJ749"/>
      <c r="DK749"/>
      <c r="DL749"/>
      <c r="DM749"/>
      <c r="DN749"/>
      <c r="DO749"/>
      <c r="DP749"/>
      <c r="DQ749"/>
      <c r="DR749"/>
      <c r="DS749"/>
      <c r="DT749"/>
      <c r="DU749"/>
      <c r="DV749"/>
      <c r="DW749"/>
      <c r="DX749"/>
      <c r="DY749"/>
      <c r="DZ749"/>
      <c r="EA749"/>
      <c r="EB749"/>
      <c r="EC749"/>
      <c r="ED749"/>
      <c r="EE749"/>
    </row>
    <row r="750" spans="30:135" s="20" customFormat="1">
      <c r="AD750" s="43"/>
      <c r="AE750" s="43"/>
      <c r="AF750" s="3"/>
      <c r="AG750"/>
      <c r="AH750"/>
      <c r="AI750"/>
      <c r="AJ750"/>
      <c r="AK750"/>
      <c r="AL750"/>
      <c r="AM750"/>
      <c r="AN750"/>
      <c r="AO750"/>
      <c r="AP750"/>
      <c r="AQ750"/>
      <c r="AR750"/>
      <c r="AS750"/>
      <c r="AT750"/>
      <c r="AU750"/>
      <c r="AV750"/>
      <c r="AW750"/>
      <c r="AX750"/>
      <c r="AY750"/>
      <c r="AZ750"/>
      <c r="BA750"/>
      <c r="BB750"/>
      <c r="BC750"/>
      <c r="BD750"/>
      <c r="BE750"/>
      <c r="BF750"/>
      <c r="BG750"/>
      <c r="BH750"/>
      <c r="BI750"/>
      <c r="BJ750"/>
      <c r="BK750"/>
      <c r="BL750"/>
      <c r="BM750"/>
      <c r="BN750"/>
      <c r="BO750"/>
      <c r="BP750"/>
      <c r="BQ750"/>
      <c r="BR750"/>
      <c r="BS750"/>
      <c r="BT750"/>
      <c r="BU750"/>
      <c r="BV750"/>
      <c r="BW750"/>
      <c r="BX750"/>
      <c r="BY750"/>
      <c r="BZ750"/>
      <c r="CA750"/>
      <c r="CB750"/>
      <c r="CC750"/>
      <c r="CD750"/>
      <c r="CE750"/>
      <c r="CF750"/>
      <c r="CG750"/>
      <c r="CH750"/>
      <c r="CI750"/>
      <c r="CJ750"/>
      <c r="CK750"/>
      <c r="CL750"/>
      <c r="CM750"/>
      <c r="CN750"/>
      <c r="CO750"/>
      <c r="CP750"/>
      <c r="CQ750"/>
      <c r="CR750"/>
      <c r="CS750"/>
      <c r="CT750"/>
      <c r="CU750"/>
      <c r="CV750"/>
      <c r="CW750"/>
      <c r="CX750"/>
      <c r="CY750"/>
      <c r="CZ750"/>
      <c r="DA750"/>
      <c r="DB750"/>
      <c r="DC750"/>
      <c r="DD750"/>
      <c r="DE750"/>
      <c r="DF750"/>
      <c r="DG750"/>
      <c r="DH750"/>
      <c r="DI750"/>
      <c r="DJ750"/>
      <c r="DK750"/>
      <c r="DL750"/>
      <c r="DM750"/>
      <c r="DN750"/>
      <c r="DO750"/>
      <c r="DP750"/>
      <c r="DQ750"/>
      <c r="DR750"/>
      <c r="DS750"/>
      <c r="DT750"/>
      <c r="DU750"/>
      <c r="DV750"/>
      <c r="DW750"/>
      <c r="DX750"/>
      <c r="DY750"/>
      <c r="DZ750"/>
      <c r="EA750"/>
      <c r="EB750"/>
      <c r="EC750"/>
      <c r="ED750"/>
      <c r="EE750"/>
    </row>
    <row r="751" spans="30:135" s="20" customFormat="1">
      <c r="AD751" s="43"/>
      <c r="AE751" s="43"/>
      <c r="AF751" s="3"/>
      <c r="AG751"/>
      <c r="AH751"/>
      <c r="AI751"/>
      <c r="AJ751"/>
      <c r="AK751"/>
      <c r="AL751"/>
      <c r="AM751"/>
      <c r="AN751"/>
      <c r="AO751"/>
      <c r="AP751"/>
      <c r="AQ751"/>
      <c r="AR751"/>
      <c r="AS751"/>
      <c r="AT751"/>
      <c r="AU751"/>
      <c r="AV751"/>
      <c r="AW751"/>
      <c r="AX751"/>
      <c r="AY751"/>
      <c r="AZ751"/>
      <c r="BA751"/>
      <c r="BB751"/>
      <c r="BC751"/>
      <c r="BD751"/>
      <c r="BE751"/>
      <c r="BF751"/>
      <c r="BG751"/>
      <c r="BH751"/>
      <c r="BI751"/>
      <c r="BJ751"/>
      <c r="BK751"/>
      <c r="BL751"/>
      <c r="BM751"/>
      <c r="BN751"/>
      <c r="BO751"/>
      <c r="BP751"/>
      <c r="BQ751"/>
      <c r="BR751"/>
      <c r="BS751"/>
      <c r="BT751"/>
      <c r="BU751"/>
      <c r="BV751"/>
      <c r="BW751"/>
      <c r="BX751"/>
      <c r="BY751"/>
      <c r="BZ751"/>
      <c r="CA751"/>
      <c r="CB751"/>
      <c r="CC751"/>
      <c r="CD751"/>
      <c r="CE751"/>
      <c r="CF751"/>
      <c r="CG751"/>
      <c r="CH751"/>
      <c r="CI751"/>
      <c r="CJ751"/>
      <c r="CK751"/>
      <c r="CL751"/>
      <c r="CM751"/>
      <c r="CN751"/>
      <c r="CO751"/>
      <c r="CP751"/>
      <c r="CQ751"/>
      <c r="CR751"/>
      <c r="CS751"/>
      <c r="CT751"/>
      <c r="CU751"/>
      <c r="CV751"/>
      <c r="CW751"/>
      <c r="CX751"/>
      <c r="CY751"/>
      <c r="CZ751"/>
      <c r="DA751"/>
      <c r="DB751"/>
      <c r="DC751"/>
      <c r="DD751"/>
      <c r="DE751"/>
      <c r="DF751"/>
      <c r="DG751"/>
      <c r="DH751"/>
      <c r="DI751"/>
      <c r="DJ751"/>
      <c r="DK751"/>
      <c r="DL751"/>
      <c r="DM751"/>
      <c r="DN751"/>
      <c r="DO751"/>
      <c r="DP751"/>
      <c r="DQ751"/>
      <c r="DR751"/>
      <c r="DS751"/>
      <c r="DT751"/>
      <c r="DU751"/>
      <c r="DV751"/>
      <c r="DW751"/>
      <c r="DX751"/>
      <c r="DY751"/>
      <c r="DZ751"/>
      <c r="EA751"/>
      <c r="EB751"/>
      <c r="EC751"/>
      <c r="ED751"/>
      <c r="EE751"/>
    </row>
    <row r="752" spans="30:135" s="20" customFormat="1">
      <c r="AD752" s="43"/>
      <c r="AE752" s="43"/>
      <c r="AF752" s="3"/>
      <c r="AG752"/>
      <c r="AH752"/>
      <c r="AI752"/>
      <c r="AJ752"/>
      <c r="AK752"/>
      <c r="AL752"/>
      <c r="AM752"/>
      <c r="AN752"/>
      <c r="AO752"/>
      <c r="AP752"/>
      <c r="AQ752"/>
      <c r="AR752"/>
      <c r="AS752"/>
      <c r="AT752"/>
      <c r="AU752"/>
      <c r="AV752"/>
      <c r="AW752"/>
      <c r="AX752"/>
      <c r="AY752"/>
      <c r="AZ752"/>
      <c r="BA752"/>
      <c r="BB752"/>
      <c r="BC752"/>
      <c r="BD752"/>
      <c r="BE752"/>
      <c r="BF752"/>
      <c r="BG752"/>
      <c r="BH752"/>
      <c r="BI752"/>
      <c r="BJ752"/>
      <c r="BK752"/>
      <c r="BL752"/>
      <c r="BM752"/>
      <c r="BN752"/>
      <c r="BO752"/>
      <c r="BP752"/>
      <c r="BQ752"/>
      <c r="BR752"/>
      <c r="BS752"/>
      <c r="BT752"/>
      <c r="BU752"/>
      <c r="BV752"/>
      <c r="BW752"/>
      <c r="BX752"/>
      <c r="BY752"/>
      <c r="BZ752"/>
      <c r="CA752"/>
      <c r="CB752"/>
      <c r="CC752"/>
      <c r="CD752"/>
      <c r="CE752"/>
      <c r="CF752"/>
      <c r="CG752"/>
      <c r="CH752"/>
      <c r="CI752"/>
      <c r="CJ752"/>
      <c r="CK752"/>
      <c r="CL752"/>
      <c r="CM752"/>
      <c r="CN752"/>
      <c r="CO752"/>
      <c r="CP752"/>
      <c r="CQ752"/>
      <c r="CR752"/>
      <c r="CS752"/>
      <c r="CT752"/>
      <c r="CU752"/>
      <c r="CV752"/>
      <c r="CW752"/>
      <c r="CX752"/>
      <c r="CY752"/>
      <c r="CZ752"/>
      <c r="DA752"/>
      <c r="DB752"/>
      <c r="DC752"/>
      <c r="DD752"/>
      <c r="DE752"/>
      <c r="DF752"/>
      <c r="DG752"/>
      <c r="DH752"/>
      <c r="DI752"/>
      <c r="DJ752"/>
      <c r="DK752"/>
      <c r="DL752"/>
      <c r="DM752"/>
      <c r="DN752"/>
      <c r="DO752"/>
      <c r="DP752"/>
      <c r="DQ752"/>
      <c r="DR752"/>
      <c r="DS752"/>
      <c r="DT752"/>
      <c r="DU752"/>
      <c r="DV752"/>
      <c r="DW752"/>
      <c r="DX752"/>
      <c r="DY752"/>
      <c r="DZ752"/>
      <c r="EA752"/>
      <c r="EB752"/>
      <c r="EC752"/>
      <c r="ED752"/>
      <c r="EE752"/>
    </row>
    <row r="753" spans="30:135" s="20" customFormat="1">
      <c r="AD753" s="43"/>
      <c r="AE753" s="43"/>
      <c r="AF753" s="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  <c r="AT753"/>
      <c r="AU753"/>
      <c r="AV753"/>
      <c r="AW753"/>
      <c r="AX753"/>
      <c r="AY753"/>
      <c r="AZ753"/>
      <c r="BA753"/>
      <c r="BB753"/>
      <c r="BC753"/>
      <c r="BD753"/>
      <c r="BE753"/>
      <c r="BF753"/>
      <c r="BG753"/>
      <c r="BH753"/>
      <c r="BI753"/>
      <c r="BJ753"/>
      <c r="BK753"/>
      <c r="BL753"/>
      <c r="BM753"/>
      <c r="BN753"/>
      <c r="BO753"/>
      <c r="BP753"/>
      <c r="BQ753"/>
      <c r="BR753"/>
      <c r="BS753"/>
      <c r="BT753"/>
      <c r="BU753"/>
      <c r="BV753"/>
      <c r="BW753"/>
      <c r="BX753"/>
      <c r="BY753"/>
      <c r="BZ753"/>
      <c r="CA753"/>
      <c r="CB753"/>
      <c r="CC753"/>
      <c r="CD753"/>
      <c r="CE753"/>
      <c r="CF753"/>
      <c r="CG753"/>
      <c r="CH753"/>
      <c r="CI753"/>
      <c r="CJ753"/>
      <c r="CK753"/>
      <c r="CL753"/>
      <c r="CM753"/>
      <c r="CN753"/>
      <c r="CO753"/>
      <c r="CP753"/>
      <c r="CQ753"/>
      <c r="CR753"/>
      <c r="CS753"/>
      <c r="CT753"/>
      <c r="CU753"/>
      <c r="CV753"/>
      <c r="CW753"/>
      <c r="CX753"/>
      <c r="CY753"/>
      <c r="CZ753"/>
      <c r="DA753"/>
      <c r="DB753"/>
      <c r="DC753"/>
      <c r="DD753"/>
      <c r="DE753"/>
      <c r="DF753"/>
      <c r="DG753"/>
      <c r="DH753"/>
      <c r="DI753"/>
      <c r="DJ753"/>
      <c r="DK753"/>
      <c r="DL753"/>
      <c r="DM753"/>
      <c r="DN753"/>
      <c r="DO753"/>
      <c r="DP753"/>
      <c r="DQ753"/>
      <c r="DR753"/>
      <c r="DS753"/>
      <c r="DT753"/>
      <c r="DU753"/>
      <c r="DV753"/>
      <c r="DW753"/>
      <c r="DX753"/>
      <c r="DY753"/>
      <c r="DZ753"/>
      <c r="EA753"/>
      <c r="EB753"/>
      <c r="EC753"/>
      <c r="ED753"/>
      <c r="EE753"/>
    </row>
    <row r="754" spans="30:135" s="20" customFormat="1">
      <c r="AD754" s="43"/>
      <c r="AE754" s="43"/>
      <c r="AF754" s="3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  <c r="AT754"/>
      <c r="AU754"/>
      <c r="AV754"/>
      <c r="AW754"/>
      <c r="AX754"/>
      <c r="AY754"/>
      <c r="AZ754"/>
      <c r="BA754"/>
      <c r="BB754"/>
      <c r="BC754"/>
      <c r="BD754"/>
      <c r="BE754"/>
      <c r="BF754"/>
      <c r="BG754"/>
      <c r="BH754"/>
      <c r="BI754"/>
      <c r="BJ754"/>
      <c r="BK754"/>
      <c r="BL754"/>
      <c r="BM754"/>
      <c r="BN754"/>
      <c r="BO754"/>
      <c r="BP754"/>
      <c r="BQ754"/>
      <c r="BR754"/>
      <c r="BS754"/>
      <c r="BT754"/>
      <c r="BU754"/>
      <c r="BV754"/>
      <c r="BW754"/>
      <c r="BX754"/>
      <c r="BY754"/>
      <c r="BZ754"/>
      <c r="CA754"/>
      <c r="CB754"/>
      <c r="CC754"/>
      <c r="CD754"/>
      <c r="CE754"/>
      <c r="CF754"/>
      <c r="CG754"/>
      <c r="CH754"/>
      <c r="CI754"/>
      <c r="CJ754"/>
      <c r="CK754"/>
      <c r="CL754"/>
      <c r="CM754"/>
      <c r="CN754"/>
      <c r="CO754"/>
      <c r="CP754"/>
      <c r="CQ754"/>
      <c r="CR754"/>
      <c r="CS754"/>
      <c r="CT754"/>
      <c r="CU754"/>
      <c r="CV754"/>
      <c r="CW754"/>
      <c r="CX754"/>
      <c r="CY754"/>
      <c r="CZ754"/>
      <c r="DA754"/>
      <c r="DB754"/>
      <c r="DC754"/>
      <c r="DD754"/>
      <c r="DE754"/>
      <c r="DF754"/>
      <c r="DG754"/>
      <c r="DH754"/>
      <c r="DI754"/>
      <c r="DJ754"/>
      <c r="DK754"/>
      <c r="DL754"/>
      <c r="DM754"/>
      <c r="DN754"/>
      <c r="DO754"/>
      <c r="DP754"/>
      <c r="DQ754"/>
      <c r="DR754"/>
      <c r="DS754"/>
      <c r="DT754"/>
      <c r="DU754"/>
      <c r="DV754"/>
      <c r="DW754"/>
      <c r="DX754"/>
      <c r="DY754"/>
      <c r="DZ754"/>
      <c r="EA754"/>
      <c r="EB754"/>
      <c r="EC754"/>
      <c r="ED754"/>
      <c r="EE754"/>
    </row>
    <row r="755" spans="30:135" s="20" customFormat="1">
      <c r="AD755" s="43"/>
      <c r="AE755" s="43"/>
      <c r="AF755" s="3"/>
      <c r="AG755"/>
      <c r="AH755"/>
      <c r="AI755"/>
      <c r="AJ755"/>
      <c r="AK755"/>
      <c r="AL755"/>
      <c r="AM755"/>
      <c r="AN755"/>
      <c r="AO755"/>
      <c r="AP755"/>
      <c r="AQ755"/>
      <c r="AR755"/>
      <c r="AS755"/>
      <c r="AT755"/>
      <c r="AU755"/>
      <c r="AV755"/>
      <c r="AW755"/>
      <c r="AX755"/>
      <c r="AY755"/>
      <c r="AZ755"/>
      <c r="BA755"/>
      <c r="BB755"/>
      <c r="BC755"/>
      <c r="BD755"/>
      <c r="BE755"/>
      <c r="BF755"/>
      <c r="BG755"/>
      <c r="BH755"/>
      <c r="BI755"/>
      <c r="BJ755"/>
      <c r="BK755"/>
      <c r="BL755"/>
      <c r="BM755"/>
      <c r="BN755"/>
      <c r="BO755"/>
      <c r="BP755"/>
      <c r="BQ755"/>
      <c r="BR755"/>
      <c r="BS755"/>
      <c r="BT755"/>
      <c r="BU755"/>
      <c r="BV755"/>
      <c r="BW755"/>
      <c r="BX755"/>
      <c r="BY755"/>
      <c r="BZ755"/>
      <c r="CA755"/>
      <c r="CB755"/>
      <c r="CC755"/>
      <c r="CD755"/>
      <c r="CE755"/>
      <c r="CF755"/>
      <c r="CG755"/>
      <c r="CH755"/>
      <c r="CI755"/>
      <c r="CJ755"/>
      <c r="CK755"/>
      <c r="CL755"/>
      <c r="CM755"/>
      <c r="CN755"/>
      <c r="CO755"/>
      <c r="CP755"/>
      <c r="CQ755"/>
      <c r="CR755"/>
      <c r="CS755"/>
      <c r="CT755"/>
      <c r="CU755"/>
      <c r="CV755"/>
      <c r="CW755"/>
      <c r="CX755"/>
      <c r="CY755"/>
      <c r="CZ755"/>
      <c r="DA755"/>
      <c r="DB755"/>
      <c r="DC755"/>
      <c r="DD755"/>
      <c r="DE755"/>
      <c r="DF755"/>
      <c r="DG755"/>
      <c r="DH755"/>
      <c r="DI755"/>
      <c r="DJ755"/>
      <c r="DK755"/>
      <c r="DL755"/>
      <c r="DM755"/>
      <c r="DN755"/>
      <c r="DO755"/>
      <c r="DP755"/>
      <c r="DQ755"/>
      <c r="DR755"/>
      <c r="DS755"/>
      <c r="DT755"/>
      <c r="DU755"/>
      <c r="DV755"/>
      <c r="DW755"/>
      <c r="DX755"/>
      <c r="DY755"/>
      <c r="DZ755"/>
      <c r="EA755"/>
      <c r="EB755"/>
      <c r="EC755"/>
      <c r="ED755"/>
      <c r="EE755"/>
    </row>
    <row r="756" spans="30:135" s="20" customFormat="1">
      <c r="AD756" s="43"/>
      <c r="AE756" s="43"/>
      <c r="AF756" s="3"/>
      <c r="AG756"/>
      <c r="AH756"/>
      <c r="AI756"/>
      <c r="AJ756"/>
      <c r="AK756"/>
      <c r="AL756"/>
      <c r="AM756"/>
      <c r="AN756"/>
      <c r="AO756"/>
      <c r="AP756"/>
      <c r="AQ756"/>
      <c r="AR756"/>
      <c r="AS756"/>
      <c r="AT756"/>
      <c r="AU756"/>
      <c r="AV756"/>
      <c r="AW756"/>
      <c r="AX756"/>
      <c r="AY756"/>
      <c r="AZ756"/>
      <c r="BA756"/>
      <c r="BB756"/>
      <c r="BC756"/>
      <c r="BD756"/>
      <c r="BE756"/>
      <c r="BF756"/>
      <c r="BG756"/>
      <c r="BH756"/>
      <c r="BI756"/>
      <c r="BJ756"/>
      <c r="BK756"/>
      <c r="BL756"/>
      <c r="BM756"/>
      <c r="BN756"/>
      <c r="BO756"/>
      <c r="BP756"/>
      <c r="BQ756"/>
      <c r="BR756"/>
      <c r="BS756"/>
      <c r="BT756"/>
      <c r="BU756"/>
      <c r="BV756"/>
      <c r="BW756"/>
      <c r="BX756"/>
      <c r="BY756"/>
      <c r="BZ756"/>
      <c r="CA756"/>
      <c r="CB756"/>
      <c r="CC756"/>
      <c r="CD756"/>
      <c r="CE756"/>
      <c r="CF756"/>
      <c r="CG756"/>
      <c r="CH756"/>
      <c r="CI756"/>
      <c r="CJ756"/>
      <c r="CK756"/>
      <c r="CL756"/>
      <c r="CM756"/>
      <c r="CN756"/>
      <c r="CO756"/>
      <c r="CP756"/>
      <c r="CQ756"/>
      <c r="CR756"/>
      <c r="CS756"/>
      <c r="CT756"/>
      <c r="CU756"/>
      <c r="CV756"/>
      <c r="CW756"/>
      <c r="CX756"/>
      <c r="CY756"/>
      <c r="CZ756"/>
      <c r="DA756"/>
      <c r="DB756"/>
      <c r="DC756"/>
      <c r="DD756"/>
      <c r="DE756"/>
      <c r="DF756"/>
      <c r="DG756"/>
      <c r="DH756"/>
      <c r="DI756"/>
      <c r="DJ756"/>
      <c r="DK756"/>
      <c r="DL756"/>
      <c r="DM756"/>
      <c r="DN756"/>
      <c r="DO756"/>
      <c r="DP756"/>
      <c r="DQ756"/>
      <c r="DR756"/>
      <c r="DS756"/>
      <c r="DT756"/>
      <c r="DU756"/>
      <c r="DV756"/>
      <c r="DW756"/>
      <c r="DX756"/>
      <c r="DY756"/>
      <c r="DZ756"/>
      <c r="EA756"/>
      <c r="EB756"/>
      <c r="EC756"/>
      <c r="ED756"/>
      <c r="EE756"/>
    </row>
    <row r="757" spans="30:135" s="20" customFormat="1">
      <c r="AD757" s="43"/>
      <c r="AE757" s="43"/>
      <c r="AF757" s="3"/>
      <c r="AG757"/>
      <c r="AH757"/>
      <c r="AI757"/>
      <c r="AJ757"/>
      <c r="AK757"/>
      <c r="AL757"/>
      <c r="AM757"/>
      <c r="AN757"/>
      <c r="AO757"/>
      <c r="AP757"/>
      <c r="AQ757"/>
      <c r="AR757"/>
      <c r="AS757"/>
      <c r="AT757"/>
      <c r="AU757"/>
      <c r="AV757"/>
      <c r="AW757"/>
      <c r="AX757"/>
      <c r="AY757"/>
      <c r="AZ757"/>
      <c r="BA757"/>
      <c r="BB757"/>
      <c r="BC757"/>
      <c r="BD757"/>
      <c r="BE757"/>
      <c r="BF757"/>
      <c r="BG757"/>
      <c r="BH757"/>
      <c r="BI757"/>
      <c r="BJ757"/>
      <c r="BK757"/>
      <c r="BL757"/>
      <c r="BM757"/>
      <c r="BN757"/>
      <c r="BO757"/>
      <c r="BP757"/>
      <c r="BQ757"/>
      <c r="BR757"/>
      <c r="BS757"/>
      <c r="BT757"/>
      <c r="BU757"/>
      <c r="BV757"/>
      <c r="BW757"/>
      <c r="BX757"/>
      <c r="BY757"/>
      <c r="BZ757"/>
      <c r="CA757"/>
      <c r="CB757"/>
      <c r="CC757"/>
      <c r="CD757"/>
      <c r="CE757"/>
      <c r="CF757"/>
      <c r="CG757"/>
      <c r="CH757"/>
      <c r="CI757"/>
      <c r="CJ757"/>
      <c r="CK757"/>
      <c r="CL757"/>
      <c r="CM757"/>
      <c r="CN757"/>
      <c r="CO757"/>
      <c r="CP757"/>
      <c r="CQ757"/>
      <c r="CR757"/>
      <c r="CS757"/>
      <c r="CT757"/>
      <c r="CU757"/>
      <c r="CV757"/>
      <c r="CW757"/>
      <c r="CX757"/>
      <c r="CY757"/>
      <c r="CZ757"/>
      <c r="DA757"/>
      <c r="DB757"/>
      <c r="DC757"/>
      <c r="DD757"/>
      <c r="DE757"/>
      <c r="DF757"/>
      <c r="DG757"/>
      <c r="DH757"/>
      <c r="DI757"/>
      <c r="DJ757"/>
      <c r="DK757"/>
      <c r="DL757"/>
      <c r="DM757"/>
      <c r="DN757"/>
      <c r="DO757"/>
      <c r="DP757"/>
      <c r="DQ757"/>
      <c r="DR757"/>
      <c r="DS757"/>
      <c r="DT757"/>
      <c r="DU757"/>
      <c r="DV757"/>
      <c r="DW757"/>
      <c r="DX757"/>
      <c r="DY757"/>
      <c r="DZ757"/>
      <c r="EA757"/>
      <c r="EB757"/>
      <c r="EC757"/>
      <c r="ED757"/>
      <c r="EE757"/>
    </row>
    <row r="758" spans="30:135" s="20" customFormat="1">
      <c r="AD758" s="43"/>
      <c r="AE758" s="43"/>
      <c r="AF758" s="3"/>
      <c r="AG758"/>
      <c r="AH758"/>
      <c r="AI758"/>
      <c r="AJ758"/>
      <c r="AK758"/>
      <c r="AL758"/>
      <c r="AM758"/>
      <c r="AN758"/>
      <c r="AO758"/>
      <c r="AP758"/>
      <c r="AQ758"/>
      <c r="AR758"/>
      <c r="AS758"/>
      <c r="AT758"/>
      <c r="AU758"/>
      <c r="AV758"/>
      <c r="AW758"/>
      <c r="AX758"/>
      <c r="AY758"/>
      <c r="AZ758"/>
      <c r="BA758"/>
      <c r="BB758"/>
      <c r="BC758"/>
      <c r="BD758"/>
      <c r="BE758"/>
      <c r="BF758"/>
      <c r="BG758"/>
      <c r="BH758"/>
      <c r="BI758"/>
      <c r="BJ758"/>
      <c r="BK758"/>
      <c r="BL758"/>
      <c r="BM758"/>
      <c r="BN758"/>
      <c r="BO758"/>
      <c r="BP758"/>
      <c r="BQ758"/>
      <c r="BR758"/>
      <c r="BS758"/>
      <c r="BT758"/>
      <c r="BU758"/>
      <c r="BV758"/>
      <c r="BW758"/>
      <c r="BX758"/>
      <c r="BY758"/>
      <c r="BZ758"/>
      <c r="CA758"/>
      <c r="CB758"/>
      <c r="CC758"/>
      <c r="CD758"/>
      <c r="CE758"/>
      <c r="CF758"/>
      <c r="CG758"/>
      <c r="CH758"/>
      <c r="CI758"/>
      <c r="CJ758"/>
      <c r="CK758"/>
      <c r="CL758"/>
      <c r="CM758"/>
      <c r="CN758"/>
      <c r="CO758"/>
      <c r="CP758"/>
      <c r="CQ758"/>
      <c r="CR758"/>
      <c r="CS758"/>
      <c r="CT758"/>
      <c r="CU758"/>
      <c r="CV758"/>
      <c r="CW758"/>
      <c r="CX758"/>
      <c r="CY758"/>
      <c r="CZ758"/>
      <c r="DA758"/>
      <c r="DB758"/>
      <c r="DC758"/>
      <c r="DD758"/>
      <c r="DE758"/>
      <c r="DF758"/>
      <c r="DG758"/>
      <c r="DH758"/>
      <c r="DI758"/>
      <c r="DJ758"/>
      <c r="DK758"/>
      <c r="DL758"/>
      <c r="DM758"/>
      <c r="DN758"/>
      <c r="DO758"/>
      <c r="DP758"/>
      <c r="DQ758"/>
      <c r="DR758"/>
      <c r="DS758"/>
      <c r="DT758"/>
      <c r="DU758"/>
      <c r="DV758"/>
      <c r="DW758"/>
      <c r="DX758"/>
      <c r="DY758"/>
      <c r="DZ758"/>
      <c r="EA758"/>
      <c r="EB758"/>
      <c r="EC758"/>
      <c r="ED758"/>
      <c r="EE758"/>
    </row>
    <row r="759" spans="30:135" s="20" customFormat="1">
      <c r="AD759" s="43"/>
      <c r="AE759" s="43"/>
      <c r="AF759" s="3"/>
      <c r="AG759"/>
      <c r="AH759"/>
      <c r="AI759"/>
      <c r="AJ759"/>
      <c r="AK759"/>
      <c r="AL759"/>
      <c r="AM759"/>
      <c r="AN759"/>
      <c r="AO759"/>
      <c r="AP759"/>
      <c r="AQ759"/>
      <c r="AR759"/>
      <c r="AS759"/>
      <c r="AT759"/>
      <c r="AU759"/>
      <c r="AV759"/>
      <c r="AW759"/>
      <c r="AX759"/>
      <c r="AY759"/>
      <c r="AZ759"/>
      <c r="BA759"/>
      <c r="BB759"/>
      <c r="BC759"/>
      <c r="BD759"/>
      <c r="BE759"/>
      <c r="BF759"/>
      <c r="BG759"/>
      <c r="BH759"/>
      <c r="BI759"/>
      <c r="BJ759"/>
      <c r="BK759"/>
      <c r="BL759"/>
      <c r="BM759"/>
      <c r="BN759"/>
      <c r="BO759"/>
      <c r="BP759"/>
      <c r="BQ759"/>
      <c r="BR759"/>
      <c r="BS759"/>
      <c r="BT759"/>
      <c r="BU759"/>
      <c r="BV759"/>
      <c r="BW759"/>
      <c r="BX759"/>
      <c r="BY759"/>
      <c r="BZ759"/>
      <c r="CA759"/>
      <c r="CB759"/>
      <c r="CC759"/>
      <c r="CD759"/>
      <c r="CE759"/>
      <c r="CF759"/>
      <c r="CG759"/>
      <c r="CH759"/>
      <c r="CI759"/>
      <c r="CJ759"/>
      <c r="CK759"/>
      <c r="CL759"/>
      <c r="CM759"/>
      <c r="CN759"/>
      <c r="CO759"/>
      <c r="CP759"/>
      <c r="CQ759"/>
      <c r="CR759"/>
      <c r="CS759"/>
      <c r="CT759"/>
      <c r="CU759"/>
      <c r="CV759"/>
      <c r="CW759"/>
      <c r="CX759"/>
      <c r="CY759"/>
      <c r="CZ759"/>
      <c r="DA759"/>
      <c r="DB759"/>
      <c r="DC759"/>
      <c r="DD759"/>
      <c r="DE759"/>
      <c r="DF759"/>
      <c r="DG759"/>
      <c r="DH759"/>
      <c r="DI759"/>
      <c r="DJ759"/>
      <c r="DK759"/>
      <c r="DL759"/>
      <c r="DM759"/>
      <c r="DN759"/>
      <c r="DO759"/>
      <c r="DP759"/>
      <c r="DQ759"/>
      <c r="DR759"/>
      <c r="DS759"/>
      <c r="DT759"/>
      <c r="DU759"/>
      <c r="DV759"/>
      <c r="DW759"/>
      <c r="DX759"/>
      <c r="DY759"/>
      <c r="DZ759"/>
      <c r="EA759"/>
      <c r="EB759"/>
      <c r="EC759"/>
      <c r="ED759"/>
      <c r="EE759"/>
    </row>
    <row r="760" spans="30:135" s="20" customFormat="1">
      <c r="AD760" s="43"/>
      <c r="AE760" s="43"/>
      <c r="AF760" s="3"/>
      <c r="AG760"/>
      <c r="AH760"/>
      <c r="AI760"/>
      <c r="AJ760"/>
      <c r="AK760"/>
      <c r="AL760"/>
      <c r="AM760"/>
      <c r="AN760"/>
      <c r="AO760"/>
      <c r="AP760"/>
      <c r="AQ760"/>
      <c r="AR760"/>
      <c r="AS760"/>
      <c r="AT760"/>
      <c r="AU760"/>
      <c r="AV760"/>
      <c r="AW760"/>
      <c r="AX760"/>
      <c r="AY760"/>
      <c r="AZ760"/>
      <c r="BA760"/>
      <c r="BB760"/>
      <c r="BC760"/>
      <c r="BD760"/>
      <c r="BE760"/>
      <c r="BF760"/>
      <c r="BG760"/>
      <c r="BH760"/>
      <c r="BI760"/>
      <c r="BJ760"/>
      <c r="BK760"/>
      <c r="BL760"/>
      <c r="BM760"/>
      <c r="BN760"/>
      <c r="BO760"/>
      <c r="BP760"/>
      <c r="BQ760"/>
      <c r="BR760"/>
      <c r="BS760"/>
      <c r="BT760"/>
      <c r="BU760"/>
      <c r="BV760"/>
      <c r="BW760"/>
      <c r="BX760"/>
      <c r="BY760"/>
      <c r="BZ760"/>
      <c r="CA760"/>
      <c r="CB760"/>
      <c r="CC760"/>
      <c r="CD760"/>
      <c r="CE760"/>
      <c r="CF760"/>
      <c r="CG760"/>
      <c r="CH760"/>
      <c r="CI760"/>
      <c r="CJ760"/>
      <c r="CK760"/>
      <c r="CL760"/>
      <c r="CM760"/>
      <c r="CN760"/>
      <c r="CO760"/>
      <c r="CP760"/>
      <c r="CQ760"/>
      <c r="CR760"/>
      <c r="CS760"/>
      <c r="CT760"/>
      <c r="CU760"/>
      <c r="CV760"/>
      <c r="CW760"/>
      <c r="CX760"/>
      <c r="CY760"/>
      <c r="CZ760"/>
      <c r="DA760"/>
      <c r="DB760"/>
      <c r="DC760"/>
      <c r="DD760"/>
      <c r="DE760"/>
      <c r="DF760"/>
      <c r="DG760"/>
      <c r="DH760"/>
      <c r="DI760"/>
      <c r="DJ760"/>
      <c r="DK760"/>
      <c r="DL760"/>
      <c r="DM760"/>
      <c r="DN760"/>
      <c r="DO760"/>
      <c r="DP760"/>
      <c r="DQ760"/>
      <c r="DR760"/>
      <c r="DS760"/>
      <c r="DT760"/>
      <c r="DU760"/>
      <c r="DV760"/>
      <c r="DW760"/>
      <c r="DX760"/>
      <c r="DY760"/>
      <c r="DZ760"/>
      <c r="EA760"/>
      <c r="EB760"/>
      <c r="EC760"/>
      <c r="ED760"/>
      <c r="EE760"/>
    </row>
    <row r="761" spans="30:135" s="20" customFormat="1">
      <c r="AD761" s="43"/>
      <c r="AE761" s="43"/>
      <c r="AF761" s="3"/>
      <c r="AG761"/>
      <c r="AH761"/>
      <c r="AI761"/>
      <c r="AJ761"/>
      <c r="AK761"/>
      <c r="AL761"/>
      <c r="AM761"/>
      <c r="AN761"/>
      <c r="AO761"/>
      <c r="AP761"/>
      <c r="AQ761"/>
      <c r="AR761"/>
      <c r="AS761"/>
      <c r="AT761"/>
      <c r="AU761"/>
      <c r="AV761"/>
      <c r="AW761"/>
      <c r="AX761"/>
      <c r="AY761"/>
      <c r="AZ761"/>
      <c r="BA761"/>
      <c r="BB761"/>
      <c r="BC761"/>
      <c r="BD761"/>
      <c r="BE761"/>
      <c r="BF761"/>
      <c r="BG761"/>
      <c r="BH761"/>
      <c r="BI761"/>
      <c r="BJ761"/>
      <c r="BK761"/>
      <c r="BL761"/>
      <c r="BM761"/>
      <c r="BN761"/>
      <c r="BO761"/>
      <c r="BP761"/>
      <c r="BQ761"/>
      <c r="BR761"/>
      <c r="BS761"/>
      <c r="BT761"/>
      <c r="BU761"/>
      <c r="BV761"/>
      <c r="BW761"/>
      <c r="BX761"/>
      <c r="BY761"/>
      <c r="BZ761"/>
      <c r="CA761"/>
      <c r="CB761"/>
      <c r="CC761"/>
      <c r="CD761"/>
      <c r="CE761"/>
      <c r="CF761"/>
      <c r="CG761"/>
      <c r="CH761"/>
      <c r="CI761"/>
      <c r="CJ761"/>
      <c r="CK761"/>
      <c r="CL761"/>
      <c r="CM761"/>
      <c r="CN761"/>
      <c r="CO761"/>
      <c r="CP761"/>
      <c r="CQ761"/>
      <c r="CR761"/>
      <c r="CS761"/>
      <c r="CT761"/>
      <c r="CU761"/>
      <c r="CV761"/>
      <c r="CW761"/>
      <c r="CX761"/>
      <c r="CY761"/>
      <c r="CZ761"/>
      <c r="DA761"/>
      <c r="DB761"/>
      <c r="DC761"/>
      <c r="DD761"/>
      <c r="DE761"/>
      <c r="DF761"/>
      <c r="DG761"/>
      <c r="DH761"/>
      <c r="DI761"/>
      <c r="DJ761"/>
      <c r="DK761"/>
      <c r="DL761"/>
      <c r="DM761"/>
      <c r="DN761"/>
      <c r="DO761"/>
      <c r="DP761"/>
      <c r="DQ761"/>
      <c r="DR761"/>
      <c r="DS761"/>
      <c r="DT761"/>
      <c r="DU761"/>
      <c r="DV761"/>
      <c r="DW761"/>
      <c r="DX761"/>
      <c r="DY761"/>
      <c r="DZ761"/>
      <c r="EA761"/>
      <c r="EB761"/>
      <c r="EC761"/>
      <c r="ED761"/>
      <c r="EE761"/>
    </row>
    <row r="762" spans="30:135" s="20" customFormat="1">
      <c r="AD762" s="43"/>
      <c r="AE762" s="43"/>
      <c r="AF762" s="3"/>
      <c r="AG762"/>
      <c r="AH762"/>
      <c r="AI762"/>
      <c r="AJ762"/>
      <c r="AK762"/>
      <c r="AL762"/>
      <c r="AM762"/>
      <c r="AN762"/>
      <c r="AO762"/>
      <c r="AP762"/>
      <c r="AQ762"/>
      <c r="AR762"/>
      <c r="AS762"/>
      <c r="AT762"/>
      <c r="AU762"/>
      <c r="AV762"/>
      <c r="AW762"/>
      <c r="AX762"/>
      <c r="AY762"/>
      <c r="AZ762"/>
      <c r="BA762"/>
      <c r="BB762"/>
      <c r="BC762"/>
      <c r="BD762"/>
      <c r="BE762"/>
      <c r="BF762"/>
      <c r="BG762"/>
      <c r="BH762"/>
      <c r="BI762"/>
      <c r="BJ762"/>
      <c r="BK762"/>
      <c r="BL762"/>
      <c r="BM762"/>
      <c r="BN762"/>
      <c r="BO762"/>
      <c r="BP762"/>
      <c r="BQ762"/>
      <c r="BR762"/>
      <c r="BS762"/>
      <c r="BT762"/>
      <c r="BU762"/>
      <c r="BV762"/>
      <c r="BW762"/>
      <c r="BX762"/>
      <c r="BY762"/>
      <c r="BZ762"/>
      <c r="CA762"/>
      <c r="CB762"/>
      <c r="CC762"/>
      <c r="CD762"/>
      <c r="CE762"/>
      <c r="CF762"/>
      <c r="CG762"/>
      <c r="CH762"/>
      <c r="CI762"/>
      <c r="CJ762"/>
      <c r="CK762"/>
      <c r="CL762"/>
      <c r="CM762"/>
      <c r="CN762"/>
      <c r="CO762"/>
      <c r="CP762"/>
      <c r="CQ762"/>
      <c r="CR762"/>
      <c r="CS762"/>
      <c r="CT762"/>
      <c r="CU762"/>
      <c r="CV762"/>
      <c r="CW762"/>
      <c r="CX762"/>
      <c r="CY762"/>
      <c r="CZ762"/>
      <c r="DA762"/>
      <c r="DB762"/>
      <c r="DC762"/>
      <c r="DD762"/>
      <c r="DE762"/>
      <c r="DF762"/>
      <c r="DG762"/>
      <c r="DH762"/>
      <c r="DI762"/>
      <c r="DJ762"/>
      <c r="DK762"/>
      <c r="DL762"/>
      <c r="DM762"/>
      <c r="DN762"/>
      <c r="DO762"/>
      <c r="DP762"/>
      <c r="DQ762"/>
      <c r="DR762"/>
      <c r="DS762"/>
      <c r="DT762"/>
      <c r="DU762"/>
      <c r="DV762"/>
      <c r="DW762"/>
      <c r="DX762"/>
      <c r="DY762"/>
      <c r="DZ762"/>
      <c r="EA762"/>
      <c r="EB762"/>
      <c r="EC762"/>
      <c r="ED762"/>
      <c r="EE762"/>
    </row>
    <row r="763" spans="30:135" s="20" customFormat="1">
      <c r="AD763" s="43"/>
      <c r="AE763" s="43"/>
      <c r="AF763" s="3"/>
      <c r="AG763"/>
      <c r="AH763"/>
      <c r="AI763"/>
      <c r="AJ763"/>
      <c r="AK763"/>
      <c r="AL763"/>
      <c r="AM763"/>
      <c r="AN763"/>
      <c r="AO763"/>
      <c r="AP763"/>
      <c r="AQ763"/>
      <c r="AR763"/>
      <c r="AS763"/>
      <c r="AT763"/>
      <c r="AU763"/>
      <c r="AV763"/>
      <c r="AW763"/>
      <c r="AX763"/>
      <c r="AY763"/>
      <c r="AZ763"/>
      <c r="BA763"/>
      <c r="BB763"/>
      <c r="BC763"/>
      <c r="BD763"/>
      <c r="BE763"/>
      <c r="BF763"/>
      <c r="BG763"/>
      <c r="BH763"/>
      <c r="BI763"/>
      <c r="BJ763"/>
      <c r="BK763"/>
      <c r="BL763"/>
      <c r="BM763"/>
      <c r="BN763"/>
      <c r="BO763"/>
      <c r="BP763"/>
      <c r="BQ763"/>
      <c r="BR763"/>
      <c r="BS763"/>
      <c r="BT763"/>
      <c r="BU763"/>
      <c r="BV763"/>
      <c r="BW763"/>
      <c r="BX763"/>
      <c r="BY763"/>
      <c r="BZ763"/>
      <c r="CA763"/>
      <c r="CB763"/>
      <c r="CC763"/>
      <c r="CD763"/>
      <c r="CE763"/>
      <c r="CF763"/>
      <c r="CG763"/>
      <c r="CH763"/>
      <c r="CI763"/>
      <c r="CJ763"/>
      <c r="CK763"/>
      <c r="CL763"/>
      <c r="CM763"/>
      <c r="CN763"/>
      <c r="CO763"/>
      <c r="CP763"/>
      <c r="CQ763"/>
      <c r="CR763"/>
      <c r="CS763"/>
      <c r="CT763"/>
      <c r="CU763"/>
      <c r="CV763"/>
      <c r="CW763"/>
      <c r="CX763"/>
      <c r="CY763"/>
      <c r="CZ763"/>
      <c r="DA763"/>
      <c r="DB763"/>
      <c r="DC763"/>
      <c r="DD763"/>
      <c r="DE763"/>
      <c r="DF763"/>
      <c r="DG763"/>
      <c r="DH763"/>
      <c r="DI763"/>
      <c r="DJ763"/>
      <c r="DK763"/>
      <c r="DL763"/>
      <c r="DM763"/>
      <c r="DN763"/>
      <c r="DO763"/>
      <c r="DP763"/>
      <c r="DQ763"/>
      <c r="DR763"/>
      <c r="DS763"/>
      <c r="DT763"/>
      <c r="DU763"/>
      <c r="DV763"/>
      <c r="DW763"/>
      <c r="DX763"/>
      <c r="DY763"/>
      <c r="DZ763"/>
      <c r="EA763"/>
      <c r="EB763"/>
      <c r="EC763"/>
      <c r="ED763"/>
      <c r="EE763"/>
    </row>
    <row r="764" spans="30:135" s="20" customFormat="1">
      <c r="AD764" s="43"/>
      <c r="AE764" s="43"/>
      <c r="AF764" s="3"/>
      <c r="AG764"/>
      <c r="AH764"/>
      <c r="AI764"/>
      <c r="AJ764"/>
      <c r="AK764"/>
      <c r="AL764"/>
      <c r="AM764"/>
      <c r="AN764"/>
      <c r="AO764"/>
      <c r="AP764"/>
      <c r="AQ764"/>
      <c r="AR764"/>
      <c r="AS764"/>
      <c r="AT764"/>
      <c r="AU764"/>
      <c r="AV764"/>
      <c r="AW764"/>
      <c r="AX764"/>
      <c r="AY764"/>
      <c r="AZ764"/>
      <c r="BA764"/>
      <c r="BB764"/>
      <c r="BC764"/>
      <c r="BD764"/>
      <c r="BE764"/>
      <c r="BF764"/>
      <c r="BG764"/>
      <c r="BH764"/>
      <c r="BI764"/>
      <c r="BJ764"/>
      <c r="BK764"/>
      <c r="BL764"/>
      <c r="BM764"/>
      <c r="BN764"/>
      <c r="BO764"/>
      <c r="BP764"/>
      <c r="BQ764"/>
      <c r="BR764"/>
      <c r="BS764"/>
      <c r="BT764"/>
      <c r="BU764"/>
      <c r="BV764"/>
      <c r="BW764"/>
      <c r="BX764"/>
      <c r="BY764"/>
      <c r="BZ764"/>
      <c r="CA764"/>
      <c r="CB764"/>
      <c r="CC764"/>
      <c r="CD764"/>
      <c r="CE764"/>
      <c r="CF764"/>
      <c r="CG764"/>
      <c r="CH764"/>
      <c r="CI764"/>
      <c r="CJ764"/>
      <c r="CK764"/>
      <c r="CL764"/>
      <c r="CM764"/>
      <c r="CN764"/>
      <c r="CO764"/>
      <c r="CP764"/>
      <c r="CQ764"/>
      <c r="CR764"/>
      <c r="CS764"/>
      <c r="CT764"/>
      <c r="CU764"/>
      <c r="CV764"/>
      <c r="CW764"/>
      <c r="CX764"/>
      <c r="CY764"/>
      <c r="CZ764"/>
      <c r="DA764"/>
      <c r="DB764"/>
      <c r="DC764"/>
      <c r="DD764"/>
      <c r="DE764"/>
      <c r="DF764"/>
      <c r="DG764"/>
      <c r="DH764"/>
      <c r="DI764"/>
      <c r="DJ764"/>
      <c r="DK764"/>
      <c r="DL764"/>
      <c r="DM764"/>
      <c r="DN764"/>
      <c r="DO764"/>
      <c r="DP764"/>
      <c r="DQ764"/>
      <c r="DR764"/>
      <c r="DS764"/>
      <c r="DT764"/>
      <c r="DU764"/>
      <c r="DV764"/>
      <c r="DW764"/>
      <c r="DX764"/>
      <c r="DY764"/>
      <c r="DZ764"/>
      <c r="EA764"/>
      <c r="EB764"/>
      <c r="EC764"/>
      <c r="ED764"/>
      <c r="EE764"/>
    </row>
    <row r="765" spans="30:135" s="20" customFormat="1">
      <c r="AD765" s="43"/>
      <c r="AE765" s="43"/>
      <c r="AF765" s="3"/>
      <c r="AG765"/>
      <c r="AH765"/>
      <c r="AI765"/>
      <c r="AJ765"/>
      <c r="AK765"/>
      <c r="AL765"/>
      <c r="AM765"/>
      <c r="AN765"/>
      <c r="AO765"/>
      <c r="AP765"/>
      <c r="AQ765"/>
      <c r="AR765"/>
      <c r="AS765"/>
      <c r="AT765"/>
      <c r="AU765"/>
      <c r="AV765"/>
      <c r="AW765"/>
      <c r="AX765"/>
      <c r="AY765"/>
      <c r="AZ765"/>
      <c r="BA765"/>
      <c r="BB765"/>
      <c r="BC765"/>
      <c r="BD765"/>
      <c r="BE765"/>
      <c r="BF765"/>
      <c r="BG765"/>
      <c r="BH765"/>
      <c r="BI765"/>
      <c r="BJ765"/>
      <c r="BK765"/>
      <c r="BL765"/>
      <c r="BM765"/>
      <c r="BN765"/>
      <c r="BO765"/>
      <c r="BP765"/>
      <c r="BQ765"/>
      <c r="BR765"/>
      <c r="BS765"/>
      <c r="BT765"/>
      <c r="BU765"/>
      <c r="BV765"/>
      <c r="BW765"/>
      <c r="BX765"/>
      <c r="BY765"/>
      <c r="BZ765"/>
      <c r="CA765"/>
      <c r="CB765"/>
      <c r="CC765"/>
      <c r="CD765"/>
      <c r="CE765"/>
      <c r="CF765"/>
      <c r="CG765"/>
      <c r="CH765"/>
      <c r="CI765"/>
      <c r="CJ765"/>
      <c r="CK765"/>
      <c r="CL765"/>
      <c r="CM765"/>
      <c r="CN765"/>
      <c r="CO765"/>
      <c r="CP765"/>
      <c r="CQ765"/>
      <c r="CR765"/>
      <c r="CS765"/>
      <c r="CT765"/>
      <c r="CU765"/>
      <c r="CV765"/>
      <c r="CW765"/>
      <c r="CX765"/>
      <c r="CY765"/>
      <c r="CZ765"/>
      <c r="DA765"/>
      <c r="DB765"/>
      <c r="DC765"/>
      <c r="DD765"/>
      <c r="DE765"/>
      <c r="DF765"/>
      <c r="DG765"/>
      <c r="DH765"/>
      <c r="DI765"/>
      <c r="DJ765"/>
      <c r="DK765"/>
      <c r="DL765"/>
      <c r="DM765"/>
      <c r="DN765"/>
      <c r="DO765"/>
      <c r="DP765"/>
      <c r="DQ765"/>
      <c r="DR765"/>
      <c r="DS765"/>
      <c r="DT765"/>
      <c r="DU765"/>
      <c r="DV765"/>
      <c r="DW765"/>
      <c r="DX765"/>
      <c r="DY765"/>
      <c r="DZ765"/>
      <c r="EA765"/>
      <c r="EB765"/>
      <c r="EC765"/>
      <c r="ED765"/>
      <c r="EE765"/>
    </row>
    <row r="766" spans="30:135" s="20" customFormat="1">
      <c r="AD766" s="43"/>
      <c r="AE766" s="43"/>
      <c r="AF766" s="3"/>
      <c r="AG766"/>
      <c r="AH766"/>
      <c r="AI766"/>
      <c r="AJ766"/>
      <c r="AK766"/>
      <c r="AL766"/>
      <c r="AM766"/>
      <c r="AN766"/>
      <c r="AO766"/>
      <c r="AP766"/>
      <c r="AQ766"/>
      <c r="AR766"/>
      <c r="AS766"/>
      <c r="AT766"/>
      <c r="AU766"/>
      <c r="AV766"/>
      <c r="AW766"/>
      <c r="AX766"/>
      <c r="AY766"/>
      <c r="AZ766"/>
      <c r="BA766"/>
      <c r="BB766"/>
      <c r="BC766"/>
      <c r="BD766"/>
      <c r="BE766"/>
      <c r="BF766"/>
      <c r="BG766"/>
      <c r="BH766"/>
      <c r="BI766"/>
      <c r="BJ766"/>
      <c r="BK766"/>
      <c r="BL766"/>
      <c r="BM766"/>
      <c r="BN766"/>
      <c r="BO766"/>
      <c r="BP766"/>
      <c r="BQ766"/>
      <c r="BR766"/>
      <c r="BS766"/>
      <c r="BT766"/>
      <c r="BU766"/>
      <c r="BV766"/>
      <c r="BW766"/>
      <c r="BX766"/>
      <c r="BY766"/>
      <c r="BZ766"/>
      <c r="CA766"/>
      <c r="CB766"/>
      <c r="CC766"/>
      <c r="CD766"/>
      <c r="CE766"/>
      <c r="CF766"/>
      <c r="CG766"/>
      <c r="CH766"/>
      <c r="CI766"/>
      <c r="CJ766"/>
      <c r="CK766"/>
      <c r="CL766"/>
      <c r="CM766"/>
      <c r="CN766"/>
      <c r="CO766"/>
      <c r="CP766"/>
      <c r="CQ766"/>
      <c r="CR766"/>
      <c r="CS766"/>
      <c r="CT766"/>
      <c r="CU766"/>
      <c r="CV766"/>
      <c r="CW766"/>
      <c r="CX766"/>
      <c r="CY766"/>
      <c r="CZ766"/>
      <c r="DA766"/>
      <c r="DB766"/>
      <c r="DC766"/>
      <c r="DD766"/>
      <c r="DE766"/>
      <c r="DF766"/>
      <c r="DG766"/>
      <c r="DH766"/>
      <c r="DI766"/>
      <c r="DJ766"/>
      <c r="DK766"/>
      <c r="DL766"/>
      <c r="DM766"/>
      <c r="DN766"/>
      <c r="DO766"/>
      <c r="DP766"/>
      <c r="DQ766"/>
      <c r="DR766"/>
      <c r="DS766"/>
      <c r="DT766"/>
      <c r="DU766"/>
      <c r="DV766"/>
      <c r="DW766"/>
      <c r="DX766"/>
      <c r="DY766"/>
      <c r="DZ766"/>
      <c r="EA766"/>
      <c r="EB766"/>
      <c r="EC766"/>
      <c r="ED766"/>
      <c r="EE766"/>
    </row>
    <row r="767" spans="30:135" s="20" customFormat="1">
      <c r="AD767" s="43"/>
      <c r="AE767" s="43"/>
      <c r="AF767" s="3"/>
      <c r="AG767"/>
      <c r="AH767"/>
      <c r="AI767"/>
      <c r="AJ767"/>
      <c r="AK767"/>
      <c r="AL767"/>
      <c r="AM767"/>
      <c r="AN767"/>
      <c r="AO767"/>
      <c r="AP767"/>
      <c r="AQ767"/>
      <c r="AR767"/>
      <c r="AS767"/>
      <c r="AT767"/>
      <c r="AU767"/>
      <c r="AV767"/>
      <c r="AW767"/>
      <c r="AX767"/>
      <c r="AY767"/>
      <c r="AZ767"/>
      <c r="BA767"/>
      <c r="BB767"/>
      <c r="BC767"/>
      <c r="BD767"/>
      <c r="BE767"/>
      <c r="BF767"/>
      <c r="BG767"/>
      <c r="BH767"/>
      <c r="BI767"/>
      <c r="BJ767"/>
      <c r="BK767"/>
      <c r="BL767"/>
      <c r="BM767"/>
      <c r="BN767"/>
      <c r="BO767"/>
      <c r="BP767"/>
      <c r="BQ767"/>
      <c r="BR767"/>
      <c r="BS767"/>
      <c r="BT767"/>
      <c r="BU767"/>
      <c r="BV767"/>
      <c r="BW767"/>
      <c r="BX767"/>
      <c r="BY767"/>
      <c r="BZ767"/>
      <c r="CA767"/>
      <c r="CB767"/>
      <c r="CC767"/>
      <c r="CD767"/>
      <c r="CE767"/>
      <c r="CF767"/>
      <c r="CG767"/>
      <c r="CH767"/>
      <c r="CI767"/>
      <c r="CJ767"/>
      <c r="CK767"/>
      <c r="CL767"/>
      <c r="CM767"/>
      <c r="CN767"/>
      <c r="CO767"/>
      <c r="CP767"/>
      <c r="CQ767"/>
      <c r="CR767"/>
      <c r="CS767"/>
      <c r="CT767"/>
      <c r="CU767"/>
      <c r="CV767"/>
      <c r="CW767"/>
      <c r="CX767"/>
      <c r="CY767"/>
      <c r="CZ767"/>
      <c r="DA767"/>
      <c r="DB767"/>
      <c r="DC767"/>
      <c r="DD767"/>
      <c r="DE767"/>
      <c r="DF767"/>
      <c r="DG767"/>
      <c r="DH767"/>
      <c r="DI767"/>
      <c r="DJ767"/>
      <c r="DK767"/>
      <c r="DL767"/>
      <c r="DM767"/>
      <c r="DN767"/>
      <c r="DO767"/>
      <c r="DP767"/>
      <c r="DQ767"/>
      <c r="DR767"/>
      <c r="DS767"/>
      <c r="DT767"/>
      <c r="DU767"/>
      <c r="DV767"/>
      <c r="DW767"/>
      <c r="DX767"/>
      <c r="DY767"/>
      <c r="DZ767"/>
      <c r="EA767"/>
      <c r="EB767"/>
      <c r="EC767"/>
      <c r="ED767"/>
      <c r="EE767"/>
    </row>
    <row r="768" spans="30:135" s="20" customFormat="1">
      <c r="AD768" s="43"/>
      <c r="AE768" s="43"/>
      <c r="AF768" s="3"/>
      <c r="AG768"/>
      <c r="AH768"/>
      <c r="AI768"/>
      <c r="AJ768"/>
      <c r="AK768"/>
      <c r="AL768"/>
      <c r="AM768"/>
      <c r="AN768"/>
      <c r="AO768"/>
      <c r="AP768"/>
      <c r="AQ768"/>
      <c r="AR768"/>
      <c r="AS768"/>
      <c r="AT768"/>
      <c r="AU768"/>
      <c r="AV768"/>
      <c r="AW768"/>
      <c r="AX768"/>
      <c r="AY768"/>
      <c r="AZ768"/>
      <c r="BA768"/>
      <c r="BB768"/>
      <c r="BC768"/>
      <c r="BD768"/>
      <c r="BE768"/>
      <c r="BF768"/>
      <c r="BG768"/>
      <c r="BH768"/>
      <c r="BI768"/>
      <c r="BJ768"/>
      <c r="BK768"/>
      <c r="BL768"/>
      <c r="BM768"/>
      <c r="BN768"/>
      <c r="BO768"/>
      <c r="BP768"/>
      <c r="BQ768"/>
      <c r="BR768"/>
      <c r="BS768"/>
      <c r="BT768"/>
      <c r="BU768"/>
      <c r="BV768"/>
      <c r="BW768"/>
      <c r="BX768"/>
      <c r="BY768"/>
      <c r="BZ768"/>
      <c r="CA768"/>
      <c r="CB768"/>
      <c r="CC768"/>
      <c r="CD768"/>
      <c r="CE768"/>
      <c r="CF768"/>
      <c r="CG768"/>
      <c r="CH768"/>
      <c r="CI768"/>
      <c r="CJ768"/>
      <c r="CK768"/>
      <c r="CL768"/>
      <c r="CM768"/>
      <c r="CN768"/>
      <c r="CO768"/>
      <c r="CP768"/>
      <c r="CQ768"/>
      <c r="CR768"/>
      <c r="CS768"/>
      <c r="CT768"/>
      <c r="CU768"/>
      <c r="CV768"/>
      <c r="CW768"/>
      <c r="CX768"/>
      <c r="CY768"/>
      <c r="CZ768"/>
      <c r="DA768"/>
      <c r="DB768"/>
      <c r="DC768"/>
      <c r="DD768"/>
      <c r="DE768"/>
      <c r="DF768"/>
      <c r="DG768"/>
      <c r="DH768"/>
      <c r="DI768"/>
      <c r="DJ768"/>
      <c r="DK768"/>
      <c r="DL768"/>
      <c r="DM768"/>
      <c r="DN768"/>
      <c r="DO768"/>
      <c r="DP768"/>
      <c r="DQ768"/>
      <c r="DR768"/>
      <c r="DS768"/>
      <c r="DT768"/>
      <c r="DU768"/>
      <c r="DV768"/>
      <c r="DW768"/>
      <c r="DX768"/>
      <c r="DY768"/>
      <c r="DZ768"/>
      <c r="EA768"/>
      <c r="EB768"/>
      <c r="EC768"/>
      <c r="ED768"/>
      <c r="EE768"/>
    </row>
    <row r="769" spans="30:135" s="20" customFormat="1">
      <c r="AD769" s="43"/>
      <c r="AE769" s="43"/>
      <c r="AF769" s="3"/>
      <c r="AG769"/>
      <c r="AH769"/>
      <c r="AI769"/>
      <c r="AJ769"/>
      <c r="AK769"/>
      <c r="AL769"/>
      <c r="AM769"/>
      <c r="AN769"/>
      <c r="AO769"/>
      <c r="AP769"/>
      <c r="AQ769"/>
      <c r="AR769"/>
      <c r="AS769"/>
      <c r="AT769"/>
      <c r="AU769"/>
      <c r="AV769"/>
      <c r="AW769"/>
      <c r="AX769"/>
      <c r="AY769"/>
      <c r="AZ769"/>
      <c r="BA769"/>
      <c r="BB769"/>
      <c r="BC769"/>
      <c r="BD769"/>
      <c r="BE769"/>
      <c r="BF769"/>
      <c r="BG769"/>
      <c r="BH769"/>
      <c r="BI769"/>
      <c r="BJ769"/>
      <c r="BK769"/>
      <c r="BL769"/>
      <c r="BM769"/>
      <c r="BN769"/>
      <c r="BO769"/>
      <c r="BP769"/>
      <c r="BQ769"/>
      <c r="BR769"/>
      <c r="BS769"/>
      <c r="BT769"/>
      <c r="BU769"/>
      <c r="BV769"/>
      <c r="BW769"/>
      <c r="BX769"/>
      <c r="BY769"/>
      <c r="BZ769"/>
      <c r="CA769"/>
      <c r="CB769"/>
      <c r="CC769"/>
      <c r="CD769"/>
      <c r="CE769"/>
      <c r="CF769"/>
      <c r="CG769"/>
      <c r="CH769"/>
      <c r="CI769"/>
      <c r="CJ769"/>
      <c r="CK769"/>
      <c r="CL769"/>
      <c r="CM769"/>
      <c r="CN769"/>
      <c r="CO769"/>
      <c r="CP769"/>
      <c r="CQ769"/>
      <c r="CR769"/>
      <c r="CS769"/>
      <c r="CT769"/>
      <c r="CU769"/>
      <c r="CV769"/>
      <c r="CW769"/>
      <c r="CX769"/>
      <c r="CY769"/>
      <c r="CZ769"/>
      <c r="DA769"/>
      <c r="DB769"/>
      <c r="DC769"/>
      <c r="DD769"/>
      <c r="DE769"/>
      <c r="DF769"/>
      <c r="DG769"/>
      <c r="DH769"/>
      <c r="DI769"/>
      <c r="DJ769"/>
      <c r="DK769"/>
      <c r="DL769"/>
      <c r="DM769"/>
      <c r="DN769"/>
      <c r="DO769"/>
      <c r="DP769"/>
      <c r="DQ769"/>
      <c r="DR769"/>
      <c r="DS769"/>
      <c r="DT769"/>
      <c r="DU769"/>
      <c r="DV769"/>
      <c r="DW769"/>
      <c r="DX769"/>
      <c r="DY769"/>
      <c r="DZ769"/>
      <c r="EA769"/>
      <c r="EB769"/>
      <c r="EC769"/>
      <c r="ED769"/>
      <c r="EE769"/>
    </row>
    <row r="770" spans="30:135" s="20" customFormat="1">
      <c r="AD770" s="43"/>
      <c r="AE770" s="43"/>
      <c r="AF770" s="3"/>
      <c r="AG770"/>
      <c r="AH770"/>
      <c r="AI770"/>
      <c r="AJ770"/>
      <c r="AK770"/>
      <c r="AL770"/>
      <c r="AM770"/>
      <c r="AN770"/>
      <c r="AO770"/>
      <c r="AP770"/>
      <c r="AQ770"/>
      <c r="AR770"/>
      <c r="AS770"/>
      <c r="AT770"/>
      <c r="AU770"/>
      <c r="AV770"/>
      <c r="AW770"/>
      <c r="AX770"/>
      <c r="AY770"/>
      <c r="AZ770"/>
      <c r="BA770"/>
      <c r="BB770"/>
      <c r="BC770"/>
      <c r="BD770"/>
      <c r="BE770"/>
      <c r="BF770"/>
      <c r="BG770"/>
      <c r="BH770"/>
      <c r="BI770"/>
      <c r="BJ770"/>
      <c r="BK770"/>
      <c r="BL770"/>
      <c r="BM770"/>
      <c r="BN770"/>
      <c r="BO770"/>
      <c r="BP770"/>
      <c r="BQ770"/>
      <c r="BR770"/>
      <c r="BS770"/>
      <c r="BT770"/>
      <c r="BU770"/>
      <c r="BV770"/>
      <c r="BW770"/>
      <c r="BX770"/>
      <c r="BY770"/>
      <c r="BZ770"/>
      <c r="CA770"/>
      <c r="CB770"/>
      <c r="CC770"/>
      <c r="CD770"/>
      <c r="CE770"/>
      <c r="CF770"/>
      <c r="CG770"/>
      <c r="CH770"/>
      <c r="CI770"/>
      <c r="CJ770"/>
      <c r="CK770"/>
      <c r="CL770"/>
      <c r="CM770"/>
      <c r="CN770"/>
      <c r="CO770"/>
      <c r="CP770"/>
      <c r="CQ770"/>
      <c r="CR770"/>
      <c r="CS770"/>
      <c r="CT770"/>
      <c r="CU770"/>
      <c r="CV770"/>
      <c r="CW770"/>
      <c r="CX770"/>
      <c r="CY770"/>
      <c r="CZ770"/>
      <c r="DA770"/>
      <c r="DB770"/>
      <c r="DC770"/>
      <c r="DD770"/>
      <c r="DE770"/>
      <c r="DF770"/>
      <c r="DG770"/>
      <c r="DH770"/>
      <c r="DI770"/>
      <c r="DJ770"/>
      <c r="DK770"/>
      <c r="DL770"/>
      <c r="DM770"/>
      <c r="DN770"/>
      <c r="DO770"/>
      <c r="DP770"/>
      <c r="DQ770"/>
      <c r="DR770"/>
      <c r="DS770"/>
      <c r="DT770"/>
      <c r="DU770"/>
      <c r="DV770"/>
      <c r="DW770"/>
      <c r="DX770"/>
      <c r="DY770"/>
      <c r="DZ770"/>
      <c r="EA770"/>
      <c r="EB770"/>
      <c r="EC770"/>
      <c r="ED770"/>
      <c r="EE770"/>
    </row>
    <row r="771" spans="30:135" s="20" customFormat="1">
      <c r="AD771" s="43"/>
      <c r="AE771" s="43"/>
      <c r="AF771" s="3"/>
      <c r="AG771"/>
      <c r="AH771"/>
      <c r="AI771"/>
      <c r="AJ771"/>
      <c r="AK771"/>
      <c r="AL771"/>
      <c r="AM771"/>
      <c r="AN771"/>
      <c r="AO771"/>
      <c r="AP771"/>
      <c r="AQ771"/>
      <c r="AR771"/>
      <c r="AS771"/>
      <c r="AT771"/>
      <c r="AU771"/>
      <c r="AV771"/>
      <c r="AW771"/>
      <c r="AX771"/>
      <c r="AY771"/>
      <c r="AZ771"/>
      <c r="BA771"/>
      <c r="BB771"/>
      <c r="BC771"/>
      <c r="BD771"/>
      <c r="BE771"/>
      <c r="BF771"/>
      <c r="BG771"/>
      <c r="BH771"/>
      <c r="BI771"/>
      <c r="BJ771"/>
      <c r="BK771"/>
      <c r="BL771"/>
      <c r="BM771"/>
      <c r="BN771"/>
      <c r="BO771"/>
      <c r="BP771"/>
      <c r="BQ771"/>
      <c r="BR771"/>
      <c r="BS771"/>
      <c r="BT771"/>
      <c r="BU771"/>
      <c r="BV771"/>
      <c r="BW771"/>
      <c r="BX771"/>
      <c r="BY771"/>
      <c r="BZ771"/>
      <c r="CA771"/>
      <c r="CB771"/>
      <c r="CC771"/>
      <c r="CD771"/>
      <c r="CE771"/>
      <c r="CF771"/>
      <c r="CG771"/>
      <c r="CH771"/>
      <c r="CI771"/>
      <c r="CJ771"/>
      <c r="CK771"/>
      <c r="CL771"/>
      <c r="CM771"/>
      <c r="CN771"/>
      <c r="CO771"/>
      <c r="CP771"/>
      <c r="CQ771"/>
      <c r="CR771"/>
      <c r="CS771"/>
      <c r="CT771"/>
      <c r="CU771"/>
      <c r="CV771"/>
      <c r="CW771"/>
      <c r="CX771"/>
      <c r="CY771"/>
      <c r="CZ771"/>
      <c r="DA771"/>
      <c r="DB771"/>
      <c r="DC771"/>
      <c r="DD771"/>
      <c r="DE771"/>
      <c r="DF771"/>
      <c r="DG771"/>
      <c r="DH771"/>
      <c r="DI771"/>
      <c r="DJ771"/>
      <c r="DK771"/>
      <c r="DL771"/>
      <c r="DM771"/>
      <c r="DN771"/>
      <c r="DO771"/>
      <c r="DP771"/>
      <c r="DQ771"/>
      <c r="DR771"/>
      <c r="DS771"/>
      <c r="DT771"/>
      <c r="DU771"/>
      <c r="DV771"/>
      <c r="DW771"/>
      <c r="DX771"/>
      <c r="DY771"/>
      <c r="DZ771"/>
      <c r="EA771"/>
      <c r="EB771"/>
      <c r="EC771"/>
      <c r="ED771"/>
      <c r="EE771"/>
    </row>
    <row r="772" spans="30:135" s="20" customFormat="1">
      <c r="AD772" s="43"/>
      <c r="AE772" s="43"/>
      <c r="AF772" s="3"/>
      <c r="AG772"/>
      <c r="AH772"/>
      <c r="AI772"/>
      <c r="AJ772"/>
      <c r="AK772"/>
      <c r="AL772"/>
      <c r="AM772"/>
      <c r="AN772"/>
      <c r="AO772"/>
      <c r="AP772"/>
      <c r="AQ772"/>
      <c r="AR772"/>
      <c r="AS772"/>
      <c r="AT772"/>
      <c r="AU772"/>
      <c r="AV772"/>
      <c r="AW772"/>
      <c r="AX772"/>
      <c r="AY772"/>
      <c r="AZ772"/>
      <c r="BA772"/>
      <c r="BB772"/>
      <c r="BC772"/>
      <c r="BD772"/>
      <c r="BE772"/>
      <c r="BF772"/>
      <c r="BG772"/>
      <c r="BH772"/>
      <c r="BI772"/>
      <c r="BJ772"/>
      <c r="BK772"/>
      <c r="BL772"/>
      <c r="BM772"/>
      <c r="BN772"/>
      <c r="BO772"/>
      <c r="BP772"/>
      <c r="BQ772"/>
      <c r="BR772"/>
      <c r="BS772"/>
      <c r="BT772"/>
      <c r="BU772"/>
      <c r="BV772"/>
      <c r="BW772"/>
      <c r="BX772"/>
      <c r="BY772"/>
      <c r="BZ772"/>
      <c r="CA772"/>
      <c r="CB772"/>
      <c r="CC772"/>
      <c r="CD772"/>
      <c r="CE772"/>
      <c r="CF772"/>
      <c r="CG772"/>
      <c r="CH772"/>
      <c r="CI772"/>
      <c r="CJ772"/>
      <c r="CK772"/>
      <c r="CL772"/>
      <c r="CM772"/>
      <c r="CN772"/>
      <c r="CO772"/>
      <c r="CP772"/>
      <c r="CQ772"/>
      <c r="CR772"/>
      <c r="CS772"/>
      <c r="CT772"/>
      <c r="CU772"/>
      <c r="CV772"/>
      <c r="CW772"/>
      <c r="CX772"/>
      <c r="CY772"/>
      <c r="CZ772"/>
      <c r="DA772"/>
      <c r="DB772"/>
      <c r="DC772"/>
      <c r="DD772"/>
      <c r="DE772"/>
      <c r="DF772"/>
      <c r="DG772"/>
      <c r="DH772"/>
      <c r="DI772"/>
      <c r="DJ772"/>
      <c r="DK772"/>
      <c r="DL772"/>
      <c r="DM772"/>
      <c r="DN772"/>
      <c r="DO772"/>
      <c r="DP772"/>
      <c r="DQ772"/>
      <c r="DR772"/>
      <c r="DS772"/>
      <c r="DT772"/>
      <c r="DU772"/>
      <c r="DV772"/>
      <c r="DW772"/>
      <c r="DX772"/>
      <c r="DY772"/>
      <c r="DZ772"/>
      <c r="EA772"/>
      <c r="EB772"/>
      <c r="EC772"/>
      <c r="ED772"/>
      <c r="EE772"/>
    </row>
    <row r="773" spans="30:135" s="20" customFormat="1">
      <c r="AD773" s="43"/>
      <c r="AE773" s="43"/>
      <c r="AF773" s="3"/>
      <c r="AG773"/>
      <c r="AH773"/>
      <c r="AI773"/>
      <c r="AJ773"/>
      <c r="AK773"/>
      <c r="AL773"/>
      <c r="AM773"/>
      <c r="AN773"/>
      <c r="AO773"/>
      <c r="AP773"/>
      <c r="AQ773"/>
      <c r="AR773"/>
      <c r="AS773"/>
      <c r="AT773"/>
      <c r="AU773"/>
      <c r="AV773"/>
      <c r="AW773"/>
      <c r="AX773"/>
      <c r="AY773"/>
      <c r="AZ773"/>
      <c r="BA773"/>
      <c r="BB773"/>
      <c r="BC773"/>
      <c r="BD773"/>
      <c r="BE773"/>
      <c r="BF773"/>
      <c r="BG773"/>
      <c r="BH773"/>
      <c r="BI773"/>
      <c r="BJ773"/>
      <c r="BK773"/>
      <c r="BL773"/>
      <c r="BM773"/>
      <c r="BN773"/>
      <c r="BO773"/>
      <c r="BP773"/>
      <c r="BQ773"/>
      <c r="BR773"/>
      <c r="BS773"/>
      <c r="BT773"/>
      <c r="BU773"/>
      <c r="BV773"/>
      <c r="BW773"/>
      <c r="BX773"/>
      <c r="BY773"/>
      <c r="BZ773"/>
      <c r="CA773"/>
      <c r="CB773"/>
      <c r="CC773"/>
      <c r="CD773"/>
      <c r="CE773"/>
      <c r="CF773"/>
      <c r="CG773"/>
      <c r="CH773"/>
      <c r="CI773"/>
      <c r="CJ773"/>
      <c r="CK773"/>
      <c r="CL773"/>
      <c r="CM773"/>
      <c r="CN773"/>
      <c r="CO773"/>
      <c r="CP773"/>
      <c r="CQ773"/>
      <c r="CR773"/>
      <c r="CS773"/>
      <c r="CT773"/>
      <c r="CU773"/>
      <c r="CV773"/>
      <c r="CW773"/>
      <c r="CX773"/>
      <c r="CY773"/>
      <c r="CZ773"/>
      <c r="DA773"/>
      <c r="DB773"/>
      <c r="DC773"/>
      <c r="DD773"/>
      <c r="DE773"/>
      <c r="DF773"/>
      <c r="DG773"/>
      <c r="DH773"/>
      <c r="DI773"/>
      <c r="DJ773"/>
      <c r="DK773"/>
      <c r="DL773"/>
      <c r="DM773"/>
      <c r="DN773"/>
      <c r="DO773"/>
      <c r="DP773"/>
      <c r="DQ773"/>
      <c r="DR773"/>
      <c r="DS773"/>
      <c r="DT773"/>
      <c r="DU773"/>
      <c r="DV773"/>
      <c r="DW773"/>
      <c r="DX773"/>
      <c r="DY773"/>
      <c r="DZ773"/>
      <c r="EA773"/>
      <c r="EB773"/>
      <c r="EC773"/>
      <c r="ED773"/>
      <c r="EE773"/>
    </row>
    <row r="774" spans="30:135" s="20" customFormat="1">
      <c r="AD774" s="43"/>
      <c r="AE774" s="43"/>
      <c r="AF774" s="3"/>
      <c r="AG774"/>
      <c r="AH774"/>
      <c r="AI774"/>
      <c r="AJ774"/>
      <c r="AK774"/>
      <c r="AL774"/>
      <c r="AM774"/>
      <c r="AN774"/>
      <c r="AO774"/>
      <c r="AP774"/>
      <c r="AQ774"/>
      <c r="AR774"/>
      <c r="AS774"/>
      <c r="AT774"/>
      <c r="AU774"/>
      <c r="AV774"/>
      <c r="AW774"/>
      <c r="AX774"/>
      <c r="AY774"/>
      <c r="AZ774"/>
      <c r="BA774"/>
      <c r="BB774"/>
      <c r="BC774"/>
      <c r="BD774"/>
      <c r="BE774"/>
      <c r="BF774"/>
      <c r="BG774"/>
      <c r="BH774"/>
      <c r="BI774"/>
      <c r="BJ774"/>
      <c r="BK774"/>
      <c r="BL774"/>
      <c r="BM774"/>
      <c r="BN774"/>
      <c r="BO774"/>
      <c r="BP774"/>
      <c r="BQ774"/>
      <c r="BR774"/>
      <c r="BS774"/>
      <c r="BT774"/>
      <c r="BU774"/>
      <c r="BV774"/>
      <c r="BW774"/>
      <c r="BX774"/>
      <c r="BY774"/>
      <c r="BZ774"/>
      <c r="CA774"/>
      <c r="CB774"/>
      <c r="CC774"/>
      <c r="CD774"/>
      <c r="CE774"/>
      <c r="CF774"/>
      <c r="CG774"/>
      <c r="CH774"/>
      <c r="CI774"/>
      <c r="CJ774"/>
      <c r="CK774"/>
      <c r="CL774"/>
      <c r="CM774"/>
      <c r="CN774"/>
      <c r="CO774"/>
      <c r="CP774"/>
      <c r="CQ774"/>
      <c r="CR774"/>
      <c r="CS774"/>
      <c r="CT774"/>
      <c r="CU774"/>
      <c r="CV774"/>
      <c r="CW774"/>
      <c r="CX774"/>
      <c r="CY774"/>
      <c r="CZ774"/>
      <c r="DA774"/>
      <c r="DB774"/>
      <c r="DC774"/>
      <c r="DD774"/>
      <c r="DE774"/>
      <c r="DF774"/>
      <c r="DG774"/>
      <c r="DH774"/>
      <c r="DI774"/>
      <c r="DJ774"/>
      <c r="DK774"/>
      <c r="DL774"/>
      <c r="DM774"/>
      <c r="DN774"/>
      <c r="DO774"/>
      <c r="DP774"/>
      <c r="DQ774"/>
      <c r="DR774"/>
      <c r="DS774"/>
      <c r="DT774"/>
      <c r="DU774"/>
      <c r="DV774"/>
      <c r="DW774"/>
      <c r="DX774"/>
      <c r="DY774"/>
      <c r="DZ774"/>
      <c r="EA774"/>
      <c r="EB774"/>
      <c r="EC774"/>
      <c r="ED774"/>
      <c r="EE774"/>
    </row>
    <row r="775" spans="30:135" s="20" customFormat="1">
      <c r="AD775" s="43"/>
      <c r="AE775" s="43"/>
      <c r="AF775" s="3"/>
      <c r="AG775"/>
      <c r="AH775"/>
      <c r="AI775"/>
      <c r="AJ775"/>
      <c r="AK775"/>
      <c r="AL775"/>
      <c r="AM775"/>
      <c r="AN775"/>
      <c r="AO775"/>
      <c r="AP775"/>
      <c r="AQ775"/>
      <c r="AR775"/>
      <c r="AS775"/>
      <c r="AT775"/>
      <c r="AU775"/>
      <c r="AV775"/>
      <c r="AW775"/>
      <c r="AX775"/>
      <c r="AY775"/>
      <c r="AZ775"/>
      <c r="BA775"/>
      <c r="BB775"/>
      <c r="BC775"/>
      <c r="BD775"/>
      <c r="BE775"/>
      <c r="BF775"/>
      <c r="BG775"/>
      <c r="BH775"/>
      <c r="BI775"/>
      <c r="BJ775"/>
      <c r="BK775"/>
      <c r="BL775"/>
      <c r="BM775"/>
      <c r="BN775"/>
      <c r="BO775"/>
      <c r="BP775"/>
      <c r="BQ775"/>
      <c r="BR775"/>
      <c r="BS775"/>
      <c r="BT775"/>
      <c r="BU775"/>
      <c r="BV775"/>
      <c r="BW775"/>
      <c r="BX775"/>
      <c r="BY775"/>
      <c r="BZ775"/>
      <c r="CA775"/>
      <c r="CB775"/>
      <c r="CC775"/>
      <c r="CD775"/>
      <c r="CE775"/>
      <c r="CF775"/>
      <c r="CG775"/>
      <c r="CH775"/>
      <c r="CI775"/>
      <c r="CJ775"/>
      <c r="CK775"/>
      <c r="CL775"/>
      <c r="CM775"/>
      <c r="CN775"/>
      <c r="CO775"/>
      <c r="CP775"/>
      <c r="CQ775"/>
      <c r="CR775"/>
      <c r="CS775"/>
      <c r="CT775"/>
      <c r="CU775"/>
      <c r="CV775"/>
      <c r="CW775"/>
      <c r="CX775"/>
      <c r="CY775"/>
      <c r="CZ775"/>
      <c r="DA775"/>
      <c r="DB775"/>
      <c r="DC775"/>
      <c r="DD775"/>
      <c r="DE775"/>
      <c r="DF775"/>
      <c r="DG775"/>
      <c r="DH775"/>
      <c r="DI775"/>
      <c r="DJ775"/>
      <c r="DK775"/>
      <c r="DL775"/>
      <c r="DM775"/>
      <c r="DN775"/>
      <c r="DO775"/>
      <c r="DP775"/>
      <c r="DQ775"/>
      <c r="DR775"/>
      <c r="DS775"/>
      <c r="DT775"/>
      <c r="DU775"/>
      <c r="DV775"/>
      <c r="DW775"/>
      <c r="DX775"/>
      <c r="DY775"/>
      <c r="DZ775"/>
      <c r="EA775"/>
      <c r="EB775"/>
      <c r="EC775"/>
      <c r="ED775"/>
      <c r="EE775"/>
    </row>
    <row r="776" spans="30:135" s="20" customFormat="1">
      <c r="AD776" s="43"/>
      <c r="AE776" s="43"/>
      <c r="AF776" s="3"/>
      <c r="AG776"/>
      <c r="AH776"/>
      <c r="AI776"/>
      <c r="AJ776"/>
      <c r="AK776"/>
      <c r="AL776"/>
      <c r="AM776"/>
      <c r="AN776"/>
      <c r="AO776"/>
      <c r="AP776"/>
      <c r="AQ776"/>
      <c r="AR776"/>
      <c r="AS776"/>
      <c r="AT776"/>
      <c r="AU776"/>
      <c r="AV776"/>
      <c r="AW776"/>
      <c r="AX776"/>
      <c r="AY776"/>
      <c r="AZ776"/>
      <c r="BA776"/>
      <c r="BB776"/>
      <c r="BC776"/>
      <c r="BD776"/>
      <c r="BE776"/>
      <c r="BF776"/>
      <c r="BG776"/>
      <c r="BH776"/>
      <c r="BI776"/>
      <c r="BJ776"/>
      <c r="BK776"/>
      <c r="BL776"/>
      <c r="BM776"/>
      <c r="BN776"/>
      <c r="BO776"/>
      <c r="BP776"/>
      <c r="BQ776"/>
      <c r="BR776"/>
      <c r="BS776"/>
      <c r="BT776"/>
      <c r="BU776"/>
      <c r="BV776"/>
      <c r="BW776"/>
      <c r="BX776"/>
      <c r="BY776"/>
      <c r="BZ776"/>
      <c r="CA776"/>
      <c r="CB776"/>
      <c r="CC776"/>
      <c r="CD776"/>
      <c r="CE776"/>
      <c r="CF776"/>
      <c r="CG776"/>
      <c r="CH776"/>
      <c r="CI776"/>
      <c r="CJ776"/>
      <c r="CK776"/>
      <c r="CL776"/>
      <c r="CM776"/>
      <c r="CN776"/>
      <c r="CO776"/>
      <c r="CP776"/>
      <c r="CQ776"/>
      <c r="CR776"/>
      <c r="CS776"/>
      <c r="CT776"/>
      <c r="CU776"/>
      <c r="CV776"/>
      <c r="CW776"/>
      <c r="CX776"/>
      <c r="CY776"/>
      <c r="CZ776"/>
      <c r="DA776"/>
      <c r="DB776"/>
      <c r="DC776"/>
      <c r="DD776"/>
      <c r="DE776"/>
      <c r="DF776"/>
      <c r="DG776"/>
      <c r="DH776"/>
      <c r="DI776"/>
      <c r="DJ776"/>
      <c r="DK776"/>
      <c r="DL776"/>
      <c r="DM776"/>
      <c r="DN776"/>
      <c r="DO776"/>
      <c r="DP776"/>
      <c r="DQ776"/>
      <c r="DR776"/>
      <c r="DS776"/>
      <c r="DT776"/>
      <c r="DU776"/>
      <c r="DV776"/>
      <c r="DW776"/>
      <c r="DX776"/>
      <c r="DY776"/>
      <c r="DZ776"/>
      <c r="EA776"/>
      <c r="EB776"/>
      <c r="EC776"/>
      <c r="ED776"/>
      <c r="EE776"/>
    </row>
    <row r="777" spans="30:135" s="20" customFormat="1">
      <c r="AD777" s="43"/>
      <c r="AE777" s="43"/>
      <c r="AF777" s="3"/>
      <c r="AG777"/>
      <c r="AH777"/>
      <c r="AI777"/>
      <c r="AJ777"/>
      <c r="AK777"/>
      <c r="AL777"/>
      <c r="AM777"/>
      <c r="AN777"/>
      <c r="AO777"/>
      <c r="AP777"/>
      <c r="AQ777"/>
      <c r="AR777"/>
      <c r="AS777"/>
      <c r="AT777"/>
      <c r="AU777"/>
      <c r="AV777"/>
      <c r="AW777"/>
      <c r="AX777"/>
      <c r="AY777"/>
      <c r="AZ777"/>
      <c r="BA777"/>
      <c r="BB777"/>
      <c r="BC777"/>
      <c r="BD777"/>
      <c r="BE777"/>
      <c r="BF777"/>
      <c r="BG777"/>
      <c r="BH777"/>
      <c r="BI777"/>
      <c r="BJ777"/>
      <c r="BK777"/>
      <c r="BL777"/>
      <c r="BM777"/>
      <c r="BN777"/>
      <c r="BO777"/>
      <c r="BP777"/>
      <c r="BQ777"/>
      <c r="BR777"/>
      <c r="BS777"/>
      <c r="BT777"/>
      <c r="BU777"/>
      <c r="BV777"/>
      <c r="BW777"/>
      <c r="BX777"/>
      <c r="BY777"/>
      <c r="BZ777"/>
      <c r="CA777"/>
      <c r="CB777"/>
      <c r="CC777"/>
      <c r="CD777"/>
      <c r="CE777"/>
      <c r="CF777"/>
      <c r="CG777"/>
      <c r="CH777"/>
      <c r="CI777"/>
      <c r="CJ777"/>
      <c r="CK777"/>
      <c r="CL777"/>
      <c r="CM777"/>
      <c r="CN777"/>
      <c r="CO777"/>
      <c r="CP777"/>
      <c r="CQ777"/>
      <c r="CR777"/>
      <c r="CS777"/>
      <c r="CT777"/>
      <c r="CU777"/>
      <c r="CV777"/>
      <c r="CW777"/>
      <c r="CX777"/>
      <c r="CY777"/>
      <c r="CZ777"/>
      <c r="DA777"/>
      <c r="DB777"/>
      <c r="DC777"/>
      <c r="DD777"/>
      <c r="DE777"/>
      <c r="DF777"/>
      <c r="DG777"/>
      <c r="DH777"/>
      <c r="DI777"/>
      <c r="DJ777"/>
      <c r="DK777"/>
      <c r="DL777"/>
      <c r="DM777"/>
      <c r="DN777"/>
      <c r="DO777"/>
      <c r="DP777"/>
      <c r="DQ777"/>
      <c r="DR777"/>
      <c r="DS777"/>
      <c r="DT777"/>
      <c r="DU777"/>
      <c r="DV777"/>
      <c r="DW777"/>
      <c r="DX777"/>
      <c r="DY777"/>
      <c r="DZ777"/>
      <c r="EA777"/>
      <c r="EB777"/>
      <c r="EC777"/>
      <c r="ED777"/>
      <c r="EE777"/>
    </row>
    <row r="778" spans="30:135" s="20" customFormat="1">
      <c r="AD778" s="43"/>
      <c r="AE778" s="43"/>
      <c r="AF778" s="3"/>
      <c r="AG778"/>
      <c r="AH778"/>
      <c r="AI778"/>
      <c r="AJ778"/>
      <c r="AK778"/>
      <c r="AL778"/>
      <c r="AM778"/>
      <c r="AN778"/>
      <c r="AO778"/>
      <c r="AP778"/>
      <c r="AQ778"/>
      <c r="AR778"/>
      <c r="AS778"/>
      <c r="AT778"/>
      <c r="AU778"/>
      <c r="AV778"/>
      <c r="AW778"/>
      <c r="AX778"/>
      <c r="AY778"/>
      <c r="AZ778"/>
      <c r="BA778"/>
      <c r="BB778"/>
      <c r="BC778"/>
      <c r="BD778"/>
      <c r="BE778"/>
      <c r="BF778"/>
      <c r="BG778"/>
      <c r="BH778"/>
      <c r="BI778"/>
      <c r="BJ778"/>
      <c r="BK778"/>
      <c r="BL778"/>
      <c r="BM778"/>
      <c r="BN778"/>
      <c r="BO778"/>
      <c r="BP778"/>
      <c r="BQ778"/>
      <c r="BR778"/>
      <c r="BS778"/>
      <c r="BT778"/>
      <c r="BU778"/>
      <c r="BV778"/>
      <c r="BW778"/>
      <c r="BX778"/>
      <c r="BY778"/>
      <c r="BZ778"/>
      <c r="CA778"/>
      <c r="CB778"/>
      <c r="CC778"/>
      <c r="CD778"/>
      <c r="CE778"/>
      <c r="CF778"/>
      <c r="CG778"/>
      <c r="CH778"/>
      <c r="CI778"/>
      <c r="CJ778"/>
      <c r="CK778"/>
      <c r="CL778"/>
      <c r="CM778"/>
      <c r="CN778"/>
      <c r="CO778"/>
      <c r="CP778"/>
      <c r="CQ778"/>
      <c r="CR778"/>
      <c r="CS778"/>
      <c r="CT778"/>
      <c r="CU778"/>
      <c r="CV778"/>
      <c r="CW778"/>
      <c r="CX778"/>
      <c r="CY778"/>
      <c r="CZ778"/>
      <c r="DA778"/>
      <c r="DB778"/>
      <c r="DC778"/>
      <c r="DD778"/>
      <c r="DE778"/>
      <c r="DF778"/>
      <c r="DG778"/>
      <c r="DH778"/>
      <c r="DI778"/>
      <c r="DJ778"/>
      <c r="DK778"/>
      <c r="DL778"/>
      <c r="DM778"/>
      <c r="DN778"/>
      <c r="DO778"/>
      <c r="DP778"/>
      <c r="DQ778"/>
      <c r="DR778"/>
      <c r="DS778"/>
      <c r="DT778"/>
      <c r="DU778"/>
      <c r="DV778"/>
      <c r="DW778"/>
      <c r="DX778"/>
      <c r="DY778"/>
      <c r="DZ778"/>
      <c r="EA778"/>
      <c r="EB778"/>
      <c r="EC778"/>
      <c r="ED778"/>
      <c r="EE778"/>
    </row>
    <row r="779" spans="30:135" s="20" customFormat="1">
      <c r="AD779" s="43"/>
      <c r="AE779" s="43"/>
      <c r="AF779" s="3"/>
      <c r="AG779"/>
      <c r="AH779"/>
      <c r="AI779"/>
      <c r="AJ779"/>
      <c r="AK779"/>
      <c r="AL779"/>
      <c r="AM779"/>
      <c r="AN779"/>
      <c r="AO779"/>
      <c r="AP779"/>
      <c r="AQ779"/>
      <c r="AR779"/>
      <c r="AS779"/>
      <c r="AT779"/>
      <c r="AU779"/>
      <c r="AV779"/>
      <c r="AW779"/>
      <c r="AX779"/>
      <c r="AY779"/>
      <c r="AZ779"/>
      <c r="BA779"/>
      <c r="BB779"/>
      <c r="BC779"/>
      <c r="BD779"/>
      <c r="BE779"/>
      <c r="BF779"/>
      <c r="BG779"/>
      <c r="BH779"/>
      <c r="BI779"/>
      <c r="BJ779"/>
      <c r="BK779"/>
      <c r="BL779"/>
      <c r="BM779"/>
      <c r="BN779"/>
      <c r="BO779"/>
      <c r="BP779"/>
      <c r="BQ779"/>
      <c r="BR779"/>
      <c r="BS779"/>
      <c r="BT779"/>
      <c r="BU779"/>
      <c r="BV779"/>
      <c r="BW779"/>
      <c r="BX779"/>
      <c r="BY779"/>
      <c r="BZ779"/>
      <c r="CA779"/>
      <c r="CB779"/>
      <c r="CC779"/>
      <c r="CD779"/>
      <c r="CE779"/>
      <c r="CF779"/>
      <c r="CG779"/>
      <c r="CH779"/>
      <c r="CI779"/>
      <c r="CJ779"/>
      <c r="CK779"/>
      <c r="CL779"/>
      <c r="CM779"/>
      <c r="CN779"/>
      <c r="CO779"/>
      <c r="CP779"/>
      <c r="CQ779"/>
      <c r="CR779"/>
      <c r="CS779"/>
      <c r="CT779"/>
      <c r="CU779"/>
      <c r="CV779"/>
      <c r="CW779"/>
      <c r="CX779"/>
      <c r="CY779"/>
      <c r="CZ779"/>
      <c r="DA779"/>
      <c r="DB779"/>
      <c r="DC779"/>
      <c r="DD779"/>
      <c r="DE779"/>
      <c r="DF779"/>
      <c r="DG779"/>
      <c r="DH779"/>
      <c r="DI779"/>
      <c r="DJ779"/>
      <c r="DK779"/>
      <c r="DL779"/>
      <c r="DM779"/>
      <c r="DN779"/>
      <c r="DO779"/>
      <c r="DP779"/>
      <c r="DQ779"/>
      <c r="DR779"/>
      <c r="DS779"/>
      <c r="DT779"/>
      <c r="DU779"/>
      <c r="DV779"/>
      <c r="DW779"/>
      <c r="DX779"/>
      <c r="DY779"/>
      <c r="DZ779"/>
      <c r="EA779"/>
      <c r="EB779"/>
      <c r="EC779"/>
      <c r="ED779"/>
      <c r="EE779"/>
    </row>
    <row r="780" spans="30:135" s="20" customFormat="1">
      <c r="AD780" s="43"/>
      <c r="AE780" s="43"/>
      <c r="AF780" s="3"/>
      <c r="AG780"/>
      <c r="AH780"/>
      <c r="AI780"/>
      <c r="AJ780"/>
      <c r="AK780"/>
      <c r="AL780"/>
      <c r="AM780"/>
      <c r="AN780"/>
      <c r="AO780"/>
      <c r="AP780"/>
      <c r="AQ780"/>
      <c r="AR780"/>
      <c r="AS780"/>
      <c r="AT780"/>
      <c r="AU780"/>
      <c r="AV780"/>
      <c r="AW780"/>
      <c r="AX780"/>
      <c r="AY780"/>
      <c r="AZ780"/>
      <c r="BA780"/>
      <c r="BB780"/>
      <c r="BC780"/>
      <c r="BD780"/>
      <c r="BE780"/>
      <c r="BF780"/>
      <c r="BG780"/>
      <c r="BH780"/>
      <c r="BI780"/>
      <c r="BJ780"/>
      <c r="BK780"/>
      <c r="BL780"/>
      <c r="BM780"/>
      <c r="BN780"/>
      <c r="BO780"/>
      <c r="BP780"/>
      <c r="BQ780"/>
      <c r="BR780"/>
      <c r="BS780"/>
      <c r="BT780"/>
      <c r="BU780"/>
      <c r="BV780"/>
      <c r="BW780"/>
      <c r="BX780"/>
      <c r="BY780"/>
      <c r="BZ780"/>
      <c r="CA780"/>
      <c r="CB780"/>
      <c r="CC780"/>
      <c r="CD780"/>
      <c r="CE780"/>
      <c r="CF780"/>
      <c r="CG780"/>
      <c r="CH780"/>
      <c r="CI780"/>
      <c r="CJ780"/>
      <c r="CK780"/>
      <c r="CL780"/>
      <c r="CM780"/>
      <c r="CN780"/>
      <c r="CO780"/>
      <c r="CP780"/>
      <c r="CQ780"/>
      <c r="CR780"/>
      <c r="CS780"/>
      <c r="CT780"/>
      <c r="CU780"/>
      <c r="CV780"/>
      <c r="CW780"/>
      <c r="CX780"/>
      <c r="CY780"/>
      <c r="CZ780"/>
      <c r="DA780"/>
      <c r="DB780"/>
      <c r="DC780"/>
      <c r="DD780"/>
      <c r="DE780"/>
      <c r="DF780"/>
      <c r="DG780"/>
      <c r="DH780"/>
      <c r="DI780"/>
      <c r="DJ780"/>
      <c r="DK780"/>
      <c r="DL780"/>
      <c r="DM780"/>
      <c r="DN780"/>
      <c r="DO780"/>
      <c r="DP780"/>
      <c r="DQ780"/>
      <c r="DR780"/>
      <c r="DS780"/>
      <c r="DT780"/>
      <c r="DU780"/>
      <c r="DV780"/>
      <c r="DW780"/>
      <c r="DX780"/>
      <c r="DY780"/>
      <c r="DZ780"/>
      <c r="EA780"/>
      <c r="EB780"/>
      <c r="EC780"/>
      <c r="ED780"/>
      <c r="EE780"/>
    </row>
    <row r="781" spans="30:135" s="20" customFormat="1">
      <c r="AD781" s="43"/>
      <c r="AE781" s="43"/>
      <c r="AF781" s="3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  <c r="AT781"/>
      <c r="AU781"/>
      <c r="AV781"/>
      <c r="AW781"/>
      <c r="AX781"/>
      <c r="AY781"/>
      <c r="AZ781"/>
      <c r="BA781"/>
      <c r="BB781"/>
      <c r="BC781"/>
      <c r="BD781"/>
      <c r="BE781"/>
      <c r="BF781"/>
      <c r="BG781"/>
      <c r="BH781"/>
      <c r="BI781"/>
      <c r="BJ781"/>
      <c r="BK781"/>
      <c r="BL781"/>
      <c r="BM781"/>
      <c r="BN781"/>
      <c r="BO781"/>
      <c r="BP781"/>
      <c r="BQ781"/>
      <c r="BR781"/>
      <c r="BS781"/>
      <c r="BT781"/>
      <c r="BU781"/>
      <c r="BV781"/>
      <c r="BW781"/>
      <c r="BX781"/>
      <c r="BY781"/>
      <c r="BZ781"/>
      <c r="CA781"/>
      <c r="CB781"/>
      <c r="CC781"/>
      <c r="CD781"/>
      <c r="CE781"/>
      <c r="CF781"/>
      <c r="CG781"/>
      <c r="CH781"/>
      <c r="CI781"/>
      <c r="CJ781"/>
      <c r="CK781"/>
      <c r="CL781"/>
      <c r="CM781"/>
      <c r="CN781"/>
      <c r="CO781"/>
      <c r="CP781"/>
      <c r="CQ781"/>
      <c r="CR781"/>
      <c r="CS781"/>
      <c r="CT781"/>
      <c r="CU781"/>
      <c r="CV781"/>
      <c r="CW781"/>
      <c r="CX781"/>
      <c r="CY781"/>
      <c r="CZ781"/>
      <c r="DA781"/>
      <c r="DB781"/>
      <c r="DC781"/>
      <c r="DD781"/>
      <c r="DE781"/>
      <c r="DF781"/>
      <c r="DG781"/>
      <c r="DH781"/>
      <c r="DI781"/>
      <c r="DJ781"/>
      <c r="DK781"/>
      <c r="DL781"/>
      <c r="DM781"/>
      <c r="DN781"/>
      <c r="DO781"/>
      <c r="DP781"/>
      <c r="DQ781"/>
      <c r="DR781"/>
      <c r="DS781"/>
      <c r="DT781"/>
      <c r="DU781"/>
      <c r="DV781"/>
      <c r="DW781"/>
      <c r="DX781"/>
      <c r="DY781"/>
      <c r="DZ781"/>
      <c r="EA781"/>
      <c r="EB781"/>
      <c r="EC781"/>
      <c r="ED781"/>
      <c r="EE781"/>
    </row>
    <row r="782" spans="30:135" s="20" customFormat="1">
      <c r="AD782" s="43"/>
      <c r="AE782" s="43"/>
      <c r="AF782" s="3"/>
      <c r="AG782"/>
      <c r="AH782"/>
      <c r="AI782"/>
      <c r="AJ782"/>
      <c r="AK782"/>
      <c r="AL782"/>
      <c r="AM782"/>
      <c r="AN782"/>
      <c r="AO782"/>
      <c r="AP782"/>
      <c r="AQ782"/>
      <c r="AR782"/>
      <c r="AS782"/>
      <c r="AT782"/>
      <c r="AU782"/>
      <c r="AV782"/>
      <c r="AW782"/>
      <c r="AX782"/>
      <c r="AY782"/>
      <c r="AZ782"/>
      <c r="BA782"/>
      <c r="BB782"/>
      <c r="BC782"/>
      <c r="BD782"/>
      <c r="BE782"/>
      <c r="BF782"/>
      <c r="BG782"/>
      <c r="BH782"/>
      <c r="BI782"/>
      <c r="BJ782"/>
      <c r="BK782"/>
      <c r="BL782"/>
      <c r="BM782"/>
      <c r="BN782"/>
      <c r="BO782"/>
      <c r="BP782"/>
      <c r="BQ782"/>
      <c r="BR782"/>
      <c r="BS782"/>
      <c r="BT782"/>
      <c r="BU782"/>
      <c r="BV782"/>
      <c r="BW782"/>
      <c r="BX782"/>
      <c r="BY782"/>
      <c r="BZ782"/>
      <c r="CA782"/>
      <c r="CB782"/>
      <c r="CC782"/>
      <c r="CD782"/>
      <c r="CE782"/>
      <c r="CF782"/>
      <c r="CG782"/>
      <c r="CH782"/>
      <c r="CI782"/>
      <c r="CJ782"/>
      <c r="CK782"/>
      <c r="CL782"/>
      <c r="CM782"/>
      <c r="CN782"/>
      <c r="CO782"/>
      <c r="CP782"/>
      <c r="CQ782"/>
      <c r="CR782"/>
      <c r="CS782"/>
      <c r="CT782"/>
      <c r="CU782"/>
      <c r="CV782"/>
      <c r="CW782"/>
      <c r="CX782"/>
      <c r="CY782"/>
      <c r="CZ782"/>
      <c r="DA782"/>
      <c r="DB782"/>
      <c r="DC782"/>
      <c r="DD782"/>
      <c r="DE782"/>
      <c r="DF782"/>
      <c r="DG782"/>
      <c r="DH782"/>
      <c r="DI782"/>
      <c r="DJ782"/>
      <c r="DK782"/>
      <c r="DL782"/>
      <c r="DM782"/>
      <c r="DN782"/>
      <c r="DO782"/>
      <c r="DP782"/>
      <c r="DQ782"/>
      <c r="DR782"/>
      <c r="DS782"/>
      <c r="DT782"/>
      <c r="DU782"/>
      <c r="DV782"/>
      <c r="DW782"/>
      <c r="DX782"/>
      <c r="DY782"/>
      <c r="DZ782"/>
      <c r="EA782"/>
      <c r="EB782"/>
      <c r="EC782"/>
      <c r="ED782"/>
      <c r="EE782"/>
    </row>
    <row r="783" spans="30:135" s="20" customFormat="1">
      <c r="AD783" s="43"/>
      <c r="AE783" s="43"/>
      <c r="AF783" s="3"/>
      <c r="AG783"/>
      <c r="AH783"/>
      <c r="AI783"/>
      <c r="AJ783"/>
      <c r="AK783"/>
      <c r="AL783"/>
      <c r="AM783"/>
      <c r="AN783"/>
      <c r="AO783"/>
      <c r="AP783"/>
      <c r="AQ783"/>
      <c r="AR783"/>
      <c r="AS783"/>
      <c r="AT783"/>
      <c r="AU783"/>
      <c r="AV783"/>
      <c r="AW783"/>
      <c r="AX783"/>
      <c r="AY783"/>
      <c r="AZ783"/>
      <c r="BA783"/>
      <c r="BB783"/>
      <c r="BC783"/>
      <c r="BD783"/>
      <c r="BE783"/>
      <c r="BF783"/>
      <c r="BG783"/>
      <c r="BH783"/>
      <c r="BI783"/>
      <c r="BJ783"/>
      <c r="BK783"/>
      <c r="BL783"/>
      <c r="BM783"/>
      <c r="BN783"/>
      <c r="BO783"/>
      <c r="BP783"/>
      <c r="BQ783"/>
      <c r="BR783"/>
      <c r="BS783"/>
      <c r="BT783"/>
      <c r="BU783"/>
      <c r="BV783"/>
      <c r="BW783"/>
      <c r="BX783"/>
      <c r="BY783"/>
      <c r="BZ783"/>
      <c r="CA783"/>
      <c r="CB783"/>
      <c r="CC783"/>
      <c r="CD783"/>
      <c r="CE783"/>
      <c r="CF783"/>
      <c r="CG783"/>
      <c r="CH783"/>
      <c r="CI783"/>
      <c r="CJ783"/>
      <c r="CK783"/>
      <c r="CL783"/>
      <c r="CM783"/>
      <c r="CN783"/>
      <c r="CO783"/>
      <c r="CP783"/>
      <c r="CQ783"/>
      <c r="CR783"/>
      <c r="CS783"/>
      <c r="CT783"/>
      <c r="CU783"/>
      <c r="CV783"/>
      <c r="CW783"/>
      <c r="CX783"/>
      <c r="CY783"/>
      <c r="CZ783"/>
      <c r="DA783"/>
      <c r="DB783"/>
      <c r="DC783"/>
      <c r="DD783"/>
      <c r="DE783"/>
      <c r="DF783"/>
      <c r="DG783"/>
      <c r="DH783"/>
      <c r="DI783"/>
      <c r="DJ783"/>
      <c r="DK783"/>
      <c r="DL783"/>
      <c r="DM783"/>
      <c r="DN783"/>
      <c r="DO783"/>
      <c r="DP783"/>
      <c r="DQ783"/>
      <c r="DR783"/>
      <c r="DS783"/>
      <c r="DT783"/>
      <c r="DU783"/>
      <c r="DV783"/>
      <c r="DW783"/>
      <c r="DX783"/>
      <c r="DY783"/>
      <c r="DZ783"/>
      <c r="EA783"/>
      <c r="EB783"/>
      <c r="EC783"/>
      <c r="ED783"/>
      <c r="EE783"/>
    </row>
    <row r="784" spans="30:135" s="20" customFormat="1">
      <c r="AD784" s="43"/>
      <c r="AE784" s="43"/>
      <c r="AF784" s="3"/>
      <c r="AG784"/>
      <c r="AH784"/>
      <c r="AI784"/>
      <c r="AJ784"/>
      <c r="AK784"/>
      <c r="AL784"/>
      <c r="AM784"/>
      <c r="AN784"/>
      <c r="AO784"/>
      <c r="AP784"/>
      <c r="AQ784"/>
      <c r="AR784"/>
      <c r="AS784"/>
      <c r="AT784"/>
      <c r="AU784"/>
      <c r="AV784"/>
      <c r="AW784"/>
      <c r="AX784"/>
      <c r="AY784"/>
      <c r="AZ784"/>
      <c r="BA784"/>
      <c r="BB784"/>
      <c r="BC784"/>
      <c r="BD784"/>
      <c r="BE784"/>
      <c r="BF784"/>
      <c r="BG784"/>
      <c r="BH784"/>
      <c r="BI784"/>
      <c r="BJ784"/>
      <c r="BK784"/>
      <c r="BL784"/>
      <c r="BM784"/>
      <c r="BN784"/>
      <c r="BO784"/>
      <c r="BP784"/>
      <c r="BQ784"/>
      <c r="BR784"/>
      <c r="BS784"/>
      <c r="BT784"/>
      <c r="BU784"/>
      <c r="BV784"/>
      <c r="BW784"/>
      <c r="BX784"/>
      <c r="BY784"/>
      <c r="BZ784"/>
      <c r="CA784"/>
      <c r="CB784"/>
      <c r="CC784"/>
      <c r="CD784"/>
      <c r="CE784"/>
      <c r="CF784"/>
      <c r="CG784"/>
      <c r="CH784"/>
      <c r="CI784"/>
      <c r="CJ784"/>
      <c r="CK784"/>
      <c r="CL784"/>
      <c r="CM784"/>
      <c r="CN784"/>
      <c r="CO784"/>
      <c r="CP784"/>
      <c r="CQ784"/>
      <c r="CR784"/>
      <c r="CS784"/>
      <c r="CT784"/>
      <c r="CU784"/>
      <c r="CV784"/>
      <c r="CW784"/>
      <c r="CX784"/>
      <c r="CY784"/>
      <c r="CZ784"/>
      <c r="DA784"/>
      <c r="DB784"/>
      <c r="DC784"/>
      <c r="DD784"/>
      <c r="DE784"/>
      <c r="DF784"/>
      <c r="DG784"/>
      <c r="DH784"/>
      <c r="DI784"/>
      <c r="DJ784"/>
      <c r="DK784"/>
      <c r="DL784"/>
      <c r="DM784"/>
      <c r="DN784"/>
      <c r="DO784"/>
      <c r="DP784"/>
      <c r="DQ784"/>
      <c r="DR784"/>
      <c r="DS784"/>
      <c r="DT784"/>
      <c r="DU784"/>
      <c r="DV784"/>
      <c r="DW784"/>
      <c r="DX784"/>
      <c r="DY784"/>
      <c r="DZ784"/>
      <c r="EA784"/>
      <c r="EB784"/>
      <c r="EC784"/>
      <c r="ED784"/>
      <c r="EE784"/>
    </row>
    <row r="785" spans="30:135" s="20" customFormat="1">
      <c r="AD785" s="43"/>
      <c r="AE785" s="43"/>
      <c r="AF785" s="3"/>
      <c r="AG785"/>
      <c r="AH785"/>
      <c r="AI785"/>
      <c r="AJ785"/>
      <c r="AK785"/>
      <c r="AL785"/>
      <c r="AM785"/>
      <c r="AN785"/>
      <c r="AO785"/>
      <c r="AP785"/>
      <c r="AQ785"/>
      <c r="AR785"/>
      <c r="AS785"/>
      <c r="AT785"/>
      <c r="AU785"/>
      <c r="AV785"/>
      <c r="AW785"/>
      <c r="AX785"/>
      <c r="AY785"/>
      <c r="AZ785"/>
      <c r="BA785"/>
      <c r="BB785"/>
      <c r="BC785"/>
      <c r="BD785"/>
      <c r="BE785"/>
      <c r="BF785"/>
      <c r="BG785"/>
      <c r="BH785"/>
      <c r="BI785"/>
      <c r="BJ785"/>
      <c r="BK785"/>
      <c r="BL785"/>
      <c r="BM785"/>
      <c r="BN785"/>
      <c r="BO785"/>
      <c r="BP785"/>
      <c r="BQ785"/>
      <c r="BR785"/>
      <c r="BS785"/>
      <c r="BT785"/>
      <c r="BU785"/>
      <c r="BV785"/>
      <c r="BW785"/>
      <c r="BX785"/>
      <c r="BY785"/>
      <c r="BZ785"/>
      <c r="CA785"/>
      <c r="CB785"/>
      <c r="CC785"/>
      <c r="CD785"/>
      <c r="CE785"/>
      <c r="CF785"/>
      <c r="CG785"/>
      <c r="CH785"/>
      <c r="CI785"/>
      <c r="CJ785"/>
      <c r="CK785"/>
      <c r="CL785"/>
      <c r="CM785"/>
      <c r="CN785"/>
      <c r="CO785"/>
      <c r="CP785"/>
      <c r="CQ785"/>
      <c r="CR785"/>
      <c r="CS785"/>
      <c r="CT785"/>
      <c r="CU785"/>
      <c r="CV785"/>
      <c r="CW785"/>
      <c r="CX785"/>
      <c r="CY785"/>
      <c r="CZ785"/>
      <c r="DA785"/>
      <c r="DB785"/>
      <c r="DC785"/>
      <c r="DD785"/>
      <c r="DE785"/>
      <c r="DF785"/>
      <c r="DG785"/>
      <c r="DH785"/>
      <c r="DI785"/>
      <c r="DJ785"/>
      <c r="DK785"/>
      <c r="DL785"/>
      <c r="DM785"/>
      <c r="DN785"/>
      <c r="DO785"/>
      <c r="DP785"/>
      <c r="DQ785"/>
      <c r="DR785"/>
      <c r="DS785"/>
      <c r="DT785"/>
      <c r="DU785"/>
      <c r="DV785"/>
      <c r="DW785"/>
      <c r="DX785"/>
      <c r="DY785"/>
      <c r="DZ785"/>
      <c r="EA785"/>
      <c r="EB785"/>
      <c r="EC785"/>
      <c r="ED785"/>
      <c r="EE785"/>
    </row>
    <row r="786" spans="30:135" s="20" customFormat="1">
      <c r="AD786" s="43"/>
      <c r="AE786" s="43"/>
      <c r="AF786" s="3"/>
      <c r="AG786"/>
      <c r="AH786"/>
      <c r="AI786"/>
      <c r="AJ786"/>
      <c r="AK786"/>
      <c r="AL786"/>
      <c r="AM786"/>
      <c r="AN786"/>
      <c r="AO786"/>
      <c r="AP786"/>
      <c r="AQ786"/>
      <c r="AR786"/>
      <c r="AS786"/>
      <c r="AT786"/>
      <c r="AU786"/>
      <c r="AV786"/>
      <c r="AW786"/>
      <c r="AX786"/>
      <c r="AY786"/>
      <c r="AZ786"/>
      <c r="BA786"/>
      <c r="BB786"/>
      <c r="BC786"/>
      <c r="BD786"/>
      <c r="BE786"/>
      <c r="BF786"/>
      <c r="BG786"/>
      <c r="BH786"/>
      <c r="BI786"/>
      <c r="BJ786"/>
      <c r="BK786"/>
      <c r="BL786"/>
      <c r="BM786"/>
      <c r="BN786"/>
      <c r="BO786"/>
      <c r="BP786"/>
      <c r="BQ786"/>
      <c r="BR786"/>
      <c r="BS786"/>
      <c r="BT786"/>
      <c r="BU786"/>
      <c r="BV786"/>
      <c r="BW786"/>
      <c r="BX786"/>
      <c r="BY786"/>
      <c r="BZ786"/>
      <c r="CA786"/>
      <c r="CB786"/>
      <c r="CC786"/>
      <c r="CD786"/>
      <c r="CE786"/>
      <c r="CF786"/>
      <c r="CG786"/>
      <c r="CH786"/>
      <c r="CI786"/>
      <c r="CJ786"/>
      <c r="CK786"/>
      <c r="CL786"/>
      <c r="CM786"/>
      <c r="CN786"/>
      <c r="CO786"/>
      <c r="CP786"/>
      <c r="CQ786"/>
      <c r="CR786"/>
      <c r="CS786"/>
      <c r="CT786"/>
      <c r="CU786"/>
      <c r="CV786"/>
      <c r="CW786"/>
      <c r="CX786"/>
      <c r="CY786"/>
      <c r="CZ786"/>
      <c r="DA786"/>
      <c r="DB786"/>
      <c r="DC786"/>
      <c r="DD786"/>
      <c r="DE786"/>
      <c r="DF786"/>
      <c r="DG786"/>
      <c r="DH786"/>
      <c r="DI786"/>
      <c r="DJ786"/>
      <c r="DK786"/>
      <c r="DL786"/>
      <c r="DM786"/>
      <c r="DN786"/>
      <c r="DO786"/>
      <c r="DP786"/>
      <c r="DQ786"/>
      <c r="DR786"/>
      <c r="DS786"/>
      <c r="DT786"/>
      <c r="DU786"/>
      <c r="DV786"/>
      <c r="DW786"/>
      <c r="DX786"/>
      <c r="DY786"/>
      <c r="DZ786"/>
      <c r="EA786"/>
      <c r="EB786"/>
      <c r="EC786"/>
      <c r="ED786"/>
      <c r="EE786"/>
    </row>
    <row r="787" spans="30:135" s="20" customFormat="1">
      <c r="AD787" s="43"/>
      <c r="AE787" s="43"/>
      <c r="AF787" s="3"/>
      <c r="AG787"/>
      <c r="AH787"/>
      <c r="AI787"/>
      <c r="AJ787"/>
      <c r="AK787"/>
      <c r="AL787"/>
      <c r="AM787"/>
      <c r="AN787"/>
      <c r="AO787"/>
      <c r="AP787"/>
      <c r="AQ787"/>
      <c r="AR787"/>
      <c r="AS787"/>
      <c r="AT787"/>
      <c r="AU787"/>
      <c r="AV787"/>
      <c r="AW787"/>
      <c r="AX787"/>
      <c r="AY787"/>
      <c r="AZ787"/>
      <c r="BA787"/>
      <c r="BB787"/>
      <c r="BC787"/>
      <c r="BD787"/>
      <c r="BE787"/>
      <c r="BF787"/>
      <c r="BG787"/>
      <c r="BH787"/>
      <c r="BI787"/>
      <c r="BJ787"/>
      <c r="BK787"/>
      <c r="BL787"/>
      <c r="BM787"/>
      <c r="BN787"/>
      <c r="BO787"/>
      <c r="BP787"/>
      <c r="BQ787"/>
      <c r="BR787"/>
      <c r="BS787"/>
      <c r="BT787"/>
      <c r="BU787"/>
      <c r="BV787"/>
      <c r="BW787"/>
      <c r="BX787"/>
      <c r="BY787"/>
      <c r="BZ787"/>
      <c r="CA787"/>
      <c r="CB787"/>
      <c r="CC787"/>
      <c r="CD787"/>
      <c r="CE787"/>
      <c r="CF787"/>
      <c r="CG787"/>
      <c r="CH787"/>
      <c r="CI787"/>
      <c r="CJ787"/>
      <c r="CK787"/>
      <c r="CL787"/>
      <c r="CM787"/>
      <c r="CN787"/>
      <c r="CO787"/>
      <c r="CP787"/>
      <c r="CQ787"/>
      <c r="CR787"/>
      <c r="CS787"/>
      <c r="CT787"/>
      <c r="CU787"/>
      <c r="CV787"/>
      <c r="CW787"/>
      <c r="CX787"/>
      <c r="CY787"/>
      <c r="CZ787"/>
      <c r="DA787"/>
      <c r="DB787"/>
      <c r="DC787"/>
      <c r="DD787"/>
      <c r="DE787"/>
      <c r="DF787"/>
      <c r="DG787"/>
      <c r="DH787"/>
      <c r="DI787"/>
      <c r="DJ787"/>
      <c r="DK787"/>
      <c r="DL787"/>
      <c r="DM787"/>
      <c r="DN787"/>
      <c r="DO787"/>
      <c r="DP787"/>
      <c r="DQ787"/>
      <c r="DR787"/>
      <c r="DS787"/>
      <c r="DT787"/>
      <c r="DU787"/>
      <c r="DV787"/>
      <c r="DW787"/>
      <c r="DX787"/>
      <c r="DY787"/>
      <c r="DZ787"/>
      <c r="EA787"/>
      <c r="EB787"/>
      <c r="EC787"/>
      <c r="ED787"/>
      <c r="EE787"/>
    </row>
    <row r="788" spans="30:135" s="20" customFormat="1">
      <c r="AD788" s="43"/>
      <c r="AE788" s="43"/>
      <c r="AF788" s="3"/>
      <c r="AG788"/>
      <c r="AH788"/>
      <c r="AI788"/>
      <c r="AJ788"/>
      <c r="AK788"/>
      <c r="AL788"/>
      <c r="AM788"/>
      <c r="AN788"/>
      <c r="AO788"/>
      <c r="AP788"/>
      <c r="AQ788"/>
      <c r="AR788"/>
      <c r="AS788"/>
      <c r="AT788"/>
      <c r="AU788"/>
      <c r="AV788"/>
      <c r="AW788"/>
      <c r="AX788"/>
      <c r="AY788"/>
      <c r="AZ788"/>
      <c r="BA788"/>
      <c r="BB788"/>
      <c r="BC788"/>
      <c r="BD788"/>
      <c r="BE788"/>
      <c r="BF788"/>
      <c r="BG788"/>
      <c r="BH788"/>
      <c r="BI788"/>
      <c r="BJ788"/>
      <c r="BK788"/>
      <c r="BL788"/>
      <c r="BM788"/>
      <c r="BN788"/>
      <c r="BO788"/>
      <c r="BP788"/>
      <c r="BQ788"/>
      <c r="BR788"/>
      <c r="BS788"/>
      <c r="BT788"/>
      <c r="BU788"/>
      <c r="BV788"/>
      <c r="BW788"/>
      <c r="BX788"/>
      <c r="BY788"/>
      <c r="BZ788"/>
      <c r="CA788"/>
      <c r="CB788"/>
      <c r="CC788"/>
      <c r="CD788"/>
      <c r="CE788"/>
      <c r="CF788"/>
      <c r="CG788"/>
      <c r="CH788"/>
      <c r="CI788"/>
      <c r="CJ788"/>
      <c r="CK788"/>
      <c r="CL788"/>
      <c r="CM788"/>
      <c r="CN788"/>
      <c r="CO788"/>
      <c r="CP788"/>
      <c r="CQ788"/>
      <c r="CR788"/>
      <c r="CS788"/>
      <c r="CT788"/>
      <c r="CU788"/>
      <c r="CV788"/>
      <c r="CW788"/>
      <c r="CX788"/>
      <c r="CY788"/>
      <c r="CZ788"/>
      <c r="DA788"/>
      <c r="DB788"/>
      <c r="DC788"/>
      <c r="DD788"/>
      <c r="DE788"/>
      <c r="DF788"/>
      <c r="DG788"/>
      <c r="DH788"/>
      <c r="DI788"/>
      <c r="DJ788"/>
      <c r="DK788"/>
      <c r="DL788"/>
      <c r="DM788"/>
      <c r="DN788"/>
      <c r="DO788"/>
      <c r="DP788"/>
      <c r="DQ788"/>
      <c r="DR788"/>
      <c r="DS788"/>
      <c r="DT788"/>
      <c r="DU788"/>
      <c r="DV788"/>
      <c r="DW788"/>
      <c r="DX788"/>
      <c r="DY788"/>
      <c r="DZ788"/>
      <c r="EA788"/>
      <c r="EB788"/>
      <c r="EC788"/>
      <c r="ED788"/>
      <c r="EE788"/>
    </row>
    <row r="789" spans="30:135" s="20" customFormat="1">
      <c r="AD789" s="43"/>
      <c r="AE789" s="43"/>
      <c r="AF789" s="3"/>
      <c r="AG789"/>
      <c r="AH789"/>
      <c r="AI789"/>
      <c r="AJ789"/>
      <c r="AK789"/>
      <c r="AL789"/>
      <c r="AM789"/>
      <c r="AN789"/>
      <c r="AO789"/>
      <c r="AP789"/>
      <c r="AQ789"/>
      <c r="AR789"/>
      <c r="AS789"/>
      <c r="AT789"/>
      <c r="AU789"/>
      <c r="AV789"/>
      <c r="AW789"/>
      <c r="AX789"/>
      <c r="AY789"/>
      <c r="AZ789"/>
      <c r="BA789"/>
      <c r="BB789"/>
      <c r="BC789"/>
      <c r="BD789"/>
      <c r="BE789"/>
      <c r="BF789"/>
      <c r="BG789"/>
      <c r="BH789"/>
      <c r="BI789"/>
      <c r="BJ789"/>
      <c r="BK789"/>
      <c r="BL789"/>
      <c r="BM789"/>
      <c r="BN789"/>
      <c r="BO789"/>
      <c r="BP789"/>
      <c r="BQ789"/>
      <c r="BR789"/>
      <c r="BS789"/>
      <c r="BT789"/>
      <c r="BU789"/>
      <c r="BV789"/>
      <c r="BW789"/>
      <c r="BX789"/>
      <c r="BY789"/>
      <c r="BZ789"/>
      <c r="CA789"/>
      <c r="CB789"/>
      <c r="CC789"/>
      <c r="CD789"/>
      <c r="CE789"/>
      <c r="CF789"/>
      <c r="CG789"/>
      <c r="CH789"/>
      <c r="CI789"/>
      <c r="CJ789"/>
      <c r="CK789"/>
      <c r="CL789"/>
      <c r="CM789"/>
      <c r="CN789"/>
      <c r="CO789"/>
      <c r="CP789"/>
      <c r="CQ789"/>
      <c r="CR789"/>
      <c r="CS789"/>
      <c r="CT789"/>
      <c r="CU789"/>
      <c r="CV789"/>
      <c r="CW789"/>
      <c r="CX789"/>
      <c r="CY789"/>
      <c r="CZ789"/>
      <c r="DA789"/>
      <c r="DB789"/>
      <c r="DC789"/>
      <c r="DD789"/>
      <c r="DE789"/>
      <c r="DF789"/>
      <c r="DG789"/>
      <c r="DH789"/>
      <c r="DI789"/>
      <c r="DJ789"/>
      <c r="DK789"/>
      <c r="DL789"/>
      <c r="DM789"/>
      <c r="DN789"/>
      <c r="DO789"/>
      <c r="DP789"/>
      <c r="DQ789"/>
      <c r="DR789"/>
      <c r="DS789"/>
      <c r="DT789"/>
      <c r="DU789"/>
      <c r="DV789"/>
      <c r="DW789"/>
      <c r="DX789"/>
      <c r="DY789"/>
      <c r="DZ789"/>
      <c r="EA789"/>
      <c r="EB789"/>
      <c r="EC789"/>
      <c r="ED789"/>
      <c r="EE789"/>
    </row>
    <row r="790" spans="30:135" s="20" customFormat="1">
      <c r="AD790" s="43"/>
      <c r="AE790" s="43"/>
      <c r="AF790" s="3"/>
      <c r="AG790"/>
      <c r="AH790"/>
      <c r="AI790"/>
      <c r="AJ790"/>
      <c r="AK790"/>
      <c r="AL790"/>
      <c r="AM790"/>
      <c r="AN790"/>
      <c r="AO790"/>
      <c r="AP790"/>
      <c r="AQ790"/>
      <c r="AR790"/>
      <c r="AS790"/>
      <c r="AT790"/>
      <c r="AU790"/>
      <c r="AV790"/>
      <c r="AW790"/>
      <c r="AX790"/>
      <c r="AY790"/>
      <c r="AZ790"/>
      <c r="BA790"/>
      <c r="BB790"/>
      <c r="BC790"/>
      <c r="BD790"/>
      <c r="BE790"/>
      <c r="BF790"/>
      <c r="BG790"/>
      <c r="BH790"/>
      <c r="BI790"/>
      <c r="BJ790"/>
      <c r="BK790"/>
      <c r="BL790"/>
      <c r="BM790"/>
      <c r="BN790"/>
      <c r="BO790"/>
      <c r="BP790"/>
      <c r="BQ790"/>
      <c r="BR790"/>
      <c r="BS790"/>
      <c r="BT790"/>
      <c r="BU790"/>
      <c r="BV790"/>
      <c r="BW790"/>
      <c r="BX790"/>
      <c r="BY790"/>
      <c r="BZ790"/>
      <c r="CA790"/>
      <c r="CB790"/>
      <c r="CC790"/>
      <c r="CD790"/>
      <c r="CE790"/>
      <c r="CF790"/>
      <c r="CG790"/>
      <c r="CH790"/>
      <c r="CI790"/>
      <c r="CJ790"/>
      <c r="CK790"/>
      <c r="CL790"/>
      <c r="CM790"/>
      <c r="CN790"/>
      <c r="CO790"/>
      <c r="CP790"/>
      <c r="CQ790"/>
      <c r="CR790"/>
      <c r="CS790"/>
      <c r="CT790"/>
      <c r="CU790"/>
      <c r="CV790"/>
      <c r="CW790"/>
      <c r="CX790"/>
      <c r="CY790"/>
      <c r="CZ790"/>
      <c r="DA790"/>
      <c r="DB790"/>
      <c r="DC790"/>
      <c r="DD790"/>
      <c r="DE790"/>
      <c r="DF790"/>
      <c r="DG790"/>
      <c r="DH790"/>
      <c r="DI790"/>
      <c r="DJ790"/>
      <c r="DK790"/>
      <c r="DL790"/>
      <c r="DM790"/>
      <c r="DN790"/>
      <c r="DO790"/>
      <c r="DP790"/>
      <c r="DQ790"/>
      <c r="DR790"/>
      <c r="DS790"/>
      <c r="DT790"/>
      <c r="DU790"/>
      <c r="DV790"/>
      <c r="DW790"/>
      <c r="DX790"/>
      <c r="DY790"/>
      <c r="DZ790"/>
      <c r="EA790"/>
      <c r="EB790"/>
      <c r="EC790"/>
      <c r="ED790"/>
      <c r="EE790"/>
    </row>
    <row r="791" spans="30:135" s="20" customFormat="1">
      <c r="AD791" s="43"/>
      <c r="AE791" s="43"/>
      <c r="AF791" s="3"/>
      <c r="AG791"/>
      <c r="AH791"/>
      <c r="AI791"/>
      <c r="AJ791"/>
      <c r="AK791"/>
      <c r="AL791"/>
      <c r="AM791"/>
      <c r="AN791"/>
      <c r="AO791"/>
      <c r="AP791"/>
      <c r="AQ791"/>
      <c r="AR791"/>
      <c r="AS791"/>
      <c r="AT791"/>
      <c r="AU791"/>
      <c r="AV791"/>
      <c r="AW791"/>
      <c r="AX791"/>
      <c r="AY791"/>
      <c r="AZ791"/>
      <c r="BA791"/>
      <c r="BB791"/>
      <c r="BC791"/>
      <c r="BD791"/>
      <c r="BE791"/>
      <c r="BF791"/>
      <c r="BG791"/>
      <c r="BH791"/>
      <c r="BI791"/>
      <c r="BJ791"/>
      <c r="BK791"/>
      <c r="BL791"/>
      <c r="BM791"/>
      <c r="BN791"/>
      <c r="BO791"/>
      <c r="BP791"/>
      <c r="BQ791"/>
      <c r="BR791"/>
      <c r="BS791"/>
      <c r="BT791"/>
      <c r="BU791"/>
      <c r="BV791"/>
      <c r="BW791"/>
      <c r="BX791"/>
      <c r="BY791"/>
      <c r="BZ791"/>
      <c r="CA791"/>
      <c r="CB791"/>
      <c r="CC791"/>
      <c r="CD791"/>
      <c r="CE791"/>
      <c r="CF791"/>
      <c r="CG791"/>
      <c r="CH791"/>
      <c r="CI791"/>
      <c r="CJ791"/>
      <c r="CK791"/>
      <c r="CL791"/>
      <c r="CM791"/>
      <c r="CN791"/>
      <c r="CO791"/>
      <c r="CP791"/>
      <c r="CQ791"/>
      <c r="CR791"/>
      <c r="CS791"/>
      <c r="CT791"/>
      <c r="CU791"/>
      <c r="CV791"/>
      <c r="CW791"/>
      <c r="CX791"/>
      <c r="CY791"/>
      <c r="CZ791"/>
      <c r="DA791"/>
      <c r="DB791"/>
      <c r="DC791"/>
      <c r="DD791"/>
      <c r="DE791"/>
      <c r="DF791"/>
      <c r="DG791"/>
      <c r="DH791"/>
      <c r="DI791"/>
      <c r="DJ791"/>
      <c r="DK791"/>
      <c r="DL791"/>
      <c r="DM791"/>
      <c r="DN791"/>
      <c r="DO791"/>
      <c r="DP791"/>
      <c r="DQ791"/>
      <c r="DR791"/>
      <c r="DS791"/>
      <c r="DT791"/>
      <c r="DU791"/>
      <c r="DV791"/>
      <c r="DW791"/>
      <c r="DX791"/>
      <c r="DY791"/>
      <c r="DZ791"/>
      <c r="EA791"/>
      <c r="EB791"/>
      <c r="EC791"/>
      <c r="ED791"/>
      <c r="EE791"/>
    </row>
    <row r="792" spans="30:135" s="20" customFormat="1">
      <c r="AD792" s="43"/>
      <c r="AE792" s="43"/>
      <c r="AF792" s="3"/>
      <c r="AG792"/>
      <c r="AH792"/>
      <c r="AI792"/>
      <c r="AJ792"/>
      <c r="AK792"/>
      <c r="AL792"/>
      <c r="AM792"/>
      <c r="AN792"/>
      <c r="AO792"/>
      <c r="AP792"/>
      <c r="AQ792"/>
      <c r="AR792"/>
      <c r="AS792"/>
      <c r="AT792"/>
      <c r="AU792"/>
      <c r="AV792"/>
      <c r="AW792"/>
      <c r="AX792"/>
      <c r="AY792"/>
      <c r="AZ792"/>
      <c r="BA792"/>
      <c r="BB792"/>
      <c r="BC792"/>
      <c r="BD792"/>
      <c r="BE792"/>
      <c r="BF792"/>
      <c r="BG792"/>
      <c r="BH792"/>
      <c r="BI792"/>
      <c r="BJ792"/>
      <c r="BK792"/>
      <c r="BL792"/>
      <c r="BM792"/>
      <c r="BN792"/>
      <c r="BO792"/>
      <c r="BP792"/>
      <c r="BQ792"/>
      <c r="BR792"/>
      <c r="BS792"/>
      <c r="BT792"/>
      <c r="BU792"/>
      <c r="BV792"/>
      <c r="BW792"/>
      <c r="BX792"/>
      <c r="BY792"/>
      <c r="BZ792"/>
      <c r="CA792"/>
      <c r="CB792"/>
      <c r="CC792"/>
      <c r="CD792"/>
      <c r="CE792"/>
      <c r="CF792"/>
      <c r="CG792"/>
      <c r="CH792"/>
      <c r="CI792"/>
      <c r="CJ792"/>
      <c r="CK792"/>
      <c r="CL792"/>
      <c r="CM792"/>
      <c r="CN792"/>
      <c r="CO792"/>
      <c r="CP792"/>
      <c r="CQ792"/>
      <c r="CR792"/>
      <c r="CS792"/>
      <c r="CT792"/>
      <c r="CU792"/>
      <c r="CV792"/>
      <c r="CW792"/>
      <c r="CX792"/>
      <c r="CY792"/>
      <c r="CZ792"/>
      <c r="DA792"/>
      <c r="DB792"/>
      <c r="DC792"/>
      <c r="DD792"/>
      <c r="DE792"/>
      <c r="DF792"/>
      <c r="DG792"/>
      <c r="DH792"/>
      <c r="DI792"/>
      <c r="DJ792"/>
      <c r="DK792"/>
      <c r="DL792"/>
      <c r="DM792"/>
      <c r="DN792"/>
      <c r="DO792"/>
      <c r="DP792"/>
      <c r="DQ792"/>
      <c r="DR792"/>
      <c r="DS792"/>
      <c r="DT792"/>
      <c r="DU792"/>
      <c r="DV792"/>
      <c r="DW792"/>
      <c r="DX792"/>
      <c r="DY792"/>
      <c r="DZ792"/>
      <c r="EA792"/>
      <c r="EB792"/>
      <c r="EC792"/>
      <c r="ED792"/>
      <c r="EE792"/>
    </row>
    <row r="793" spans="30:135" s="20" customFormat="1">
      <c r="AD793" s="43"/>
      <c r="AE793" s="43"/>
      <c r="AF793" s="3"/>
      <c r="AG793"/>
      <c r="AH793"/>
      <c r="AI793"/>
      <c r="AJ793"/>
      <c r="AK793"/>
      <c r="AL793"/>
      <c r="AM793"/>
      <c r="AN793"/>
      <c r="AO793"/>
      <c r="AP793"/>
      <c r="AQ793"/>
      <c r="AR793"/>
      <c r="AS793"/>
      <c r="AT793"/>
      <c r="AU793"/>
      <c r="AV793"/>
      <c r="AW793"/>
      <c r="AX793"/>
      <c r="AY793"/>
      <c r="AZ793"/>
      <c r="BA793"/>
      <c r="BB793"/>
      <c r="BC793"/>
      <c r="BD793"/>
      <c r="BE793"/>
      <c r="BF793"/>
      <c r="BG793"/>
      <c r="BH793"/>
      <c r="BI793"/>
      <c r="BJ793"/>
      <c r="BK793"/>
      <c r="BL793"/>
      <c r="BM793"/>
      <c r="BN793"/>
      <c r="BO793"/>
      <c r="BP793"/>
      <c r="BQ793"/>
      <c r="BR793"/>
      <c r="BS793"/>
      <c r="BT793"/>
      <c r="BU793"/>
      <c r="BV793"/>
      <c r="BW793"/>
      <c r="BX793"/>
      <c r="BY793"/>
      <c r="BZ793"/>
      <c r="CA793"/>
      <c r="CB793"/>
      <c r="CC793"/>
      <c r="CD793"/>
      <c r="CE793"/>
      <c r="CF793"/>
      <c r="CG793"/>
      <c r="CH793"/>
      <c r="CI793"/>
      <c r="CJ793"/>
      <c r="CK793"/>
      <c r="CL793"/>
      <c r="CM793"/>
      <c r="CN793"/>
      <c r="CO793"/>
      <c r="CP793"/>
      <c r="CQ793"/>
      <c r="CR793"/>
      <c r="CS793"/>
      <c r="CT793"/>
      <c r="CU793"/>
      <c r="CV793"/>
      <c r="CW793"/>
      <c r="CX793"/>
      <c r="CY793"/>
      <c r="CZ793"/>
      <c r="DA793"/>
      <c r="DB793"/>
      <c r="DC793"/>
      <c r="DD793"/>
      <c r="DE793"/>
      <c r="DF793"/>
      <c r="DG793"/>
      <c r="DH793"/>
      <c r="DI793"/>
      <c r="DJ793"/>
      <c r="DK793"/>
      <c r="DL793"/>
      <c r="DM793"/>
      <c r="DN793"/>
      <c r="DO793"/>
      <c r="DP793"/>
      <c r="DQ793"/>
      <c r="DR793"/>
      <c r="DS793"/>
      <c r="DT793"/>
      <c r="DU793"/>
      <c r="DV793"/>
      <c r="DW793"/>
      <c r="DX793"/>
      <c r="DY793"/>
      <c r="DZ793"/>
      <c r="EA793"/>
      <c r="EB793"/>
      <c r="EC793"/>
      <c r="ED793"/>
      <c r="EE793"/>
    </row>
    <row r="794" spans="30:135" s="20" customFormat="1">
      <c r="AD794" s="43"/>
      <c r="AE794" s="43"/>
      <c r="AF794" s="3"/>
      <c r="AG794"/>
      <c r="AH794"/>
      <c r="AI794"/>
      <c r="AJ794"/>
      <c r="AK794"/>
      <c r="AL794"/>
      <c r="AM794"/>
      <c r="AN794"/>
      <c r="AO794"/>
      <c r="AP794"/>
      <c r="AQ794"/>
      <c r="AR794"/>
      <c r="AS794"/>
      <c r="AT794"/>
      <c r="AU794"/>
      <c r="AV794"/>
      <c r="AW794"/>
      <c r="AX794"/>
      <c r="AY794"/>
      <c r="AZ794"/>
      <c r="BA794"/>
      <c r="BB794"/>
      <c r="BC794"/>
      <c r="BD794"/>
      <c r="BE794"/>
      <c r="BF794"/>
      <c r="BG794"/>
      <c r="BH794"/>
      <c r="BI794"/>
      <c r="BJ794"/>
      <c r="BK794"/>
      <c r="BL794"/>
      <c r="BM794"/>
      <c r="BN794"/>
      <c r="BO794"/>
      <c r="BP794"/>
      <c r="BQ794"/>
      <c r="BR794"/>
      <c r="BS794"/>
      <c r="BT794"/>
      <c r="BU794"/>
      <c r="BV794"/>
      <c r="BW794"/>
      <c r="BX794"/>
      <c r="BY794"/>
      <c r="BZ794"/>
      <c r="CA794"/>
      <c r="CB794"/>
      <c r="CC794"/>
      <c r="CD794"/>
      <c r="CE794"/>
      <c r="CF794"/>
      <c r="CG794"/>
      <c r="CH794"/>
      <c r="CI794"/>
      <c r="CJ794"/>
      <c r="CK794"/>
      <c r="CL794"/>
      <c r="CM794"/>
      <c r="CN794"/>
      <c r="CO794"/>
      <c r="CP794"/>
      <c r="CQ794"/>
      <c r="CR794"/>
      <c r="CS794"/>
      <c r="CT794"/>
      <c r="CU794"/>
      <c r="CV794"/>
      <c r="CW794"/>
      <c r="CX794"/>
      <c r="CY794"/>
      <c r="CZ794"/>
      <c r="DA794"/>
      <c r="DB794"/>
      <c r="DC794"/>
      <c r="DD794"/>
      <c r="DE794"/>
      <c r="DF794"/>
      <c r="DG794"/>
      <c r="DH794"/>
      <c r="DI794"/>
      <c r="DJ794"/>
      <c r="DK794"/>
      <c r="DL794"/>
      <c r="DM794"/>
      <c r="DN794"/>
      <c r="DO794"/>
      <c r="DP794"/>
      <c r="DQ794"/>
      <c r="DR794"/>
      <c r="DS794"/>
      <c r="DT794"/>
      <c r="DU794"/>
      <c r="DV794"/>
      <c r="DW794"/>
      <c r="DX794"/>
      <c r="DY794"/>
      <c r="DZ794"/>
      <c r="EA794"/>
      <c r="EB794"/>
      <c r="EC794"/>
      <c r="ED794"/>
      <c r="EE794"/>
    </row>
    <row r="795" spans="30:135" s="20" customFormat="1">
      <c r="AD795" s="43"/>
      <c r="AE795" s="43"/>
      <c r="AF795" s="3"/>
      <c r="AG795"/>
      <c r="AH795"/>
      <c r="AI795"/>
      <c r="AJ795"/>
      <c r="AK795"/>
      <c r="AL795"/>
      <c r="AM795"/>
      <c r="AN795"/>
      <c r="AO795"/>
      <c r="AP795"/>
      <c r="AQ795"/>
      <c r="AR795"/>
      <c r="AS795"/>
      <c r="AT795"/>
      <c r="AU795"/>
      <c r="AV795"/>
      <c r="AW795"/>
      <c r="AX795"/>
      <c r="AY795"/>
      <c r="AZ795"/>
      <c r="BA795"/>
      <c r="BB795"/>
      <c r="BC795"/>
      <c r="BD795"/>
      <c r="BE795"/>
      <c r="BF795"/>
      <c r="BG795"/>
      <c r="BH795"/>
      <c r="BI795"/>
      <c r="BJ795"/>
      <c r="BK795"/>
      <c r="BL795"/>
      <c r="BM795"/>
      <c r="BN795"/>
      <c r="BO795"/>
      <c r="BP795"/>
      <c r="BQ795"/>
      <c r="BR795"/>
      <c r="BS795"/>
      <c r="BT795"/>
      <c r="BU795"/>
      <c r="BV795"/>
      <c r="BW795"/>
      <c r="BX795"/>
      <c r="BY795"/>
      <c r="BZ795"/>
      <c r="CA795"/>
      <c r="CB795"/>
      <c r="CC795"/>
      <c r="CD795"/>
      <c r="CE795"/>
      <c r="CF795"/>
      <c r="CG795"/>
      <c r="CH795"/>
      <c r="CI795"/>
      <c r="CJ795"/>
      <c r="CK795"/>
      <c r="CL795"/>
      <c r="CM795"/>
      <c r="CN795"/>
      <c r="CO795"/>
      <c r="CP795"/>
      <c r="CQ795"/>
      <c r="CR795"/>
      <c r="CS795"/>
      <c r="CT795"/>
      <c r="CU795"/>
      <c r="CV795"/>
      <c r="CW795"/>
      <c r="CX795"/>
      <c r="CY795"/>
      <c r="CZ795"/>
      <c r="DA795"/>
      <c r="DB795"/>
      <c r="DC795"/>
      <c r="DD795"/>
      <c r="DE795"/>
      <c r="DF795"/>
      <c r="DG795"/>
      <c r="DH795"/>
      <c r="DI795"/>
      <c r="DJ795"/>
      <c r="DK795"/>
      <c r="DL795"/>
      <c r="DM795"/>
      <c r="DN795"/>
      <c r="DO795"/>
      <c r="DP795"/>
      <c r="DQ795"/>
      <c r="DR795"/>
      <c r="DS795"/>
      <c r="DT795"/>
      <c r="DU795"/>
      <c r="DV795"/>
      <c r="DW795"/>
      <c r="DX795"/>
      <c r="DY795"/>
      <c r="DZ795"/>
      <c r="EA795"/>
      <c r="EB795"/>
      <c r="EC795"/>
      <c r="ED795"/>
      <c r="EE795"/>
    </row>
    <row r="796" spans="30:135" s="20" customFormat="1">
      <c r="AD796" s="43"/>
      <c r="AE796" s="43"/>
      <c r="AF796" s="3"/>
      <c r="AG796"/>
      <c r="AH796"/>
      <c r="AI796"/>
      <c r="AJ796"/>
      <c r="AK796"/>
      <c r="AL796"/>
      <c r="AM796"/>
      <c r="AN796"/>
      <c r="AO796"/>
      <c r="AP796"/>
      <c r="AQ796"/>
      <c r="AR796"/>
      <c r="AS796"/>
      <c r="AT796"/>
      <c r="AU796"/>
      <c r="AV796"/>
      <c r="AW796"/>
      <c r="AX796"/>
      <c r="AY796"/>
      <c r="AZ796"/>
      <c r="BA796"/>
      <c r="BB796"/>
      <c r="BC796"/>
      <c r="BD796"/>
      <c r="BE796"/>
      <c r="BF796"/>
      <c r="BG796"/>
      <c r="BH796"/>
      <c r="BI796"/>
      <c r="BJ796"/>
      <c r="BK796"/>
      <c r="BL796"/>
      <c r="BM796"/>
      <c r="BN796"/>
      <c r="BO796"/>
      <c r="BP796"/>
      <c r="BQ796"/>
      <c r="BR796"/>
      <c r="BS796"/>
      <c r="BT796"/>
      <c r="BU796"/>
      <c r="BV796"/>
      <c r="BW796"/>
      <c r="BX796"/>
      <c r="BY796"/>
      <c r="BZ796"/>
      <c r="CA796"/>
      <c r="CB796"/>
      <c r="CC796"/>
      <c r="CD796"/>
      <c r="CE796"/>
      <c r="CF796"/>
      <c r="CG796"/>
      <c r="CH796"/>
      <c r="CI796"/>
      <c r="CJ796"/>
      <c r="CK796"/>
      <c r="CL796"/>
      <c r="CM796"/>
      <c r="CN796"/>
      <c r="CO796"/>
      <c r="CP796"/>
      <c r="CQ796"/>
      <c r="CR796"/>
      <c r="CS796"/>
      <c r="CT796"/>
      <c r="CU796"/>
      <c r="CV796"/>
      <c r="CW796"/>
      <c r="CX796"/>
      <c r="CY796"/>
      <c r="CZ796"/>
      <c r="DA796"/>
      <c r="DB796"/>
      <c r="DC796"/>
      <c r="DD796"/>
      <c r="DE796"/>
      <c r="DF796"/>
      <c r="DG796"/>
      <c r="DH796"/>
      <c r="DI796"/>
      <c r="DJ796"/>
      <c r="DK796"/>
      <c r="DL796"/>
      <c r="DM796"/>
      <c r="DN796"/>
      <c r="DO796"/>
      <c r="DP796"/>
      <c r="DQ796"/>
      <c r="DR796"/>
      <c r="DS796"/>
      <c r="DT796"/>
      <c r="DU796"/>
      <c r="DV796"/>
      <c r="DW796"/>
      <c r="DX796"/>
      <c r="DY796"/>
      <c r="DZ796"/>
      <c r="EA796"/>
      <c r="EB796"/>
      <c r="EC796"/>
      <c r="ED796"/>
      <c r="EE796"/>
    </row>
    <row r="797" spans="30:135" s="20" customFormat="1">
      <c r="AD797" s="43"/>
      <c r="AE797" s="43"/>
      <c r="AF797" s="3"/>
      <c r="AG797"/>
      <c r="AH797"/>
      <c r="AI797"/>
      <c r="AJ797"/>
      <c r="AK797"/>
      <c r="AL797"/>
      <c r="AM797"/>
      <c r="AN797"/>
      <c r="AO797"/>
      <c r="AP797"/>
      <c r="AQ797"/>
      <c r="AR797"/>
      <c r="AS797"/>
      <c r="AT797"/>
      <c r="AU797"/>
      <c r="AV797"/>
      <c r="AW797"/>
      <c r="AX797"/>
      <c r="AY797"/>
      <c r="AZ797"/>
      <c r="BA797"/>
      <c r="BB797"/>
      <c r="BC797"/>
      <c r="BD797"/>
      <c r="BE797"/>
      <c r="BF797"/>
      <c r="BG797"/>
      <c r="BH797"/>
      <c r="BI797"/>
      <c r="BJ797"/>
      <c r="BK797"/>
      <c r="BL797"/>
      <c r="BM797"/>
      <c r="BN797"/>
      <c r="BO797"/>
      <c r="BP797"/>
      <c r="BQ797"/>
      <c r="BR797"/>
      <c r="BS797"/>
      <c r="BT797"/>
      <c r="BU797"/>
      <c r="BV797"/>
      <c r="BW797"/>
      <c r="BX797"/>
      <c r="BY797"/>
      <c r="BZ797"/>
      <c r="CA797"/>
      <c r="CB797"/>
      <c r="CC797"/>
      <c r="CD797"/>
      <c r="CE797"/>
      <c r="CF797"/>
      <c r="CG797"/>
      <c r="CH797"/>
      <c r="CI797"/>
      <c r="CJ797"/>
      <c r="CK797"/>
      <c r="CL797"/>
      <c r="CM797"/>
      <c r="CN797"/>
      <c r="CO797"/>
      <c r="CP797"/>
      <c r="CQ797"/>
      <c r="CR797"/>
      <c r="CS797"/>
      <c r="CT797"/>
      <c r="CU797"/>
      <c r="CV797"/>
      <c r="CW797"/>
      <c r="CX797"/>
      <c r="CY797"/>
      <c r="CZ797"/>
      <c r="DA797"/>
      <c r="DB797"/>
      <c r="DC797"/>
      <c r="DD797"/>
      <c r="DE797"/>
      <c r="DF797"/>
      <c r="DG797"/>
      <c r="DH797"/>
      <c r="DI797"/>
      <c r="DJ797"/>
      <c r="DK797"/>
      <c r="DL797"/>
      <c r="DM797"/>
      <c r="DN797"/>
      <c r="DO797"/>
      <c r="DP797"/>
      <c r="DQ797"/>
      <c r="DR797"/>
      <c r="DS797"/>
      <c r="DT797"/>
      <c r="DU797"/>
      <c r="DV797"/>
      <c r="DW797"/>
      <c r="DX797"/>
      <c r="DY797"/>
      <c r="DZ797"/>
      <c r="EA797"/>
      <c r="EB797"/>
      <c r="EC797"/>
      <c r="ED797"/>
      <c r="EE797"/>
    </row>
    <row r="798" spans="30:135" s="20" customFormat="1">
      <c r="AD798" s="43"/>
      <c r="AE798" s="43"/>
      <c r="AF798" s="3"/>
      <c r="AG798"/>
      <c r="AH798"/>
      <c r="AI798"/>
      <c r="AJ798"/>
      <c r="AK798"/>
      <c r="AL798"/>
      <c r="AM798"/>
      <c r="AN798"/>
      <c r="AO798"/>
      <c r="AP798"/>
      <c r="AQ798"/>
      <c r="AR798"/>
      <c r="AS798"/>
      <c r="AT798"/>
      <c r="AU798"/>
      <c r="AV798"/>
      <c r="AW798"/>
      <c r="AX798"/>
      <c r="AY798"/>
      <c r="AZ798"/>
      <c r="BA798"/>
      <c r="BB798"/>
      <c r="BC798"/>
      <c r="BD798"/>
      <c r="BE798"/>
      <c r="BF798"/>
      <c r="BG798"/>
      <c r="BH798"/>
      <c r="BI798"/>
      <c r="BJ798"/>
      <c r="BK798"/>
      <c r="BL798"/>
      <c r="BM798"/>
      <c r="BN798"/>
      <c r="BO798"/>
      <c r="BP798"/>
      <c r="BQ798"/>
      <c r="BR798"/>
      <c r="BS798"/>
      <c r="BT798"/>
      <c r="BU798"/>
      <c r="BV798"/>
      <c r="BW798"/>
      <c r="BX798"/>
      <c r="BY798"/>
      <c r="BZ798"/>
      <c r="CA798"/>
      <c r="CB798"/>
      <c r="CC798"/>
      <c r="CD798"/>
      <c r="CE798"/>
      <c r="CF798"/>
      <c r="CG798"/>
      <c r="CH798"/>
      <c r="CI798"/>
      <c r="CJ798"/>
      <c r="CK798"/>
      <c r="CL798"/>
      <c r="CM798"/>
      <c r="CN798"/>
      <c r="CO798"/>
      <c r="CP798"/>
      <c r="CQ798"/>
      <c r="CR798"/>
      <c r="CS798"/>
      <c r="CT798"/>
      <c r="CU798"/>
      <c r="CV798"/>
      <c r="CW798"/>
      <c r="CX798"/>
      <c r="CY798"/>
      <c r="CZ798"/>
      <c r="DA798"/>
      <c r="DB798"/>
      <c r="DC798"/>
      <c r="DD798"/>
      <c r="DE798"/>
      <c r="DF798"/>
      <c r="DG798"/>
      <c r="DH798"/>
      <c r="DI798"/>
      <c r="DJ798"/>
      <c r="DK798"/>
      <c r="DL798"/>
      <c r="DM798"/>
      <c r="DN798"/>
      <c r="DO798"/>
      <c r="DP798"/>
      <c r="DQ798"/>
      <c r="DR798"/>
      <c r="DS798"/>
      <c r="DT798"/>
      <c r="DU798"/>
      <c r="DV798"/>
      <c r="DW798"/>
      <c r="DX798"/>
      <c r="DY798"/>
      <c r="DZ798"/>
      <c r="EA798"/>
      <c r="EB798"/>
      <c r="EC798"/>
      <c r="ED798"/>
      <c r="EE798"/>
    </row>
    <row r="799" spans="30:135" s="20" customFormat="1">
      <c r="AD799" s="43"/>
      <c r="AE799" s="43"/>
      <c r="AF799" s="3"/>
      <c r="AG799"/>
      <c r="AH799"/>
      <c r="AI799"/>
      <c r="AJ799"/>
      <c r="AK799"/>
      <c r="AL799"/>
      <c r="AM799"/>
      <c r="AN799"/>
      <c r="AO799"/>
      <c r="AP799"/>
      <c r="AQ799"/>
      <c r="AR799"/>
      <c r="AS799"/>
      <c r="AT799"/>
      <c r="AU799"/>
      <c r="AV799"/>
      <c r="AW799"/>
      <c r="AX799"/>
      <c r="AY799"/>
      <c r="AZ799"/>
      <c r="BA799"/>
      <c r="BB799"/>
      <c r="BC799"/>
      <c r="BD799"/>
      <c r="BE799"/>
      <c r="BF799"/>
      <c r="BG799"/>
      <c r="BH799"/>
      <c r="BI799"/>
      <c r="BJ799"/>
      <c r="BK799"/>
      <c r="BL799"/>
      <c r="BM799"/>
      <c r="BN799"/>
      <c r="BO799"/>
      <c r="BP799"/>
      <c r="BQ799"/>
      <c r="BR799"/>
      <c r="BS799"/>
      <c r="BT799"/>
      <c r="BU799"/>
      <c r="BV799"/>
      <c r="BW799"/>
      <c r="BX799"/>
      <c r="BY799"/>
      <c r="BZ799"/>
      <c r="CA799"/>
      <c r="CB799"/>
      <c r="CC799"/>
      <c r="CD799"/>
      <c r="CE799"/>
      <c r="CF799"/>
      <c r="CG799"/>
      <c r="CH799"/>
      <c r="CI799"/>
      <c r="CJ799"/>
      <c r="CK799"/>
      <c r="CL799"/>
      <c r="CM799"/>
      <c r="CN799"/>
      <c r="CO799"/>
      <c r="CP799"/>
      <c r="CQ799"/>
      <c r="CR799"/>
      <c r="CS799"/>
      <c r="CT799"/>
      <c r="CU799"/>
      <c r="CV799"/>
      <c r="CW799"/>
      <c r="CX799"/>
      <c r="CY799"/>
      <c r="CZ799"/>
      <c r="DA799"/>
      <c r="DB799"/>
      <c r="DC799"/>
      <c r="DD799"/>
      <c r="DE799"/>
      <c r="DF799"/>
      <c r="DG799"/>
      <c r="DH799"/>
      <c r="DI799"/>
      <c r="DJ799"/>
      <c r="DK799"/>
      <c r="DL799"/>
      <c r="DM799"/>
      <c r="DN799"/>
      <c r="DO799"/>
      <c r="DP799"/>
      <c r="DQ799"/>
      <c r="DR799"/>
      <c r="DS799"/>
      <c r="DT799"/>
      <c r="DU799"/>
      <c r="DV799"/>
      <c r="DW799"/>
      <c r="DX799"/>
      <c r="DY799"/>
      <c r="DZ799"/>
      <c r="EA799"/>
      <c r="EB799"/>
      <c r="EC799"/>
      <c r="ED799"/>
      <c r="EE799"/>
    </row>
    <row r="800" spans="30:135" s="20" customFormat="1">
      <c r="AD800" s="43"/>
      <c r="AE800" s="43"/>
      <c r="AF800" s="3"/>
      <c r="AG800"/>
      <c r="AH800"/>
      <c r="AI800"/>
      <c r="AJ800"/>
      <c r="AK800"/>
      <c r="AL800"/>
      <c r="AM800"/>
      <c r="AN800"/>
      <c r="AO800"/>
      <c r="AP800"/>
      <c r="AQ800"/>
      <c r="AR800"/>
      <c r="AS800"/>
      <c r="AT800"/>
      <c r="AU800"/>
      <c r="AV800"/>
      <c r="AW800"/>
      <c r="AX800"/>
      <c r="AY800"/>
      <c r="AZ800"/>
      <c r="BA800"/>
      <c r="BB800"/>
      <c r="BC800"/>
      <c r="BD800"/>
      <c r="BE800"/>
      <c r="BF800"/>
      <c r="BG800"/>
      <c r="BH800"/>
      <c r="BI800"/>
      <c r="BJ800"/>
      <c r="BK800"/>
      <c r="BL800"/>
      <c r="BM800"/>
      <c r="BN800"/>
      <c r="BO800"/>
      <c r="BP800"/>
      <c r="BQ800"/>
      <c r="BR800"/>
      <c r="BS800"/>
      <c r="BT800"/>
      <c r="BU800"/>
      <c r="BV800"/>
      <c r="BW800"/>
      <c r="BX800"/>
      <c r="BY800"/>
      <c r="BZ800"/>
      <c r="CA800"/>
      <c r="CB800"/>
      <c r="CC800"/>
      <c r="CD800"/>
      <c r="CE800"/>
      <c r="CF800"/>
      <c r="CG800"/>
      <c r="CH800"/>
      <c r="CI800"/>
      <c r="CJ800"/>
      <c r="CK800"/>
      <c r="CL800"/>
      <c r="CM800"/>
      <c r="CN800"/>
      <c r="CO800"/>
      <c r="CP800"/>
      <c r="CQ800"/>
      <c r="CR800"/>
      <c r="CS800"/>
      <c r="CT800"/>
      <c r="CU800"/>
      <c r="CV800"/>
      <c r="CW800"/>
      <c r="CX800"/>
      <c r="CY800"/>
      <c r="CZ800"/>
      <c r="DA800"/>
      <c r="DB800"/>
      <c r="DC800"/>
      <c r="DD800"/>
      <c r="DE800"/>
      <c r="DF800"/>
      <c r="DG800"/>
      <c r="DH800"/>
      <c r="DI800"/>
      <c r="DJ800"/>
      <c r="DK800"/>
      <c r="DL800"/>
      <c r="DM800"/>
      <c r="DN800"/>
      <c r="DO800"/>
      <c r="DP800"/>
      <c r="DQ800"/>
      <c r="DR800"/>
      <c r="DS800"/>
      <c r="DT800"/>
      <c r="DU800"/>
      <c r="DV800"/>
      <c r="DW800"/>
      <c r="DX800"/>
      <c r="DY800"/>
      <c r="DZ800"/>
      <c r="EA800"/>
      <c r="EB800"/>
      <c r="EC800"/>
      <c r="ED800"/>
      <c r="EE800"/>
    </row>
    <row r="801" spans="30:135" s="20" customFormat="1">
      <c r="AD801" s="43"/>
      <c r="AE801" s="43"/>
      <c r="AF801" s="3"/>
      <c r="AG801"/>
      <c r="AH801"/>
      <c r="AI801"/>
      <c r="AJ801"/>
      <c r="AK801"/>
      <c r="AL801"/>
      <c r="AM801"/>
      <c r="AN801"/>
      <c r="AO801"/>
      <c r="AP801"/>
      <c r="AQ801"/>
      <c r="AR801"/>
      <c r="AS801"/>
      <c r="AT801"/>
      <c r="AU801"/>
      <c r="AV801"/>
      <c r="AW801"/>
      <c r="AX801"/>
      <c r="AY801"/>
      <c r="AZ801"/>
      <c r="BA801"/>
      <c r="BB801"/>
      <c r="BC801"/>
      <c r="BD801"/>
      <c r="BE801"/>
      <c r="BF801"/>
      <c r="BG801"/>
      <c r="BH801"/>
      <c r="BI801"/>
      <c r="BJ801"/>
      <c r="BK801"/>
      <c r="BL801"/>
      <c r="BM801"/>
      <c r="BN801"/>
      <c r="BO801"/>
      <c r="BP801"/>
      <c r="BQ801"/>
      <c r="BR801"/>
      <c r="BS801"/>
      <c r="BT801"/>
      <c r="BU801"/>
      <c r="BV801"/>
      <c r="BW801"/>
      <c r="BX801"/>
      <c r="BY801"/>
      <c r="BZ801"/>
      <c r="CA801"/>
      <c r="CB801"/>
      <c r="CC801"/>
      <c r="CD801"/>
      <c r="CE801"/>
      <c r="CF801"/>
      <c r="CG801"/>
      <c r="CH801"/>
      <c r="CI801"/>
      <c r="CJ801"/>
      <c r="CK801"/>
      <c r="CL801"/>
      <c r="CM801"/>
      <c r="CN801"/>
      <c r="CO801"/>
      <c r="CP801"/>
      <c r="CQ801"/>
      <c r="CR801"/>
      <c r="CS801"/>
      <c r="CT801"/>
      <c r="CU801"/>
      <c r="CV801"/>
      <c r="CW801"/>
      <c r="CX801"/>
      <c r="CY801"/>
      <c r="CZ801"/>
      <c r="DA801"/>
      <c r="DB801"/>
      <c r="DC801"/>
      <c r="DD801"/>
      <c r="DE801"/>
      <c r="DF801"/>
      <c r="DG801"/>
      <c r="DH801"/>
      <c r="DI801"/>
      <c r="DJ801"/>
      <c r="DK801"/>
      <c r="DL801"/>
      <c r="DM801"/>
      <c r="DN801"/>
      <c r="DO801"/>
      <c r="DP801"/>
      <c r="DQ801"/>
      <c r="DR801"/>
      <c r="DS801"/>
      <c r="DT801"/>
      <c r="DU801"/>
      <c r="DV801"/>
      <c r="DW801"/>
      <c r="DX801"/>
      <c r="DY801"/>
      <c r="DZ801"/>
      <c r="EA801"/>
      <c r="EB801"/>
      <c r="EC801"/>
      <c r="ED801"/>
      <c r="EE801"/>
    </row>
    <row r="802" spans="30:135" s="20" customFormat="1">
      <c r="AD802" s="43"/>
      <c r="AE802" s="43"/>
      <c r="AF802" s="3"/>
      <c r="AG802"/>
      <c r="AH802"/>
      <c r="AI802"/>
      <c r="AJ802"/>
      <c r="AK802"/>
      <c r="AL802"/>
      <c r="AM802"/>
      <c r="AN802"/>
      <c r="AO802"/>
      <c r="AP802"/>
      <c r="AQ802"/>
      <c r="AR802"/>
      <c r="AS802"/>
      <c r="AT802"/>
      <c r="AU802"/>
      <c r="AV802"/>
      <c r="AW802"/>
      <c r="AX802"/>
      <c r="AY802"/>
      <c r="AZ802"/>
      <c r="BA802"/>
      <c r="BB802"/>
      <c r="BC802"/>
      <c r="BD802"/>
      <c r="BE802"/>
      <c r="BF802"/>
      <c r="BG802"/>
      <c r="BH802"/>
      <c r="BI802"/>
      <c r="BJ802"/>
      <c r="BK802"/>
      <c r="BL802"/>
      <c r="BM802"/>
      <c r="BN802"/>
      <c r="BO802"/>
      <c r="BP802"/>
      <c r="BQ802"/>
      <c r="BR802"/>
      <c r="BS802"/>
      <c r="BT802"/>
      <c r="BU802"/>
      <c r="BV802"/>
      <c r="BW802"/>
      <c r="BX802"/>
      <c r="BY802"/>
      <c r="BZ802"/>
      <c r="CA802"/>
      <c r="CB802"/>
      <c r="CC802"/>
      <c r="CD802"/>
      <c r="CE802"/>
      <c r="CF802"/>
      <c r="CG802"/>
      <c r="CH802"/>
      <c r="CI802"/>
      <c r="CJ802"/>
      <c r="CK802"/>
      <c r="CL802"/>
      <c r="CM802"/>
      <c r="CN802"/>
      <c r="CO802"/>
      <c r="CP802"/>
      <c r="CQ802"/>
      <c r="CR802"/>
      <c r="CS802"/>
      <c r="CT802"/>
      <c r="CU802"/>
      <c r="CV802"/>
      <c r="CW802"/>
      <c r="CX802"/>
      <c r="CY802"/>
      <c r="CZ802"/>
      <c r="DA802"/>
      <c r="DB802"/>
      <c r="DC802"/>
      <c r="DD802"/>
      <c r="DE802"/>
      <c r="DF802"/>
      <c r="DG802"/>
      <c r="DH802"/>
      <c r="DI802"/>
      <c r="DJ802"/>
      <c r="DK802"/>
      <c r="DL802"/>
      <c r="DM802"/>
      <c r="DN802"/>
      <c r="DO802"/>
      <c r="DP802"/>
      <c r="DQ802"/>
      <c r="DR802"/>
      <c r="DS802"/>
      <c r="DT802"/>
      <c r="DU802"/>
      <c r="DV802"/>
      <c r="DW802"/>
      <c r="DX802"/>
      <c r="DY802"/>
      <c r="DZ802"/>
      <c r="EA802"/>
      <c r="EB802"/>
      <c r="EC802"/>
      <c r="ED802"/>
      <c r="EE802"/>
    </row>
    <row r="803" spans="30:135" s="20" customFormat="1">
      <c r="AD803" s="43"/>
      <c r="AE803" s="43"/>
      <c r="AF803" s="3"/>
      <c r="AG803"/>
      <c r="AH803"/>
      <c r="AI803"/>
      <c r="AJ803"/>
      <c r="AK803"/>
      <c r="AL803"/>
      <c r="AM803"/>
      <c r="AN803"/>
      <c r="AO803"/>
      <c r="AP803"/>
      <c r="AQ803"/>
      <c r="AR803"/>
      <c r="AS803"/>
      <c r="AT803"/>
      <c r="AU803"/>
      <c r="AV803"/>
      <c r="AW803"/>
      <c r="AX803"/>
      <c r="AY803"/>
      <c r="AZ803"/>
      <c r="BA803"/>
      <c r="BB803"/>
      <c r="BC803"/>
      <c r="BD803"/>
      <c r="BE803"/>
      <c r="BF803"/>
      <c r="BG803"/>
      <c r="BH803"/>
      <c r="BI803"/>
      <c r="BJ803"/>
      <c r="BK803"/>
      <c r="BL803"/>
      <c r="BM803"/>
      <c r="BN803"/>
      <c r="BO803"/>
      <c r="BP803"/>
      <c r="BQ803"/>
      <c r="BR803"/>
      <c r="BS803"/>
      <c r="BT803"/>
      <c r="BU803"/>
      <c r="BV803"/>
      <c r="BW803"/>
      <c r="BX803"/>
      <c r="BY803"/>
      <c r="BZ803"/>
      <c r="CA803"/>
      <c r="CB803"/>
      <c r="CC803"/>
      <c r="CD803"/>
      <c r="CE803"/>
      <c r="CF803"/>
      <c r="CG803"/>
      <c r="CH803"/>
      <c r="CI803"/>
      <c r="CJ803"/>
      <c r="CK803"/>
      <c r="CL803"/>
      <c r="CM803"/>
      <c r="CN803"/>
      <c r="CO803"/>
      <c r="CP803"/>
      <c r="CQ803"/>
      <c r="CR803"/>
      <c r="CS803"/>
      <c r="CT803"/>
      <c r="CU803"/>
      <c r="CV803"/>
      <c r="CW803"/>
      <c r="CX803"/>
      <c r="CY803"/>
      <c r="CZ803"/>
      <c r="DA803"/>
      <c r="DB803"/>
      <c r="DC803"/>
      <c r="DD803"/>
      <c r="DE803"/>
      <c r="DF803"/>
      <c r="DG803"/>
      <c r="DH803"/>
      <c r="DI803"/>
      <c r="DJ803"/>
      <c r="DK803"/>
      <c r="DL803"/>
      <c r="DM803"/>
      <c r="DN803"/>
      <c r="DO803"/>
      <c r="DP803"/>
      <c r="DQ803"/>
      <c r="DR803"/>
      <c r="DS803"/>
      <c r="DT803"/>
      <c r="DU803"/>
      <c r="DV803"/>
      <c r="DW803"/>
      <c r="DX803"/>
      <c r="DY803"/>
      <c r="DZ803"/>
      <c r="EA803"/>
      <c r="EB803"/>
      <c r="EC803"/>
      <c r="ED803"/>
      <c r="EE803"/>
    </row>
    <row r="804" spans="30:135" s="20" customFormat="1">
      <c r="AD804" s="43"/>
      <c r="AE804" s="43"/>
      <c r="AF804" s="3"/>
      <c r="AG804"/>
      <c r="AH804"/>
      <c r="AI804"/>
      <c r="AJ804"/>
      <c r="AK804"/>
      <c r="AL804"/>
      <c r="AM804"/>
      <c r="AN804"/>
      <c r="AO804"/>
      <c r="AP804"/>
      <c r="AQ804"/>
      <c r="AR804"/>
      <c r="AS804"/>
      <c r="AT804"/>
      <c r="AU804"/>
      <c r="AV804"/>
      <c r="AW804"/>
      <c r="AX804"/>
      <c r="AY804"/>
      <c r="AZ804"/>
      <c r="BA804"/>
      <c r="BB804"/>
      <c r="BC804"/>
      <c r="BD804"/>
      <c r="BE804"/>
      <c r="BF804"/>
      <c r="BG804"/>
      <c r="BH804"/>
      <c r="BI804"/>
      <c r="BJ804"/>
      <c r="BK804"/>
      <c r="BL804"/>
      <c r="BM804"/>
      <c r="BN804"/>
      <c r="BO804"/>
      <c r="BP804"/>
      <c r="BQ804"/>
      <c r="BR804"/>
      <c r="BS804"/>
      <c r="BT804"/>
      <c r="BU804"/>
      <c r="BV804"/>
      <c r="BW804"/>
      <c r="BX804"/>
      <c r="BY804"/>
      <c r="BZ804"/>
      <c r="CA804"/>
      <c r="CB804"/>
      <c r="CC804"/>
      <c r="CD804"/>
      <c r="CE804"/>
      <c r="CF804"/>
      <c r="CG804"/>
      <c r="CH804"/>
      <c r="CI804"/>
      <c r="CJ804"/>
      <c r="CK804"/>
      <c r="CL804"/>
      <c r="CM804"/>
      <c r="CN804"/>
      <c r="CO804"/>
      <c r="CP804"/>
      <c r="CQ804"/>
      <c r="CR804"/>
      <c r="CS804"/>
      <c r="CT804"/>
      <c r="CU804"/>
      <c r="CV804"/>
      <c r="CW804"/>
      <c r="CX804"/>
      <c r="CY804"/>
      <c r="CZ804"/>
      <c r="DA804"/>
      <c r="DB804"/>
      <c r="DC804"/>
      <c r="DD804"/>
      <c r="DE804"/>
      <c r="DF804"/>
      <c r="DG804"/>
      <c r="DH804"/>
      <c r="DI804"/>
      <c r="DJ804"/>
      <c r="DK804"/>
      <c r="DL804"/>
      <c r="DM804"/>
      <c r="DN804"/>
      <c r="DO804"/>
      <c r="DP804"/>
      <c r="DQ804"/>
      <c r="DR804"/>
      <c r="DS804"/>
      <c r="DT804"/>
      <c r="DU804"/>
      <c r="DV804"/>
      <c r="DW804"/>
      <c r="DX804"/>
      <c r="DY804"/>
      <c r="DZ804"/>
      <c r="EA804"/>
      <c r="EB804"/>
      <c r="EC804"/>
      <c r="ED804"/>
      <c r="EE804"/>
    </row>
    <row r="805" spans="30:135" s="20" customFormat="1">
      <c r="AD805" s="43"/>
      <c r="AE805" s="43"/>
      <c r="AF805" s="3"/>
      <c r="AG805"/>
      <c r="AH805"/>
      <c r="AI805"/>
      <c r="AJ805"/>
      <c r="AK805"/>
      <c r="AL805"/>
      <c r="AM805"/>
      <c r="AN805"/>
      <c r="AO805"/>
      <c r="AP805"/>
      <c r="AQ805"/>
      <c r="AR805"/>
      <c r="AS805"/>
      <c r="AT805"/>
      <c r="AU805"/>
      <c r="AV805"/>
      <c r="AW805"/>
      <c r="AX805"/>
      <c r="AY805"/>
      <c r="AZ805"/>
      <c r="BA805"/>
      <c r="BB805"/>
      <c r="BC805"/>
      <c r="BD805"/>
      <c r="BE805"/>
      <c r="BF805"/>
      <c r="BG805"/>
      <c r="BH805"/>
      <c r="BI805"/>
      <c r="BJ805"/>
      <c r="BK805"/>
      <c r="BL805"/>
      <c r="BM805"/>
      <c r="BN805"/>
      <c r="BO805"/>
      <c r="BP805"/>
      <c r="BQ805"/>
      <c r="BR805"/>
      <c r="BS805"/>
      <c r="BT805"/>
      <c r="BU805"/>
      <c r="BV805"/>
      <c r="BW805"/>
      <c r="BX805"/>
      <c r="BY805"/>
      <c r="BZ805"/>
      <c r="CA805"/>
      <c r="CB805"/>
      <c r="CC805"/>
      <c r="CD805"/>
      <c r="CE805"/>
      <c r="CF805"/>
      <c r="CG805"/>
      <c r="CH805"/>
      <c r="CI805"/>
      <c r="CJ805"/>
      <c r="CK805"/>
      <c r="CL805"/>
      <c r="CM805"/>
      <c r="CN805"/>
      <c r="CO805"/>
      <c r="CP805"/>
      <c r="CQ805"/>
      <c r="CR805"/>
      <c r="CS805"/>
      <c r="CT805"/>
      <c r="CU805"/>
      <c r="CV805"/>
      <c r="CW805"/>
      <c r="CX805"/>
      <c r="CY805"/>
      <c r="CZ805"/>
      <c r="DA805"/>
      <c r="DB805"/>
      <c r="DC805"/>
      <c r="DD805"/>
      <c r="DE805"/>
      <c r="DF805"/>
      <c r="DG805"/>
      <c r="DH805"/>
      <c r="DI805"/>
      <c r="DJ805"/>
      <c r="DK805"/>
      <c r="DL805"/>
      <c r="DM805"/>
      <c r="DN805"/>
      <c r="DO805"/>
      <c r="DP805"/>
      <c r="DQ805"/>
      <c r="DR805"/>
      <c r="DS805"/>
      <c r="DT805"/>
      <c r="DU805"/>
      <c r="DV805"/>
      <c r="DW805"/>
      <c r="DX805"/>
      <c r="DY805"/>
      <c r="DZ805"/>
      <c r="EA805"/>
      <c r="EB805"/>
      <c r="EC805"/>
      <c r="ED805"/>
      <c r="EE805"/>
    </row>
    <row r="806" spans="30:135" s="20" customFormat="1">
      <c r="AD806" s="43"/>
      <c r="AE806" s="43"/>
      <c r="AF806" s="3"/>
      <c r="AG806"/>
      <c r="AH806"/>
      <c r="AI806"/>
      <c r="AJ806"/>
      <c r="AK806"/>
      <c r="AL806"/>
      <c r="AM806"/>
      <c r="AN806"/>
      <c r="AO806"/>
      <c r="AP806"/>
      <c r="AQ806"/>
      <c r="AR806"/>
      <c r="AS806"/>
      <c r="AT806"/>
      <c r="AU806"/>
      <c r="AV806"/>
      <c r="AW806"/>
      <c r="AX806"/>
      <c r="AY806"/>
      <c r="AZ806"/>
      <c r="BA806"/>
      <c r="BB806"/>
      <c r="BC806"/>
      <c r="BD806"/>
      <c r="BE806"/>
      <c r="BF806"/>
      <c r="BG806"/>
      <c r="BH806"/>
      <c r="BI806"/>
      <c r="BJ806"/>
      <c r="BK806"/>
      <c r="BL806"/>
      <c r="BM806"/>
      <c r="BN806"/>
      <c r="BO806"/>
      <c r="BP806"/>
      <c r="BQ806"/>
      <c r="BR806"/>
      <c r="BS806"/>
      <c r="BT806"/>
      <c r="BU806"/>
      <c r="BV806"/>
      <c r="BW806"/>
      <c r="BX806"/>
      <c r="BY806"/>
      <c r="BZ806"/>
      <c r="CA806"/>
      <c r="CB806"/>
      <c r="CC806"/>
      <c r="CD806"/>
      <c r="CE806"/>
      <c r="CF806"/>
      <c r="CG806"/>
      <c r="CH806"/>
      <c r="CI806"/>
      <c r="CJ806"/>
      <c r="CK806"/>
      <c r="CL806"/>
      <c r="CM806"/>
      <c r="CN806"/>
      <c r="CO806"/>
      <c r="CP806"/>
      <c r="CQ806"/>
      <c r="CR806"/>
      <c r="CS806"/>
      <c r="CT806"/>
      <c r="CU806"/>
      <c r="CV806"/>
      <c r="CW806"/>
      <c r="CX806"/>
      <c r="CY806"/>
      <c r="CZ806"/>
      <c r="DA806"/>
      <c r="DB806"/>
      <c r="DC806"/>
      <c r="DD806"/>
      <c r="DE806"/>
      <c r="DF806"/>
      <c r="DG806"/>
      <c r="DH806"/>
      <c r="DI806"/>
      <c r="DJ806"/>
      <c r="DK806"/>
      <c r="DL806"/>
      <c r="DM806"/>
      <c r="DN806"/>
      <c r="DO806"/>
      <c r="DP806"/>
      <c r="DQ806"/>
      <c r="DR806"/>
      <c r="DS806"/>
      <c r="DT806"/>
      <c r="DU806"/>
      <c r="DV806"/>
      <c r="DW806"/>
      <c r="DX806"/>
      <c r="DY806"/>
      <c r="DZ806"/>
      <c r="EA806"/>
      <c r="EB806"/>
      <c r="EC806"/>
      <c r="ED806"/>
      <c r="EE806"/>
    </row>
    <row r="807" spans="30:135" s="20" customFormat="1">
      <c r="AD807" s="43"/>
      <c r="AE807" s="43"/>
      <c r="AF807" s="3"/>
      <c r="AG807"/>
      <c r="AH807"/>
      <c r="AI807"/>
      <c r="AJ807"/>
      <c r="AK807"/>
      <c r="AL807"/>
      <c r="AM807"/>
      <c r="AN807"/>
      <c r="AO807"/>
      <c r="AP807"/>
      <c r="AQ807"/>
      <c r="AR807"/>
      <c r="AS807"/>
      <c r="AT807"/>
      <c r="AU807"/>
      <c r="AV807"/>
      <c r="AW807"/>
      <c r="AX807"/>
      <c r="AY807"/>
      <c r="AZ807"/>
      <c r="BA807"/>
      <c r="BB807"/>
      <c r="BC807"/>
      <c r="BD807"/>
      <c r="BE807"/>
      <c r="BF807"/>
      <c r="BG807"/>
      <c r="BH807"/>
      <c r="BI807"/>
      <c r="BJ807"/>
      <c r="BK807"/>
      <c r="BL807"/>
      <c r="BM807"/>
      <c r="BN807"/>
      <c r="BO807"/>
      <c r="BP807"/>
      <c r="BQ807"/>
      <c r="BR807"/>
      <c r="BS807"/>
      <c r="BT807"/>
      <c r="BU807"/>
      <c r="BV807"/>
      <c r="BW807"/>
      <c r="BX807"/>
      <c r="BY807"/>
      <c r="BZ807"/>
      <c r="CA807"/>
      <c r="CB807"/>
      <c r="CC807"/>
      <c r="CD807"/>
      <c r="CE807"/>
      <c r="CF807"/>
      <c r="CG807"/>
      <c r="CH807"/>
      <c r="CI807"/>
      <c r="CJ807"/>
      <c r="CK807"/>
      <c r="CL807"/>
      <c r="CM807"/>
      <c r="CN807"/>
      <c r="CO807"/>
      <c r="CP807"/>
      <c r="CQ807"/>
      <c r="CR807"/>
      <c r="CS807"/>
      <c r="CT807"/>
      <c r="CU807"/>
      <c r="CV807"/>
      <c r="CW807"/>
      <c r="CX807"/>
      <c r="CY807"/>
      <c r="CZ807"/>
      <c r="DA807"/>
      <c r="DB807"/>
      <c r="DC807"/>
      <c r="DD807"/>
      <c r="DE807"/>
      <c r="DF807"/>
      <c r="DG807"/>
      <c r="DH807"/>
      <c r="DI807"/>
      <c r="DJ807"/>
      <c r="DK807"/>
      <c r="DL807"/>
      <c r="DM807"/>
      <c r="DN807"/>
      <c r="DO807"/>
      <c r="DP807"/>
      <c r="DQ807"/>
      <c r="DR807"/>
      <c r="DS807"/>
      <c r="DT807"/>
      <c r="DU807"/>
      <c r="DV807"/>
      <c r="DW807"/>
      <c r="DX807"/>
      <c r="DY807"/>
      <c r="DZ807"/>
      <c r="EA807"/>
      <c r="EB807"/>
      <c r="EC807"/>
      <c r="ED807"/>
      <c r="EE807"/>
    </row>
    <row r="808" spans="30:135" s="20" customFormat="1">
      <c r="AD808" s="43"/>
      <c r="AE808" s="43"/>
      <c r="AF808" s="3"/>
      <c r="AG808"/>
      <c r="AH808"/>
      <c r="AI808"/>
      <c r="AJ808"/>
      <c r="AK808"/>
      <c r="AL808"/>
      <c r="AM808"/>
      <c r="AN808"/>
      <c r="AO808"/>
      <c r="AP808"/>
      <c r="AQ808"/>
      <c r="AR808"/>
      <c r="AS808"/>
      <c r="AT808"/>
      <c r="AU808"/>
      <c r="AV808"/>
      <c r="AW808"/>
      <c r="AX808"/>
      <c r="AY808"/>
      <c r="AZ808"/>
      <c r="BA808"/>
      <c r="BB808"/>
      <c r="BC808"/>
      <c r="BD808"/>
      <c r="BE808"/>
      <c r="BF808"/>
      <c r="BG808"/>
      <c r="BH808"/>
      <c r="BI808"/>
      <c r="BJ808"/>
      <c r="BK808"/>
      <c r="BL808"/>
      <c r="BM808"/>
      <c r="BN808"/>
      <c r="BO808"/>
      <c r="BP808"/>
      <c r="BQ808"/>
      <c r="BR808"/>
      <c r="BS808"/>
      <c r="BT808"/>
      <c r="BU808"/>
      <c r="BV808"/>
      <c r="BW808"/>
      <c r="BX808"/>
      <c r="BY808"/>
      <c r="BZ808"/>
      <c r="CA808"/>
      <c r="CB808"/>
      <c r="CC808"/>
      <c r="CD808"/>
      <c r="CE808"/>
      <c r="CF808"/>
      <c r="CG808"/>
      <c r="CH808"/>
      <c r="CI808"/>
      <c r="CJ808"/>
      <c r="CK808"/>
      <c r="CL808"/>
      <c r="CM808"/>
      <c r="CN808"/>
      <c r="CO808"/>
      <c r="CP808"/>
      <c r="CQ808"/>
      <c r="CR808"/>
      <c r="CS808"/>
      <c r="CT808"/>
      <c r="CU808"/>
      <c r="CV808"/>
      <c r="CW808"/>
      <c r="CX808"/>
      <c r="CY808"/>
      <c r="CZ808"/>
      <c r="DA808"/>
      <c r="DB808"/>
      <c r="DC808"/>
      <c r="DD808"/>
      <c r="DE808"/>
      <c r="DF808"/>
      <c r="DG808"/>
      <c r="DH808"/>
      <c r="DI808"/>
      <c r="DJ808"/>
      <c r="DK808"/>
      <c r="DL808"/>
      <c r="DM808"/>
      <c r="DN808"/>
      <c r="DO808"/>
      <c r="DP808"/>
      <c r="DQ808"/>
      <c r="DR808"/>
      <c r="DS808"/>
      <c r="DT808"/>
      <c r="DU808"/>
      <c r="DV808"/>
      <c r="DW808"/>
      <c r="DX808"/>
      <c r="DY808"/>
      <c r="DZ808"/>
      <c r="EA808"/>
      <c r="EB808"/>
      <c r="EC808"/>
      <c r="ED808"/>
      <c r="EE808"/>
    </row>
    <row r="809" spans="30:135" s="20" customFormat="1">
      <c r="AD809" s="43"/>
      <c r="AE809" s="43"/>
      <c r="AF809" s="3"/>
      <c r="AG809"/>
      <c r="AH809"/>
      <c r="AI809"/>
      <c r="AJ809"/>
      <c r="AK809"/>
      <c r="AL809"/>
      <c r="AM809"/>
      <c r="AN809"/>
      <c r="AO809"/>
      <c r="AP809"/>
      <c r="AQ809"/>
      <c r="AR809"/>
      <c r="AS809"/>
      <c r="AT809"/>
      <c r="AU809"/>
      <c r="AV809"/>
      <c r="AW809"/>
      <c r="AX809"/>
      <c r="AY809"/>
      <c r="AZ809"/>
      <c r="BA809"/>
      <c r="BB809"/>
      <c r="BC809"/>
      <c r="BD809"/>
      <c r="BE809"/>
      <c r="BF809"/>
      <c r="BG809"/>
      <c r="BH809"/>
      <c r="BI809"/>
      <c r="BJ809"/>
      <c r="BK809"/>
      <c r="BL809"/>
      <c r="BM809"/>
      <c r="BN809"/>
      <c r="BO809"/>
      <c r="BP809"/>
      <c r="BQ809"/>
      <c r="BR809"/>
      <c r="BS809"/>
      <c r="BT809"/>
      <c r="BU809"/>
      <c r="BV809"/>
      <c r="BW809"/>
      <c r="BX809"/>
      <c r="BY809"/>
      <c r="BZ809"/>
      <c r="CA809"/>
      <c r="CB809"/>
      <c r="CC809"/>
      <c r="CD809"/>
      <c r="CE809"/>
      <c r="CF809"/>
      <c r="CG809"/>
      <c r="CH809"/>
      <c r="CI809"/>
      <c r="CJ809"/>
      <c r="CK809"/>
      <c r="CL809"/>
      <c r="CM809"/>
      <c r="CN809"/>
      <c r="CO809"/>
      <c r="CP809"/>
      <c r="CQ809"/>
      <c r="CR809"/>
      <c r="CS809"/>
      <c r="CT809"/>
      <c r="CU809"/>
      <c r="CV809"/>
      <c r="CW809"/>
      <c r="CX809"/>
      <c r="CY809"/>
      <c r="CZ809"/>
      <c r="DA809"/>
      <c r="DB809"/>
      <c r="DC809"/>
      <c r="DD809"/>
      <c r="DE809"/>
      <c r="DF809"/>
      <c r="DG809"/>
      <c r="DH809"/>
      <c r="DI809"/>
      <c r="DJ809"/>
      <c r="DK809"/>
      <c r="DL809"/>
      <c r="DM809"/>
      <c r="DN809"/>
      <c r="DO809"/>
      <c r="DP809"/>
      <c r="DQ809"/>
      <c r="DR809"/>
      <c r="DS809"/>
      <c r="DT809"/>
      <c r="DU809"/>
      <c r="DV809"/>
      <c r="DW809"/>
      <c r="DX809"/>
      <c r="DY809"/>
      <c r="DZ809"/>
      <c r="EA809"/>
      <c r="EB809"/>
      <c r="EC809"/>
      <c r="ED809"/>
      <c r="EE809"/>
    </row>
    <row r="810" spans="30:135" s="20" customFormat="1">
      <c r="AD810" s="43"/>
      <c r="AE810" s="43"/>
      <c r="AF810" s="3"/>
      <c r="AG810"/>
      <c r="AH810"/>
      <c r="AI810"/>
      <c r="AJ810"/>
      <c r="AK810"/>
      <c r="AL810"/>
      <c r="AM810"/>
      <c r="AN810"/>
      <c r="AO810"/>
      <c r="AP810"/>
      <c r="AQ810"/>
      <c r="AR810"/>
      <c r="AS810"/>
      <c r="AT810"/>
      <c r="AU810"/>
      <c r="AV810"/>
      <c r="AW810"/>
      <c r="AX810"/>
      <c r="AY810"/>
      <c r="AZ810"/>
      <c r="BA810"/>
      <c r="BB810"/>
      <c r="BC810"/>
      <c r="BD810"/>
      <c r="BE810"/>
      <c r="BF810"/>
      <c r="BG810"/>
      <c r="BH810"/>
      <c r="BI810"/>
      <c r="BJ810"/>
      <c r="BK810"/>
      <c r="BL810"/>
      <c r="BM810"/>
      <c r="BN810"/>
      <c r="BO810"/>
      <c r="BP810"/>
      <c r="BQ810"/>
      <c r="BR810"/>
      <c r="BS810"/>
      <c r="BT810"/>
      <c r="BU810"/>
      <c r="BV810"/>
      <c r="BW810"/>
      <c r="BX810"/>
      <c r="BY810"/>
      <c r="BZ810"/>
      <c r="CA810"/>
      <c r="CB810"/>
      <c r="CC810"/>
      <c r="CD810"/>
      <c r="CE810"/>
      <c r="CF810"/>
      <c r="CG810"/>
      <c r="CH810"/>
      <c r="CI810"/>
      <c r="CJ810"/>
      <c r="CK810"/>
      <c r="CL810"/>
      <c r="CM810"/>
      <c r="CN810"/>
      <c r="CO810"/>
      <c r="CP810"/>
      <c r="CQ810"/>
      <c r="CR810"/>
      <c r="CS810"/>
      <c r="CT810"/>
      <c r="CU810"/>
      <c r="CV810"/>
      <c r="CW810"/>
      <c r="CX810"/>
      <c r="CY810"/>
      <c r="CZ810"/>
      <c r="DA810"/>
      <c r="DB810"/>
      <c r="DC810"/>
      <c r="DD810"/>
      <c r="DE810"/>
      <c r="DF810"/>
      <c r="DG810"/>
      <c r="DH810"/>
      <c r="DI810"/>
      <c r="DJ810"/>
      <c r="DK810"/>
      <c r="DL810"/>
      <c r="DM810"/>
      <c r="DN810"/>
      <c r="DO810"/>
      <c r="DP810"/>
      <c r="DQ810"/>
      <c r="DR810"/>
      <c r="DS810"/>
      <c r="DT810"/>
      <c r="DU810"/>
      <c r="DV810"/>
      <c r="DW810"/>
      <c r="DX810"/>
      <c r="DY810"/>
      <c r="DZ810"/>
      <c r="EA810"/>
      <c r="EB810"/>
      <c r="EC810"/>
      <c r="ED810"/>
      <c r="EE810"/>
    </row>
    <row r="811" spans="30:135" s="20" customFormat="1">
      <c r="AD811" s="43"/>
      <c r="AE811" s="43"/>
      <c r="AF811" s="3"/>
      <c r="AG811"/>
      <c r="AH811"/>
      <c r="AI811"/>
      <c r="AJ811"/>
      <c r="AK811"/>
      <c r="AL811"/>
      <c r="AM811"/>
      <c r="AN811"/>
      <c r="AO811"/>
      <c r="AP811"/>
      <c r="AQ811"/>
      <c r="AR811"/>
      <c r="AS811"/>
      <c r="AT811"/>
      <c r="AU811"/>
      <c r="AV811"/>
      <c r="AW811"/>
      <c r="AX811"/>
      <c r="AY811"/>
      <c r="AZ811"/>
      <c r="BA811"/>
      <c r="BB811"/>
      <c r="BC811"/>
      <c r="BD811"/>
      <c r="BE811"/>
      <c r="BF811"/>
      <c r="BG811"/>
      <c r="BH811"/>
      <c r="BI811"/>
      <c r="BJ811"/>
      <c r="BK811"/>
      <c r="BL811"/>
      <c r="BM811"/>
      <c r="BN811"/>
      <c r="BO811"/>
      <c r="BP811"/>
      <c r="BQ811"/>
      <c r="BR811"/>
      <c r="BS811"/>
      <c r="BT811"/>
      <c r="BU811"/>
      <c r="BV811"/>
      <c r="BW811"/>
      <c r="BX811"/>
      <c r="BY811"/>
      <c r="BZ811"/>
      <c r="CA811"/>
      <c r="CB811"/>
      <c r="CC811"/>
      <c r="CD811"/>
      <c r="CE811"/>
      <c r="CF811"/>
      <c r="CG811"/>
      <c r="CH811"/>
      <c r="CI811"/>
      <c r="CJ811"/>
      <c r="CK811"/>
      <c r="CL811"/>
      <c r="CM811"/>
      <c r="CN811"/>
      <c r="CO811"/>
      <c r="CP811"/>
      <c r="CQ811"/>
      <c r="CR811"/>
      <c r="CS811"/>
      <c r="CT811"/>
      <c r="CU811"/>
      <c r="CV811"/>
      <c r="CW811"/>
      <c r="CX811"/>
      <c r="CY811"/>
      <c r="CZ811"/>
      <c r="DA811"/>
      <c r="DB811"/>
      <c r="DC811"/>
      <c r="DD811"/>
      <c r="DE811"/>
      <c r="DF811"/>
      <c r="DG811"/>
      <c r="DH811"/>
      <c r="DI811"/>
      <c r="DJ811"/>
      <c r="DK811"/>
      <c r="DL811"/>
      <c r="DM811"/>
      <c r="DN811"/>
      <c r="DO811"/>
      <c r="DP811"/>
      <c r="DQ811"/>
      <c r="DR811"/>
      <c r="DS811"/>
      <c r="DT811"/>
      <c r="DU811"/>
      <c r="DV811"/>
      <c r="DW811"/>
      <c r="DX811"/>
      <c r="DY811"/>
      <c r="DZ811"/>
      <c r="EA811"/>
      <c r="EB811"/>
      <c r="EC811"/>
      <c r="ED811"/>
      <c r="EE811"/>
    </row>
    <row r="812" spans="30:135" s="20" customFormat="1">
      <c r="AD812" s="43"/>
      <c r="AE812" s="43"/>
      <c r="AF812" s="3"/>
      <c r="AG812"/>
      <c r="AH812"/>
      <c r="AI812"/>
      <c r="AJ812"/>
      <c r="AK812"/>
      <c r="AL812"/>
      <c r="AM812"/>
      <c r="AN812"/>
      <c r="AO812"/>
      <c r="AP812"/>
      <c r="AQ812"/>
      <c r="AR812"/>
      <c r="AS812"/>
      <c r="AT812"/>
      <c r="AU812"/>
      <c r="AV812"/>
      <c r="AW812"/>
      <c r="AX812"/>
      <c r="AY812"/>
      <c r="AZ812"/>
      <c r="BA812"/>
      <c r="BB812"/>
      <c r="BC812"/>
      <c r="BD812"/>
      <c r="BE812"/>
      <c r="BF812"/>
      <c r="BG812"/>
      <c r="BH812"/>
      <c r="BI812"/>
      <c r="BJ812"/>
      <c r="BK812"/>
      <c r="BL812"/>
      <c r="BM812"/>
      <c r="BN812"/>
      <c r="BO812"/>
      <c r="BP812"/>
      <c r="BQ812"/>
      <c r="BR812"/>
      <c r="BS812"/>
      <c r="BT812"/>
      <c r="BU812"/>
      <c r="BV812"/>
      <c r="BW812"/>
      <c r="BX812"/>
      <c r="BY812"/>
      <c r="BZ812"/>
      <c r="CA812"/>
      <c r="CB812"/>
      <c r="CC812"/>
      <c r="CD812"/>
      <c r="CE812"/>
      <c r="CF812"/>
      <c r="CG812"/>
      <c r="CH812"/>
      <c r="CI812"/>
      <c r="CJ812"/>
      <c r="CK812"/>
      <c r="CL812"/>
      <c r="CM812"/>
      <c r="CN812"/>
      <c r="CO812"/>
      <c r="CP812"/>
      <c r="CQ812"/>
      <c r="CR812"/>
      <c r="CS812"/>
      <c r="CT812"/>
      <c r="CU812"/>
      <c r="CV812"/>
      <c r="CW812"/>
      <c r="CX812"/>
      <c r="CY812"/>
      <c r="CZ812"/>
      <c r="DA812"/>
      <c r="DB812"/>
      <c r="DC812"/>
      <c r="DD812"/>
      <c r="DE812"/>
      <c r="DF812"/>
      <c r="DG812"/>
      <c r="DH812"/>
      <c r="DI812"/>
      <c r="DJ812"/>
      <c r="DK812"/>
      <c r="DL812"/>
      <c r="DM812"/>
      <c r="DN812"/>
      <c r="DO812"/>
      <c r="DP812"/>
      <c r="DQ812"/>
      <c r="DR812"/>
      <c r="DS812"/>
      <c r="DT812"/>
      <c r="DU812"/>
      <c r="DV812"/>
      <c r="DW812"/>
      <c r="DX812"/>
      <c r="DY812"/>
      <c r="DZ812"/>
      <c r="EA812"/>
      <c r="EB812"/>
      <c r="EC812"/>
      <c r="ED812"/>
      <c r="EE812"/>
    </row>
    <row r="813" spans="30:135" s="20" customFormat="1">
      <c r="AD813" s="43"/>
      <c r="AE813" s="43"/>
      <c r="AF813" s="3"/>
      <c r="AG813"/>
      <c r="AH813"/>
      <c r="AI813"/>
      <c r="AJ813"/>
      <c r="AK813"/>
      <c r="AL813"/>
      <c r="AM813"/>
      <c r="AN813"/>
      <c r="AO813"/>
      <c r="AP813"/>
      <c r="AQ813"/>
      <c r="AR813"/>
      <c r="AS813"/>
      <c r="AT813"/>
      <c r="AU813"/>
      <c r="AV813"/>
      <c r="AW813"/>
      <c r="AX813"/>
      <c r="AY813"/>
      <c r="AZ813"/>
      <c r="BA813"/>
      <c r="BB813"/>
      <c r="BC813"/>
      <c r="BD813"/>
      <c r="BE813"/>
      <c r="BF813"/>
      <c r="BG813"/>
      <c r="BH813"/>
      <c r="BI813"/>
      <c r="BJ813"/>
      <c r="BK813"/>
      <c r="BL813"/>
      <c r="BM813"/>
      <c r="BN813"/>
      <c r="BO813"/>
      <c r="BP813"/>
      <c r="BQ813"/>
      <c r="BR813"/>
      <c r="BS813"/>
      <c r="BT813"/>
      <c r="BU813"/>
      <c r="BV813"/>
      <c r="BW813"/>
      <c r="BX813"/>
      <c r="BY813"/>
      <c r="BZ813"/>
      <c r="CA813"/>
      <c r="CB813"/>
      <c r="CC813"/>
      <c r="CD813"/>
      <c r="CE813"/>
      <c r="CF813"/>
      <c r="CG813"/>
      <c r="CH813"/>
      <c r="CI813"/>
      <c r="CJ813"/>
      <c r="CK813"/>
      <c r="CL813"/>
      <c r="CM813"/>
      <c r="CN813"/>
      <c r="CO813"/>
      <c r="CP813"/>
      <c r="CQ813"/>
      <c r="CR813"/>
      <c r="CS813"/>
      <c r="CT813"/>
      <c r="CU813"/>
      <c r="CV813"/>
      <c r="CW813"/>
      <c r="CX813"/>
      <c r="CY813"/>
      <c r="CZ813"/>
      <c r="DA813"/>
      <c r="DB813"/>
      <c r="DC813"/>
      <c r="DD813"/>
      <c r="DE813"/>
      <c r="DF813"/>
      <c r="DG813"/>
      <c r="DH813"/>
      <c r="DI813"/>
      <c r="DJ813"/>
      <c r="DK813"/>
      <c r="DL813"/>
      <c r="DM813"/>
      <c r="DN813"/>
      <c r="DO813"/>
      <c r="DP813"/>
      <c r="DQ813"/>
      <c r="DR813"/>
      <c r="DS813"/>
      <c r="DT813"/>
      <c r="DU813"/>
      <c r="DV813"/>
      <c r="DW813"/>
      <c r="DX813"/>
      <c r="DY813"/>
      <c r="DZ813"/>
      <c r="EA813"/>
      <c r="EB813"/>
      <c r="EC813"/>
      <c r="ED813"/>
      <c r="EE813"/>
    </row>
    <row r="814" spans="30:135" s="20" customFormat="1">
      <c r="AD814" s="43"/>
      <c r="AE814" s="43"/>
      <c r="AF814" s="3"/>
      <c r="AG814"/>
      <c r="AH814"/>
      <c r="AI814"/>
      <c r="AJ814"/>
      <c r="AK814"/>
      <c r="AL814"/>
      <c r="AM814"/>
      <c r="AN814"/>
      <c r="AO814"/>
      <c r="AP814"/>
      <c r="AQ814"/>
      <c r="AR814"/>
      <c r="AS814"/>
      <c r="AT814"/>
      <c r="AU814"/>
      <c r="AV814"/>
      <c r="AW814"/>
      <c r="AX814"/>
      <c r="AY814"/>
      <c r="AZ814"/>
      <c r="BA814"/>
      <c r="BB814"/>
      <c r="BC814"/>
      <c r="BD814"/>
      <c r="BE814"/>
      <c r="BF814"/>
      <c r="BG814"/>
      <c r="BH814"/>
      <c r="BI814"/>
      <c r="BJ814"/>
      <c r="BK814"/>
      <c r="BL814"/>
      <c r="BM814"/>
      <c r="BN814"/>
      <c r="BO814"/>
      <c r="BP814"/>
      <c r="BQ814"/>
      <c r="BR814"/>
      <c r="BS814"/>
      <c r="BT814"/>
      <c r="BU814"/>
      <c r="BV814"/>
      <c r="BW814"/>
      <c r="BX814"/>
      <c r="BY814"/>
      <c r="BZ814"/>
      <c r="CA814"/>
      <c r="CB814"/>
      <c r="CC814"/>
      <c r="CD814"/>
      <c r="CE814"/>
      <c r="CF814"/>
      <c r="CG814"/>
      <c r="CH814"/>
      <c r="CI814"/>
      <c r="CJ814"/>
      <c r="CK814"/>
      <c r="CL814"/>
      <c r="CM814"/>
      <c r="CN814"/>
      <c r="CO814"/>
      <c r="CP814"/>
      <c r="CQ814"/>
      <c r="CR814"/>
      <c r="CS814"/>
      <c r="CT814"/>
      <c r="CU814"/>
      <c r="CV814"/>
      <c r="CW814"/>
      <c r="CX814"/>
      <c r="CY814"/>
      <c r="CZ814"/>
      <c r="DA814"/>
      <c r="DB814"/>
      <c r="DC814"/>
      <c r="DD814"/>
      <c r="DE814"/>
      <c r="DF814"/>
      <c r="DG814"/>
      <c r="DH814"/>
      <c r="DI814"/>
      <c r="DJ814"/>
      <c r="DK814"/>
      <c r="DL814"/>
      <c r="DM814"/>
      <c r="DN814"/>
      <c r="DO814"/>
      <c r="DP814"/>
      <c r="DQ814"/>
      <c r="DR814"/>
      <c r="DS814"/>
      <c r="DT814"/>
      <c r="DU814"/>
      <c r="DV814"/>
      <c r="DW814"/>
      <c r="DX814"/>
      <c r="DY814"/>
      <c r="DZ814"/>
      <c r="EA814"/>
      <c r="EB814"/>
      <c r="EC814"/>
      <c r="ED814"/>
      <c r="EE814"/>
    </row>
    <row r="815" spans="30:135" s="20" customFormat="1">
      <c r="AD815" s="43"/>
      <c r="AE815" s="43"/>
      <c r="AF815" s="3"/>
      <c r="AG815"/>
      <c r="AH815"/>
      <c r="AI815"/>
      <c r="AJ815"/>
      <c r="AK815"/>
      <c r="AL815"/>
      <c r="AM815"/>
      <c r="AN815"/>
      <c r="AO815"/>
      <c r="AP815"/>
      <c r="AQ815"/>
      <c r="AR815"/>
      <c r="AS815"/>
      <c r="AT815"/>
      <c r="AU815"/>
      <c r="AV815"/>
      <c r="AW815"/>
      <c r="AX815"/>
      <c r="AY815"/>
      <c r="AZ815"/>
      <c r="BA815"/>
      <c r="BB815"/>
      <c r="BC815"/>
      <c r="BD815"/>
      <c r="BE815"/>
      <c r="BF815"/>
      <c r="BG815"/>
      <c r="BH815"/>
      <c r="BI815"/>
      <c r="BJ815"/>
      <c r="BK815"/>
      <c r="BL815"/>
      <c r="BM815"/>
      <c r="BN815"/>
      <c r="BO815"/>
      <c r="BP815"/>
      <c r="BQ815"/>
      <c r="BR815"/>
      <c r="BS815"/>
      <c r="BT815"/>
      <c r="BU815"/>
      <c r="BV815"/>
      <c r="BW815"/>
      <c r="BX815"/>
      <c r="BY815"/>
      <c r="BZ815"/>
      <c r="CA815"/>
      <c r="CB815"/>
      <c r="CC815"/>
      <c r="CD815"/>
      <c r="CE815"/>
      <c r="CF815"/>
      <c r="CG815"/>
      <c r="CH815"/>
      <c r="CI815"/>
      <c r="CJ815"/>
      <c r="CK815"/>
      <c r="CL815"/>
      <c r="CM815"/>
      <c r="CN815"/>
      <c r="CO815"/>
      <c r="CP815"/>
      <c r="CQ815"/>
      <c r="CR815"/>
      <c r="CS815"/>
      <c r="CT815"/>
      <c r="CU815"/>
      <c r="CV815"/>
      <c r="CW815"/>
      <c r="CX815"/>
      <c r="CY815"/>
      <c r="CZ815"/>
      <c r="DA815"/>
      <c r="DB815"/>
      <c r="DC815"/>
      <c r="DD815"/>
      <c r="DE815"/>
      <c r="DF815"/>
      <c r="DG815"/>
      <c r="DH815"/>
      <c r="DI815"/>
      <c r="DJ815"/>
      <c r="DK815"/>
      <c r="DL815"/>
      <c r="DM815"/>
      <c r="DN815"/>
      <c r="DO815"/>
      <c r="DP815"/>
      <c r="DQ815"/>
      <c r="DR815"/>
      <c r="DS815"/>
      <c r="DT815"/>
      <c r="DU815"/>
      <c r="DV815"/>
      <c r="DW815"/>
      <c r="DX815"/>
      <c r="DY815"/>
      <c r="DZ815"/>
      <c r="EA815"/>
      <c r="EB815"/>
      <c r="EC815"/>
      <c r="ED815"/>
      <c r="EE815"/>
    </row>
    <row r="816" spans="30:135" s="20" customFormat="1">
      <c r="AD816" s="43"/>
      <c r="AE816" s="43"/>
      <c r="AF816" s="3"/>
      <c r="AG816"/>
      <c r="AH816"/>
      <c r="AI816"/>
      <c r="AJ816"/>
      <c r="AK816"/>
      <c r="AL816"/>
      <c r="AM816"/>
      <c r="AN816"/>
      <c r="AO816"/>
      <c r="AP816"/>
      <c r="AQ816"/>
      <c r="AR816"/>
      <c r="AS816"/>
      <c r="AT816"/>
      <c r="AU816"/>
      <c r="AV816"/>
      <c r="AW816"/>
      <c r="AX816"/>
      <c r="AY816"/>
      <c r="AZ816"/>
      <c r="BA816"/>
      <c r="BB816"/>
      <c r="BC816"/>
      <c r="BD816"/>
      <c r="BE816"/>
      <c r="BF816"/>
      <c r="BG816"/>
      <c r="BH816"/>
      <c r="BI816"/>
      <c r="BJ816"/>
      <c r="BK816"/>
      <c r="BL816"/>
      <c r="BM816"/>
      <c r="BN816"/>
      <c r="BO816"/>
      <c r="BP816"/>
      <c r="BQ816"/>
      <c r="BR816"/>
      <c r="BS816"/>
      <c r="BT816"/>
      <c r="BU816"/>
      <c r="BV816"/>
      <c r="BW816"/>
      <c r="BX816"/>
      <c r="BY816"/>
      <c r="BZ816"/>
      <c r="CA816"/>
      <c r="CB816"/>
      <c r="CC816"/>
      <c r="CD816"/>
      <c r="CE816"/>
      <c r="CF816"/>
      <c r="CG816"/>
      <c r="CH816"/>
      <c r="CI816"/>
      <c r="CJ816"/>
      <c r="CK816"/>
      <c r="CL816"/>
      <c r="CM816"/>
      <c r="CN816"/>
      <c r="CO816"/>
      <c r="CP816"/>
      <c r="CQ816"/>
      <c r="CR816"/>
      <c r="CS816"/>
      <c r="CT816"/>
      <c r="CU816"/>
      <c r="CV816"/>
      <c r="CW816"/>
      <c r="CX816"/>
      <c r="CY816"/>
      <c r="CZ816"/>
      <c r="DA816"/>
      <c r="DB816"/>
      <c r="DC816"/>
      <c r="DD816"/>
      <c r="DE816"/>
      <c r="DF816"/>
      <c r="DG816"/>
      <c r="DH816"/>
      <c r="DI816"/>
      <c r="DJ816"/>
      <c r="DK816"/>
      <c r="DL816"/>
      <c r="DM816"/>
      <c r="DN816"/>
      <c r="DO816"/>
      <c r="DP816"/>
      <c r="DQ816"/>
      <c r="DR816"/>
      <c r="DS816"/>
      <c r="DT816"/>
      <c r="DU816"/>
      <c r="DV816"/>
      <c r="DW816"/>
      <c r="DX816"/>
      <c r="DY816"/>
      <c r="DZ816"/>
      <c r="EA816"/>
      <c r="EB816"/>
      <c r="EC816"/>
      <c r="ED816"/>
      <c r="EE816"/>
    </row>
    <row r="817" spans="30:135" s="20" customFormat="1">
      <c r="AD817" s="43"/>
      <c r="AE817" s="43"/>
      <c r="AF817" s="3"/>
      <c r="AG817"/>
      <c r="AH817"/>
      <c r="AI817"/>
      <c r="AJ817"/>
      <c r="AK817"/>
      <c r="AL817"/>
      <c r="AM817"/>
      <c r="AN817"/>
      <c r="AO817"/>
      <c r="AP817"/>
      <c r="AQ817"/>
      <c r="AR817"/>
      <c r="AS817"/>
      <c r="AT817"/>
      <c r="AU817"/>
      <c r="AV817"/>
      <c r="AW817"/>
      <c r="AX817"/>
      <c r="AY817"/>
      <c r="AZ817"/>
      <c r="BA817"/>
      <c r="BB817"/>
      <c r="BC817"/>
      <c r="BD817"/>
      <c r="BE817"/>
      <c r="BF817"/>
      <c r="BG817"/>
      <c r="BH817"/>
      <c r="BI817"/>
      <c r="BJ817"/>
      <c r="BK817"/>
      <c r="BL817"/>
      <c r="BM817"/>
      <c r="BN817"/>
      <c r="BO817"/>
      <c r="BP817"/>
      <c r="BQ817"/>
      <c r="BR817"/>
      <c r="BS817"/>
      <c r="BT817"/>
      <c r="BU817"/>
      <c r="BV817"/>
      <c r="BW817"/>
      <c r="BX817"/>
      <c r="BY817"/>
      <c r="BZ817"/>
      <c r="CA817"/>
      <c r="CB817"/>
      <c r="CC817"/>
      <c r="CD817"/>
      <c r="CE817"/>
      <c r="CF817"/>
      <c r="CG817"/>
      <c r="CH817"/>
      <c r="CI817"/>
      <c r="CJ817"/>
      <c r="CK817"/>
      <c r="CL817"/>
      <c r="CM817"/>
      <c r="CN817"/>
      <c r="CO817"/>
      <c r="CP817"/>
      <c r="CQ817"/>
      <c r="CR817"/>
      <c r="CS817"/>
      <c r="CT817"/>
      <c r="CU817"/>
      <c r="CV817"/>
      <c r="CW817"/>
      <c r="CX817"/>
      <c r="CY817"/>
      <c r="CZ817"/>
      <c r="DA817"/>
      <c r="DB817"/>
      <c r="DC817"/>
      <c r="DD817"/>
      <c r="DE817"/>
      <c r="DF817"/>
      <c r="DG817"/>
      <c r="DH817"/>
      <c r="DI817"/>
      <c r="DJ817"/>
      <c r="DK817"/>
      <c r="DL817"/>
      <c r="DM817"/>
      <c r="DN817"/>
      <c r="DO817"/>
      <c r="DP817"/>
      <c r="DQ817"/>
      <c r="DR817"/>
      <c r="DS817"/>
      <c r="DT817"/>
      <c r="DU817"/>
      <c r="DV817"/>
      <c r="DW817"/>
      <c r="DX817"/>
      <c r="DY817"/>
      <c r="DZ817"/>
      <c r="EA817"/>
      <c r="EB817"/>
      <c r="EC817"/>
      <c r="ED817"/>
      <c r="EE817"/>
    </row>
    <row r="818" spans="30:135" s="20" customFormat="1">
      <c r="AD818" s="43"/>
      <c r="AE818" s="43"/>
      <c r="AF818" s="3"/>
      <c r="AG818"/>
      <c r="AH818"/>
      <c r="AI818"/>
      <c r="AJ818"/>
      <c r="AK818"/>
      <c r="AL818"/>
      <c r="AM818"/>
      <c r="AN818"/>
      <c r="AO818"/>
      <c r="AP818"/>
      <c r="AQ818"/>
      <c r="AR818"/>
      <c r="AS818"/>
      <c r="AT818"/>
      <c r="AU818"/>
      <c r="AV818"/>
      <c r="AW818"/>
      <c r="AX818"/>
      <c r="AY818"/>
      <c r="AZ818"/>
      <c r="BA818"/>
      <c r="BB818"/>
      <c r="BC818"/>
      <c r="BD818"/>
      <c r="BE818"/>
      <c r="BF818"/>
      <c r="BG818"/>
      <c r="BH818"/>
      <c r="BI818"/>
      <c r="BJ818"/>
      <c r="BK818"/>
      <c r="BL818"/>
      <c r="BM818"/>
      <c r="BN818"/>
      <c r="BO818"/>
      <c r="BP818"/>
      <c r="BQ818"/>
      <c r="BR818"/>
      <c r="BS818"/>
      <c r="BT818"/>
      <c r="BU818"/>
      <c r="BV818"/>
      <c r="BW818"/>
      <c r="BX818"/>
      <c r="BY818"/>
      <c r="BZ818"/>
      <c r="CA818"/>
      <c r="CB818"/>
      <c r="CC818"/>
      <c r="CD818"/>
      <c r="CE818"/>
      <c r="CF818"/>
      <c r="CG818"/>
      <c r="CH818"/>
      <c r="CI818"/>
      <c r="CJ818"/>
      <c r="CK818"/>
      <c r="CL818"/>
      <c r="CM818"/>
      <c r="CN818"/>
      <c r="CO818"/>
      <c r="CP818"/>
      <c r="CQ818"/>
      <c r="CR818"/>
      <c r="CS818"/>
      <c r="CT818"/>
      <c r="CU818"/>
      <c r="CV818"/>
      <c r="CW818"/>
      <c r="CX818"/>
      <c r="CY818"/>
      <c r="CZ818"/>
      <c r="DA818"/>
      <c r="DB818"/>
      <c r="DC818"/>
      <c r="DD818"/>
      <c r="DE818"/>
      <c r="DF818"/>
      <c r="DG818"/>
      <c r="DH818"/>
      <c r="DI818"/>
      <c r="DJ818"/>
      <c r="DK818"/>
      <c r="DL818"/>
      <c r="DM818"/>
      <c r="DN818"/>
      <c r="DO818"/>
      <c r="DP818"/>
      <c r="DQ818"/>
      <c r="DR818"/>
      <c r="DS818"/>
      <c r="DT818"/>
      <c r="DU818"/>
      <c r="DV818"/>
      <c r="DW818"/>
      <c r="DX818"/>
      <c r="DY818"/>
      <c r="DZ818"/>
      <c r="EA818"/>
      <c r="EB818"/>
      <c r="EC818"/>
      <c r="ED818"/>
      <c r="EE818"/>
    </row>
    <row r="819" spans="30:135" s="20" customFormat="1">
      <c r="AD819" s="43"/>
      <c r="AE819" s="43"/>
      <c r="AF819" s="3"/>
      <c r="AG819"/>
      <c r="AH819"/>
      <c r="AI819"/>
      <c r="AJ819"/>
      <c r="AK819"/>
      <c r="AL819"/>
      <c r="AM819"/>
      <c r="AN819"/>
      <c r="AO819"/>
      <c r="AP819"/>
      <c r="AQ819"/>
      <c r="AR819"/>
      <c r="AS819"/>
      <c r="AT819"/>
      <c r="AU819"/>
      <c r="AV819"/>
      <c r="AW819"/>
      <c r="AX819"/>
      <c r="AY819"/>
      <c r="AZ819"/>
      <c r="BA819"/>
      <c r="BB819"/>
      <c r="BC819"/>
      <c r="BD819"/>
      <c r="BE819"/>
      <c r="BF819"/>
      <c r="BG819"/>
      <c r="BH819"/>
      <c r="BI819"/>
      <c r="BJ819"/>
      <c r="BK819"/>
      <c r="BL819"/>
      <c r="BM819"/>
      <c r="BN819"/>
      <c r="BO819"/>
      <c r="BP819"/>
      <c r="BQ819"/>
      <c r="BR819"/>
      <c r="BS819"/>
      <c r="BT819"/>
      <c r="BU819"/>
      <c r="BV819"/>
      <c r="BW819"/>
      <c r="BX819"/>
      <c r="BY819"/>
      <c r="BZ819"/>
      <c r="CA819"/>
      <c r="CB819"/>
      <c r="CC819"/>
      <c r="CD819"/>
      <c r="CE819"/>
      <c r="CF819"/>
      <c r="CG819"/>
      <c r="CH819"/>
      <c r="CI819"/>
      <c r="CJ819"/>
      <c r="CK819"/>
      <c r="CL819"/>
      <c r="CM819"/>
      <c r="CN819"/>
      <c r="CO819"/>
      <c r="CP819"/>
      <c r="CQ819"/>
      <c r="CR819"/>
      <c r="CS819"/>
      <c r="CT819"/>
      <c r="CU819"/>
      <c r="CV819"/>
      <c r="CW819"/>
      <c r="CX819"/>
      <c r="CY819"/>
      <c r="CZ819"/>
      <c r="DA819"/>
      <c r="DB819"/>
      <c r="DC819"/>
      <c r="DD819"/>
      <c r="DE819"/>
      <c r="DF819"/>
      <c r="DG819"/>
      <c r="DH819"/>
      <c r="DI819"/>
      <c r="DJ819"/>
      <c r="DK819"/>
      <c r="DL819"/>
      <c r="DM819"/>
      <c r="DN819"/>
      <c r="DO819"/>
      <c r="DP819"/>
      <c r="DQ819"/>
      <c r="DR819"/>
      <c r="DS819"/>
      <c r="DT819"/>
      <c r="DU819"/>
      <c r="DV819"/>
      <c r="DW819"/>
      <c r="DX819"/>
      <c r="DY819"/>
      <c r="DZ819"/>
      <c r="EA819"/>
      <c r="EB819"/>
      <c r="EC819"/>
      <c r="ED819"/>
      <c r="EE819"/>
    </row>
    <row r="820" spans="30:135" s="20" customFormat="1">
      <c r="AD820" s="43"/>
      <c r="AE820" s="43"/>
      <c r="AF820" s="3"/>
      <c r="AG820"/>
      <c r="AH820"/>
      <c r="AI820"/>
      <c r="AJ820"/>
      <c r="AK820"/>
      <c r="AL820"/>
      <c r="AM820"/>
      <c r="AN820"/>
      <c r="AO820"/>
      <c r="AP820"/>
      <c r="AQ820"/>
      <c r="AR820"/>
      <c r="AS820"/>
      <c r="AT820"/>
      <c r="AU820"/>
      <c r="AV820"/>
      <c r="AW820"/>
      <c r="AX820"/>
      <c r="AY820"/>
      <c r="AZ820"/>
      <c r="BA820"/>
      <c r="BB820"/>
      <c r="BC820"/>
      <c r="BD820"/>
      <c r="BE820"/>
      <c r="BF820"/>
      <c r="BG820"/>
      <c r="BH820"/>
      <c r="BI820"/>
      <c r="BJ820"/>
      <c r="BK820"/>
      <c r="BL820"/>
      <c r="BM820"/>
      <c r="BN820"/>
      <c r="BO820"/>
      <c r="BP820"/>
      <c r="BQ820"/>
      <c r="BR820"/>
      <c r="BS820"/>
      <c r="BT820"/>
      <c r="BU820"/>
      <c r="BV820"/>
      <c r="BW820"/>
      <c r="BX820"/>
      <c r="BY820"/>
      <c r="BZ820"/>
      <c r="CA820"/>
      <c r="CB820"/>
      <c r="CC820"/>
      <c r="CD820"/>
      <c r="CE820"/>
      <c r="CF820"/>
      <c r="CG820"/>
      <c r="CH820"/>
      <c r="CI820"/>
      <c r="CJ820"/>
      <c r="CK820"/>
      <c r="CL820"/>
      <c r="CM820"/>
      <c r="CN820"/>
      <c r="CO820"/>
      <c r="CP820"/>
      <c r="CQ820"/>
      <c r="CR820"/>
      <c r="CS820"/>
      <c r="CT820"/>
      <c r="CU820"/>
      <c r="CV820"/>
      <c r="CW820"/>
      <c r="CX820"/>
      <c r="CY820"/>
      <c r="CZ820"/>
      <c r="DA820"/>
      <c r="DB820"/>
      <c r="DC820"/>
      <c r="DD820"/>
      <c r="DE820"/>
      <c r="DF820"/>
      <c r="DG820"/>
      <c r="DH820"/>
      <c r="DI820"/>
      <c r="DJ820"/>
      <c r="DK820"/>
      <c r="DL820"/>
      <c r="DM820"/>
      <c r="DN820"/>
      <c r="DO820"/>
      <c r="DP820"/>
      <c r="DQ820"/>
      <c r="DR820"/>
      <c r="DS820"/>
      <c r="DT820"/>
      <c r="DU820"/>
      <c r="DV820"/>
      <c r="DW820"/>
      <c r="DX820"/>
      <c r="DY820"/>
      <c r="DZ820"/>
      <c r="EA820"/>
      <c r="EB820"/>
      <c r="EC820"/>
      <c r="ED820"/>
      <c r="EE820"/>
    </row>
    <row r="821" spans="30:135" s="20" customFormat="1">
      <c r="AD821" s="43"/>
      <c r="AE821" s="43"/>
      <c r="AF821" s="3"/>
      <c r="AG821"/>
      <c r="AH821"/>
      <c r="AI821"/>
      <c r="AJ821"/>
      <c r="AK821"/>
      <c r="AL821"/>
      <c r="AM821"/>
      <c r="AN821"/>
      <c r="AO821"/>
      <c r="AP821"/>
      <c r="AQ821"/>
      <c r="AR821"/>
      <c r="AS821"/>
      <c r="AT821"/>
      <c r="AU821"/>
      <c r="AV821"/>
      <c r="AW821"/>
      <c r="AX821"/>
      <c r="AY821"/>
      <c r="AZ821"/>
      <c r="BA821"/>
      <c r="BB821"/>
      <c r="BC821"/>
      <c r="BD821"/>
      <c r="BE821"/>
      <c r="BF821"/>
      <c r="BG821"/>
      <c r="BH821"/>
      <c r="BI821"/>
      <c r="BJ821"/>
      <c r="BK821"/>
      <c r="BL821"/>
      <c r="BM821"/>
      <c r="BN821"/>
      <c r="BO821"/>
      <c r="BP821"/>
      <c r="BQ821"/>
      <c r="BR821"/>
      <c r="BS821"/>
      <c r="BT821"/>
      <c r="BU821"/>
      <c r="BV821"/>
      <c r="BW821"/>
      <c r="BX821"/>
      <c r="BY821"/>
      <c r="BZ821"/>
      <c r="CA821"/>
      <c r="CB821"/>
      <c r="CC821"/>
      <c r="CD821"/>
      <c r="CE821"/>
      <c r="CF821"/>
      <c r="CG821"/>
      <c r="CH821"/>
      <c r="CI821"/>
      <c r="CJ821"/>
      <c r="CK821"/>
      <c r="CL821"/>
      <c r="CM821"/>
      <c r="CN821"/>
      <c r="CO821"/>
      <c r="CP821"/>
      <c r="CQ821"/>
      <c r="CR821"/>
      <c r="CS821"/>
      <c r="CT821"/>
      <c r="CU821"/>
      <c r="CV821"/>
      <c r="CW821"/>
      <c r="CX821"/>
      <c r="CY821"/>
      <c r="CZ821"/>
      <c r="DA821"/>
      <c r="DB821"/>
      <c r="DC821"/>
      <c r="DD821"/>
      <c r="DE821"/>
      <c r="DF821"/>
      <c r="DG821"/>
      <c r="DH821"/>
      <c r="DI821"/>
      <c r="DJ821"/>
      <c r="DK821"/>
      <c r="DL821"/>
      <c r="DM821"/>
      <c r="DN821"/>
      <c r="DO821"/>
      <c r="DP821"/>
      <c r="DQ821"/>
      <c r="DR821"/>
      <c r="DS821"/>
      <c r="DT821"/>
      <c r="DU821"/>
      <c r="DV821"/>
      <c r="DW821"/>
      <c r="DX821"/>
      <c r="DY821"/>
      <c r="DZ821"/>
      <c r="EA821"/>
      <c r="EB821"/>
      <c r="EC821"/>
      <c r="ED821"/>
      <c r="EE821"/>
    </row>
    <row r="822" spans="30:135" s="20" customFormat="1">
      <c r="AD822" s="43"/>
      <c r="AE822" s="43"/>
      <c r="AF822" s="3"/>
      <c r="AG822"/>
      <c r="AH822"/>
      <c r="AI822"/>
      <c r="AJ822"/>
      <c r="AK822"/>
      <c r="AL822"/>
      <c r="AM822"/>
      <c r="AN822"/>
      <c r="AO822"/>
      <c r="AP822"/>
      <c r="AQ822"/>
      <c r="AR822"/>
      <c r="AS822"/>
      <c r="AT822"/>
      <c r="AU822"/>
      <c r="AV822"/>
      <c r="AW822"/>
      <c r="AX822"/>
      <c r="AY822"/>
      <c r="AZ822"/>
      <c r="BA822"/>
      <c r="BB822"/>
      <c r="BC822"/>
      <c r="BD822"/>
      <c r="BE822"/>
      <c r="BF822"/>
      <c r="BG822"/>
      <c r="BH822"/>
      <c r="BI822"/>
      <c r="BJ822"/>
      <c r="BK822"/>
      <c r="BL822"/>
      <c r="BM822"/>
      <c r="BN822"/>
      <c r="BO822"/>
      <c r="BP822"/>
      <c r="BQ822"/>
      <c r="BR822"/>
      <c r="BS822"/>
      <c r="BT822"/>
      <c r="BU822"/>
      <c r="BV822"/>
      <c r="BW822"/>
      <c r="BX822"/>
      <c r="BY822"/>
      <c r="BZ822"/>
      <c r="CA822"/>
      <c r="CB822"/>
      <c r="CC822"/>
      <c r="CD822"/>
      <c r="CE822"/>
      <c r="CF822"/>
      <c r="CG822"/>
      <c r="CH822"/>
      <c r="CI822"/>
      <c r="CJ822"/>
      <c r="CK822"/>
      <c r="CL822"/>
      <c r="CM822"/>
      <c r="CN822"/>
      <c r="CO822"/>
      <c r="CP822"/>
      <c r="CQ822"/>
      <c r="CR822"/>
      <c r="CS822"/>
      <c r="CT822"/>
      <c r="CU822"/>
      <c r="CV822"/>
      <c r="CW822"/>
      <c r="CX822"/>
      <c r="CY822"/>
      <c r="CZ822"/>
      <c r="DA822"/>
      <c r="DB822"/>
      <c r="DC822"/>
      <c r="DD822"/>
      <c r="DE822"/>
      <c r="DF822"/>
      <c r="DG822"/>
      <c r="DH822"/>
      <c r="DI822"/>
      <c r="DJ822"/>
      <c r="DK822"/>
      <c r="DL822"/>
      <c r="DM822"/>
      <c r="DN822"/>
      <c r="DO822"/>
      <c r="DP822"/>
      <c r="DQ822"/>
      <c r="DR822"/>
      <c r="DS822"/>
      <c r="DT822"/>
      <c r="DU822"/>
      <c r="DV822"/>
      <c r="DW822"/>
      <c r="DX822"/>
      <c r="DY822"/>
      <c r="DZ822"/>
      <c r="EA822"/>
      <c r="EB822"/>
      <c r="EC822"/>
      <c r="ED822"/>
      <c r="EE822"/>
    </row>
    <row r="823" spans="30:135" s="20" customFormat="1">
      <c r="AD823" s="43"/>
      <c r="AE823" s="43"/>
      <c r="AF823" s="3"/>
      <c r="AG823"/>
      <c r="AH823"/>
      <c r="AI823"/>
      <c r="AJ823"/>
      <c r="AK823"/>
      <c r="AL823"/>
      <c r="AM823"/>
      <c r="AN823"/>
      <c r="AO823"/>
      <c r="AP823"/>
      <c r="AQ823"/>
      <c r="AR823"/>
      <c r="AS823"/>
      <c r="AT823"/>
      <c r="AU823"/>
      <c r="AV823"/>
      <c r="AW823"/>
      <c r="AX823"/>
      <c r="AY823"/>
      <c r="AZ823"/>
      <c r="BA823"/>
      <c r="BB823"/>
      <c r="BC823"/>
      <c r="BD823"/>
      <c r="BE823"/>
      <c r="BF823"/>
      <c r="BG823"/>
      <c r="BH823"/>
      <c r="BI823"/>
      <c r="BJ823"/>
      <c r="BK823"/>
      <c r="BL823"/>
      <c r="BM823"/>
      <c r="BN823"/>
      <c r="BO823"/>
      <c r="BP823"/>
      <c r="BQ823"/>
      <c r="BR823"/>
      <c r="BS823"/>
      <c r="BT823"/>
      <c r="BU823"/>
      <c r="BV823"/>
      <c r="BW823"/>
      <c r="BX823"/>
      <c r="BY823"/>
      <c r="BZ823"/>
      <c r="CA823"/>
      <c r="CB823"/>
      <c r="CC823"/>
      <c r="CD823"/>
      <c r="CE823"/>
      <c r="CF823"/>
      <c r="CG823"/>
      <c r="CH823"/>
      <c r="CI823"/>
      <c r="CJ823"/>
      <c r="CK823"/>
      <c r="CL823"/>
      <c r="CM823"/>
      <c r="CN823"/>
      <c r="CO823"/>
      <c r="CP823"/>
      <c r="CQ823"/>
      <c r="CR823"/>
      <c r="CS823"/>
      <c r="CT823"/>
      <c r="CU823"/>
      <c r="CV823"/>
      <c r="CW823"/>
      <c r="CX823"/>
      <c r="CY823"/>
      <c r="CZ823"/>
      <c r="DA823"/>
      <c r="DB823"/>
      <c r="DC823"/>
      <c r="DD823"/>
      <c r="DE823"/>
      <c r="DF823"/>
      <c r="DG823"/>
      <c r="DH823"/>
      <c r="DI823"/>
      <c r="DJ823"/>
      <c r="DK823"/>
      <c r="DL823"/>
      <c r="DM823"/>
      <c r="DN823"/>
      <c r="DO823"/>
      <c r="DP823"/>
      <c r="DQ823"/>
      <c r="DR823"/>
      <c r="DS823"/>
      <c r="DT823"/>
      <c r="DU823"/>
      <c r="DV823"/>
      <c r="DW823"/>
      <c r="DX823"/>
      <c r="DY823"/>
      <c r="DZ823"/>
      <c r="EA823"/>
      <c r="EB823"/>
      <c r="EC823"/>
      <c r="ED823"/>
      <c r="EE823"/>
    </row>
    <row r="824" spans="30:135" s="20" customFormat="1">
      <c r="AD824" s="43"/>
      <c r="AE824" s="43"/>
      <c r="AF824" s="3"/>
      <c r="AG824"/>
      <c r="AH824"/>
      <c r="AI824"/>
      <c r="AJ824"/>
      <c r="AK824"/>
      <c r="AL824"/>
      <c r="AM824"/>
      <c r="AN824"/>
      <c r="AO824"/>
      <c r="AP824"/>
      <c r="AQ824"/>
      <c r="AR824"/>
      <c r="AS824"/>
      <c r="AT824"/>
      <c r="AU824"/>
      <c r="AV824"/>
      <c r="AW824"/>
      <c r="AX824"/>
      <c r="AY824"/>
      <c r="AZ824"/>
      <c r="BA824"/>
      <c r="BB824"/>
      <c r="BC824"/>
      <c r="BD824"/>
      <c r="BE824"/>
      <c r="BF824"/>
      <c r="BG824"/>
      <c r="BH824"/>
      <c r="BI824"/>
      <c r="BJ824"/>
      <c r="BK824"/>
      <c r="BL824"/>
      <c r="BM824"/>
      <c r="BN824"/>
      <c r="BO824"/>
      <c r="BP824"/>
      <c r="BQ824"/>
      <c r="BR824"/>
      <c r="BS824"/>
      <c r="BT824"/>
      <c r="BU824"/>
      <c r="BV824"/>
      <c r="BW824"/>
      <c r="BX824"/>
      <c r="BY824"/>
      <c r="BZ824"/>
      <c r="CA824"/>
      <c r="CB824"/>
      <c r="CC824"/>
      <c r="CD824"/>
      <c r="CE824"/>
      <c r="CF824"/>
      <c r="CG824"/>
      <c r="CH824"/>
      <c r="CI824"/>
      <c r="CJ824"/>
      <c r="CK824"/>
      <c r="CL824"/>
      <c r="CM824"/>
      <c r="CN824"/>
      <c r="CO824"/>
      <c r="CP824"/>
      <c r="CQ824"/>
      <c r="CR824"/>
      <c r="CS824"/>
      <c r="CT824"/>
      <c r="CU824"/>
      <c r="CV824"/>
      <c r="CW824"/>
      <c r="CX824"/>
      <c r="CY824"/>
      <c r="CZ824"/>
      <c r="DA824"/>
      <c r="DB824"/>
      <c r="DC824"/>
      <c r="DD824"/>
      <c r="DE824"/>
      <c r="DF824"/>
      <c r="DG824"/>
      <c r="DH824"/>
      <c r="DI824"/>
      <c r="DJ824"/>
      <c r="DK824"/>
      <c r="DL824"/>
      <c r="DM824"/>
      <c r="DN824"/>
      <c r="DO824"/>
      <c r="DP824"/>
      <c r="DQ824"/>
      <c r="DR824"/>
      <c r="DS824"/>
      <c r="DT824"/>
      <c r="DU824"/>
      <c r="DV824"/>
      <c r="DW824"/>
      <c r="DX824"/>
      <c r="DY824"/>
      <c r="DZ824"/>
      <c r="EA824"/>
      <c r="EB824"/>
      <c r="EC824"/>
      <c r="ED824"/>
      <c r="EE824"/>
    </row>
    <row r="825" spans="30:135" s="20" customFormat="1">
      <c r="AD825" s="43"/>
      <c r="AE825" s="43"/>
      <c r="AF825" s="3"/>
      <c r="AG825"/>
      <c r="AH825"/>
      <c r="AI825"/>
      <c r="AJ825"/>
      <c r="AK825"/>
      <c r="AL825"/>
      <c r="AM825"/>
      <c r="AN825"/>
      <c r="AO825"/>
      <c r="AP825"/>
      <c r="AQ825"/>
      <c r="AR825"/>
      <c r="AS825"/>
      <c r="AT825"/>
      <c r="AU825"/>
      <c r="AV825"/>
      <c r="AW825"/>
      <c r="AX825"/>
      <c r="AY825"/>
      <c r="AZ825"/>
      <c r="BA825"/>
      <c r="BB825"/>
      <c r="BC825"/>
      <c r="BD825"/>
      <c r="BE825"/>
      <c r="BF825"/>
      <c r="BG825"/>
      <c r="BH825"/>
      <c r="BI825"/>
      <c r="BJ825"/>
      <c r="BK825"/>
      <c r="BL825"/>
      <c r="BM825"/>
      <c r="BN825"/>
      <c r="BO825"/>
      <c r="BP825"/>
      <c r="BQ825"/>
      <c r="BR825"/>
      <c r="BS825"/>
      <c r="BT825"/>
      <c r="BU825"/>
      <c r="BV825"/>
      <c r="BW825"/>
      <c r="BX825"/>
      <c r="BY825"/>
      <c r="BZ825"/>
      <c r="CA825"/>
      <c r="CB825"/>
      <c r="CC825"/>
      <c r="CD825"/>
      <c r="CE825"/>
      <c r="CF825"/>
      <c r="CG825"/>
      <c r="CH825"/>
      <c r="CI825"/>
      <c r="CJ825"/>
      <c r="CK825"/>
      <c r="CL825"/>
      <c r="CM825"/>
      <c r="CN825"/>
      <c r="CO825"/>
      <c r="CP825"/>
      <c r="CQ825"/>
      <c r="CR825"/>
      <c r="CS825"/>
      <c r="CT825"/>
      <c r="CU825"/>
      <c r="CV825"/>
      <c r="CW825"/>
      <c r="CX825"/>
      <c r="CY825"/>
      <c r="CZ825"/>
      <c r="DA825"/>
      <c r="DB825"/>
      <c r="DC825"/>
      <c r="DD825"/>
      <c r="DE825"/>
      <c r="DF825"/>
      <c r="DG825"/>
      <c r="DH825"/>
      <c r="DI825"/>
      <c r="DJ825"/>
      <c r="DK825"/>
      <c r="DL825"/>
      <c r="DM825"/>
      <c r="DN825"/>
      <c r="DO825"/>
      <c r="DP825"/>
      <c r="DQ825"/>
      <c r="DR825"/>
      <c r="DS825"/>
      <c r="DT825"/>
      <c r="DU825"/>
      <c r="DV825"/>
      <c r="DW825"/>
      <c r="DX825"/>
      <c r="DY825"/>
      <c r="DZ825"/>
      <c r="EA825"/>
      <c r="EB825"/>
      <c r="EC825"/>
      <c r="ED825"/>
      <c r="EE825"/>
    </row>
    <row r="826" spans="30:135" s="20" customFormat="1">
      <c r="AD826" s="43"/>
      <c r="AE826" s="43"/>
      <c r="AF826" s="3"/>
      <c r="AG826"/>
      <c r="AH826"/>
      <c r="AI826"/>
      <c r="AJ826"/>
      <c r="AK826"/>
      <c r="AL826"/>
      <c r="AM826"/>
      <c r="AN826"/>
      <c r="AO826"/>
      <c r="AP826"/>
      <c r="AQ826"/>
      <c r="AR826"/>
      <c r="AS826"/>
      <c r="AT826"/>
      <c r="AU826"/>
      <c r="AV826"/>
      <c r="AW826"/>
      <c r="AX826"/>
      <c r="AY826"/>
      <c r="AZ826"/>
      <c r="BA826"/>
      <c r="BB826"/>
      <c r="BC826"/>
      <c r="BD826"/>
      <c r="BE826"/>
      <c r="BF826"/>
      <c r="BG826"/>
      <c r="BH826"/>
      <c r="BI826"/>
      <c r="BJ826"/>
      <c r="BK826"/>
      <c r="BL826"/>
      <c r="BM826"/>
      <c r="BN826"/>
      <c r="BO826"/>
      <c r="BP826"/>
      <c r="BQ826"/>
      <c r="BR826"/>
      <c r="BS826"/>
      <c r="BT826"/>
      <c r="BU826"/>
      <c r="BV826"/>
      <c r="BW826"/>
      <c r="BX826"/>
      <c r="BY826"/>
      <c r="BZ826"/>
      <c r="CA826"/>
      <c r="CB826"/>
      <c r="CC826"/>
      <c r="CD826"/>
      <c r="CE826"/>
      <c r="CF826"/>
      <c r="CG826"/>
      <c r="CH826"/>
      <c r="CI826"/>
      <c r="CJ826"/>
      <c r="CK826"/>
      <c r="CL826"/>
      <c r="CM826"/>
      <c r="CN826"/>
      <c r="CO826"/>
      <c r="CP826"/>
      <c r="CQ826"/>
      <c r="CR826"/>
      <c r="CS826"/>
      <c r="CT826"/>
      <c r="CU826"/>
      <c r="CV826"/>
      <c r="CW826"/>
      <c r="CX826"/>
      <c r="CY826"/>
      <c r="CZ826"/>
      <c r="DA826"/>
      <c r="DB826"/>
      <c r="DC826"/>
      <c r="DD826"/>
      <c r="DE826"/>
      <c r="DF826"/>
      <c r="DG826"/>
      <c r="DH826"/>
      <c r="DI826"/>
      <c r="DJ826"/>
      <c r="DK826"/>
      <c r="DL826"/>
      <c r="DM826"/>
      <c r="DN826"/>
      <c r="DO826"/>
      <c r="DP826"/>
      <c r="DQ826"/>
      <c r="DR826"/>
      <c r="DS826"/>
      <c r="DT826"/>
      <c r="DU826"/>
      <c r="DV826"/>
      <c r="DW826"/>
      <c r="DX826"/>
      <c r="DY826"/>
      <c r="DZ826"/>
      <c r="EA826"/>
      <c r="EB826"/>
      <c r="EC826"/>
      <c r="ED826"/>
      <c r="EE826"/>
    </row>
    <row r="827" spans="30:135" s="20" customFormat="1">
      <c r="AD827" s="43"/>
      <c r="AE827" s="43"/>
      <c r="AF827" s="3"/>
      <c r="AG827"/>
      <c r="AH827"/>
      <c r="AI827"/>
      <c r="AJ827"/>
      <c r="AK827"/>
      <c r="AL827"/>
      <c r="AM827"/>
      <c r="AN827"/>
      <c r="AO827"/>
      <c r="AP827"/>
      <c r="AQ827"/>
      <c r="AR827"/>
      <c r="AS827"/>
      <c r="AT827"/>
      <c r="AU827"/>
      <c r="AV827"/>
      <c r="AW827"/>
      <c r="AX827"/>
      <c r="AY827"/>
      <c r="AZ827"/>
      <c r="BA827"/>
      <c r="BB827"/>
      <c r="BC827"/>
      <c r="BD827"/>
      <c r="BE827"/>
      <c r="BF827"/>
      <c r="BG827"/>
      <c r="BH827"/>
      <c r="BI827"/>
      <c r="BJ827"/>
      <c r="BK827"/>
      <c r="BL827"/>
      <c r="BM827"/>
      <c r="BN827"/>
      <c r="BO827"/>
      <c r="BP827"/>
      <c r="BQ827"/>
      <c r="BR827"/>
      <c r="BS827"/>
      <c r="BT827"/>
      <c r="BU827"/>
      <c r="BV827"/>
      <c r="BW827"/>
      <c r="BX827"/>
      <c r="BY827"/>
      <c r="BZ827"/>
      <c r="CA827"/>
      <c r="CB827"/>
      <c r="CC827"/>
      <c r="CD827"/>
      <c r="CE827"/>
      <c r="CF827"/>
      <c r="CG827"/>
      <c r="CH827"/>
      <c r="CI827"/>
      <c r="CJ827"/>
      <c r="CK827"/>
      <c r="CL827"/>
      <c r="CM827"/>
      <c r="CN827"/>
      <c r="CO827"/>
      <c r="CP827"/>
      <c r="CQ827"/>
      <c r="CR827"/>
      <c r="CS827"/>
      <c r="CT827"/>
      <c r="CU827"/>
      <c r="CV827"/>
      <c r="CW827"/>
      <c r="CX827"/>
      <c r="CY827"/>
      <c r="CZ827"/>
      <c r="DA827"/>
      <c r="DB827"/>
      <c r="DC827"/>
      <c r="DD827"/>
      <c r="DE827"/>
      <c r="DF827"/>
      <c r="DG827"/>
      <c r="DH827"/>
      <c r="DI827"/>
      <c r="DJ827"/>
      <c r="DK827"/>
      <c r="DL827"/>
      <c r="DM827"/>
      <c r="DN827"/>
      <c r="DO827"/>
      <c r="DP827"/>
      <c r="DQ827"/>
      <c r="DR827"/>
      <c r="DS827"/>
      <c r="DT827"/>
      <c r="DU827"/>
      <c r="DV827"/>
      <c r="DW827"/>
      <c r="DX827"/>
      <c r="DY827"/>
      <c r="DZ827"/>
      <c r="EA827"/>
      <c r="EB827"/>
      <c r="EC827"/>
      <c r="ED827"/>
      <c r="EE827"/>
    </row>
    <row r="828" spans="30:135" s="20" customFormat="1">
      <c r="AD828" s="43"/>
      <c r="AE828" s="43"/>
      <c r="AF828" s="3"/>
      <c r="AG828"/>
      <c r="AH828"/>
      <c r="AI828"/>
      <c r="AJ828"/>
      <c r="AK828"/>
      <c r="AL828"/>
      <c r="AM828"/>
      <c r="AN828"/>
      <c r="AO828"/>
      <c r="AP828"/>
      <c r="AQ828"/>
      <c r="AR828"/>
      <c r="AS828"/>
      <c r="AT828"/>
      <c r="AU828"/>
      <c r="AV828"/>
      <c r="AW828"/>
      <c r="AX828"/>
      <c r="AY828"/>
      <c r="AZ828"/>
      <c r="BA828"/>
      <c r="BB828"/>
      <c r="BC828"/>
      <c r="BD828"/>
      <c r="BE828"/>
      <c r="BF828"/>
      <c r="BG828"/>
      <c r="BH828"/>
      <c r="BI828"/>
      <c r="BJ828"/>
      <c r="BK828"/>
      <c r="BL828"/>
      <c r="BM828"/>
      <c r="BN828"/>
      <c r="BO828"/>
      <c r="BP828"/>
      <c r="BQ828"/>
      <c r="BR828"/>
      <c r="BS828"/>
      <c r="BT828"/>
      <c r="BU828"/>
      <c r="BV828"/>
      <c r="BW828"/>
      <c r="BX828"/>
      <c r="BY828"/>
      <c r="BZ828"/>
      <c r="CA828"/>
      <c r="CB828"/>
      <c r="CC828"/>
      <c r="CD828"/>
      <c r="CE828"/>
      <c r="CF828"/>
      <c r="CG828"/>
      <c r="CH828"/>
      <c r="CI828"/>
      <c r="CJ828"/>
      <c r="CK828"/>
      <c r="CL828"/>
      <c r="CM828"/>
      <c r="CN828"/>
      <c r="CO828"/>
      <c r="CP828"/>
      <c r="CQ828"/>
      <c r="CR828"/>
      <c r="CS828"/>
      <c r="CT828"/>
      <c r="CU828"/>
      <c r="CV828"/>
      <c r="CW828"/>
      <c r="CX828"/>
      <c r="CY828"/>
      <c r="CZ828"/>
      <c r="DA828"/>
      <c r="DB828"/>
      <c r="DC828"/>
      <c r="DD828"/>
      <c r="DE828"/>
      <c r="DF828"/>
      <c r="DG828"/>
      <c r="DH828"/>
      <c r="DI828"/>
      <c r="DJ828"/>
      <c r="DK828"/>
      <c r="DL828"/>
      <c r="DM828"/>
      <c r="DN828"/>
      <c r="DO828"/>
      <c r="DP828"/>
      <c r="DQ828"/>
      <c r="DR828"/>
      <c r="DS828"/>
      <c r="DT828"/>
      <c r="DU828"/>
      <c r="DV828"/>
      <c r="DW828"/>
      <c r="DX828"/>
      <c r="DY828"/>
      <c r="DZ828"/>
      <c r="EA828"/>
      <c r="EB828"/>
      <c r="EC828"/>
      <c r="ED828"/>
      <c r="EE828"/>
    </row>
    <row r="829" spans="30:135" s="20" customFormat="1">
      <c r="AD829" s="43"/>
      <c r="AE829" s="43"/>
      <c r="AF829" s="3"/>
      <c r="AG829"/>
      <c r="AH829"/>
      <c r="AI829"/>
      <c r="AJ829"/>
      <c r="AK829"/>
      <c r="AL829"/>
      <c r="AM829"/>
      <c r="AN829"/>
      <c r="AO829"/>
      <c r="AP829"/>
      <c r="AQ829"/>
      <c r="AR829"/>
      <c r="AS829"/>
      <c r="AT829"/>
      <c r="AU829"/>
      <c r="AV829"/>
      <c r="AW829"/>
      <c r="AX829"/>
      <c r="AY829"/>
      <c r="AZ829"/>
      <c r="BA829"/>
      <c r="BB829"/>
      <c r="BC829"/>
      <c r="BD829"/>
      <c r="BE829"/>
      <c r="BF829"/>
      <c r="BG829"/>
      <c r="BH829"/>
      <c r="BI829"/>
      <c r="BJ829"/>
      <c r="BK829"/>
      <c r="BL829"/>
      <c r="BM829"/>
      <c r="BN829"/>
      <c r="BO829"/>
      <c r="BP829"/>
      <c r="BQ829"/>
      <c r="BR829"/>
      <c r="BS829"/>
      <c r="BT829"/>
      <c r="BU829"/>
      <c r="BV829"/>
      <c r="BW829"/>
      <c r="BX829"/>
      <c r="BY829"/>
      <c r="BZ829"/>
      <c r="CA829"/>
      <c r="CB829"/>
      <c r="CC829"/>
      <c r="CD829"/>
      <c r="CE829"/>
      <c r="CF829"/>
      <c r="CG829"/>
      <c r="CH829"/>
      <c r="CI829"/>
      <c r="CJ829"/>
      <c r="CK829"/>
      <c r="CL829"/>
      <c r="CM829"/>
      <c r="CN829"/>
      <c r="CO829"/>
      <c r="CP829"/>
      <c r="CQ829"/>
      <c r="CR829"/>
      <c r="CS829"/>
      <c r="CT829"/>
      <c r="CU829"/>
      <c r="CV829"/>
      <c r="CW829"/>
      <c r="CX829"/>
      <c r="CY829"/>
      <c r="CZ829"/>
      <c r="DA829"/>
      <c r="DB829"/>
      <c r="DC829"/>
      <c r="DD829"/>
      <c r="DE829"/>
      <c r="DF829"/>
      <c r="DG829"/>
      <c r="DH829"/>
      <c r="DI829"/>
      <c r="DJ829"/>
      <c r="DK829"/>
      <c r="DL829"/>
      <c r="DM829"/>
      <c r="DN829"/>
      <c r="DO829"/>
      <c r="DP829"/>
      <c r="DQ829"/>
      <c r="DR829"/>
      <c r="DS829"/>
      <c r="DT829"/>
      <c r="DU829"/>
      <c r="DV829"/>
      <c r="DW829"/>
      <c r="DX829"/>
      <c r="DY829"/>
      <c r="DZ829"/>
      <c r="EA829"/>
      <c r="EB829"/>
      <c r="EC829"/>
      <c r="ED829"/>
      <c r="EE829"/>
    </row>
    <row r="830" spans="30:135" s="20" customFormat="1">
      <c r="AD830" s="43"/>
      <c r="AE830" s="43"/>
      <c r="AF830" s="3"/>
      <c r="AG830"/>
      <c r="AH830"/>
      <c r="AI830"/>
      <c r="AJ830"/>
      <c r="AK830"/>
      <c r="AL830"/>
      <c r="AM830"/>
      <c r="AN830"/>
      <c r="AO830"/>
      <c r="AP830"/>
      <c r="AQ830"/>
      <c r="AR830"/>
      <c r="AS830"/>
      <c r="AT830"/>
      <c r="AU830"/>
      <c r="AV830"/>
      <c r="AW830"/>
      <c r="AX830"/>
      <c r="AY830"/>
      <c r="AZ830"/>
      <c r="BA830"/>
      <c r="BB830"/>
      <c r="BC830"/>
      <c r="BD830"/>
      <c r="BE830"/>
      <c r="BF830"/>
      <c r="BG830"/>
      <c r="BH830"/>
      <c r="BI830"/>
      <c r="BJ830"/>
      <c r="BK830"/>
      <c r="BL830"/>
      <c r="BM830"/>
      <c r="BN830"/>
      <c r="BO830"/>
      <c r="BP830"/>
      <c r="BQ830"/>
      <c r="BR830"/>
      <c r="BS830"/>
      <c r="BT830"/>
      <c r="BU830"/>
      <c r="BV830"/>
      <c r="BW830"/>
      <c r="BX830"/>
      <c r="BY830"/>
      <c r="BZ830"/>
      <c r="CA830"/>
      <c r="CB830"/>
      <c r="CC830"/>
      <c r="CD830"/>
      <c r="CE830"/>
      <c r="CF830"/>
      <c r="CG830"/>
      <c r="CH830"/>
      <c r="CI830"/>
      <c r="CJ830"/>
      <c r="CK830"/>
      <c r="CL830"/>
      <c r="CM830"/>
      <c r="CN830"/>
      <c r="CO830"/>
      <c r="CP830"/>
      <c r="CQ830"/>
      <c r="CR830"/>
      <c r="CS830"/>
      <c r="CT830"/>
      <c r="CU830"/>
      <c r="CV830"/>
      <c r="CW830"/>
      <c r="CX830"/>
      <c r="CY830"/>
      <c r="CZ830"/>
      <c r="DA830"/>
      <c r="DB830"/>
      <c r="DC830"/>
      <c r="DD830"/>
      <c r="DE830"/>
      <c r="DF830"/>
      <c r="DG830"/>
      <c r="DH830"/>
      <c r="DI830"/>
      <c r="DJ830"/>
      <c r="DK830"/>
      <c r="DL830"/>
      <c r="DM830"/>
      <c r="DN830"/>
      <c r="DO830"/>
      <c r="DP830"/>
      <c r="DQ830"/>
      <c r="DR830"/>
      <c r="DS830"/>
      <c r="DT830"/>
      <c r="DU830"/>
      <c r="DV830"/>
      <c r="DW830"/>
      <c r="DX830"/>
      <c r="DY830"/>
      <c r="DZ830"/>
      <c r="EA830"/>
      <c r="EB830"/>
      <c r="EC830"/>
      <c r="ED830"/>
      <c r="EE830"/>
    </row>
    <row r="831" spans="30:135" s="20" customFormat="1">
      <c r="AD831" s="43"/>
      <c r="AE831" s="43"/>
      <c r="AF831" s="3"/>
      <c r="AG831"/>
      <c r="AH831"/>
      <c r="AI831"/>
      <c r="AJ831"/>
      <c r="AK831"/>
      <c r="AL831"/>
      <c r="AM831"/>
      <c r="AN831"/>
      <c r="AO831"/>
      <c r="AP831"/>
      <c r="AQ831"/>
      <c r="AR831"/>
      <c r="AS831"/>
      <c r="AT831"/>
      <c r="AU831"/>
      <c r="AV831"/>
      <c r="AW831"/>
      <c r="AX831"/>
      <c r="AY831"/>
      <c r="AZ831"/>
      <c r="BA831"/>
      <c r="BB831"/>
      <c r="BC831"/>
      <c r="BD831"/>
      <c r="BE831"/>
      <c r="BF831"/>
      <c r="BG831"/>
      <c r="BH831"/>
      <c r="BI831"/>
      <c r="BJ831"/>
      <c r="BK831"/>
      <c r="BL831"/>
      <c r="BM831"/>
      <c r="BN831"/>
      <c r="BO831"/>
      <c r="BP831"/>
      <c r="BQ831"/>
      <c r="BR831"/>
      <c r="BS831"/>
      <c r="BT831"/>
      <c r="BU831"/>
      <c r="BV831"/>
      <c r="BW831"/>
      <c r="BX831"/>
      <c r="BY831"/>
      <c r="BZ831"/>
      <c r="CA831"/>
      <c r="CB831"/>
      <c r="CC831"/>
      <c r="CD831"/>
      <c r="CE831"/>
      <c r="CF831"/>
      <c r="CG831"/>
      <c r="CH831"/>
      <c r="CI831"/>
      <c r="CJ831"/>
      <c r="CK831"/>
      <c r="CL831"/>
      <c r="CM831"/>
      <c r="CN831"/>
      <c r="CO831"/>
      <c r="CP831"/>
      <c r="CQ831"/>
      <c r="CR831"/>
      <c r="CS831"/>
      <c r="CT831"/>
      <c r="CU831"/>
      <c r="CV831"/>
      <c r="CW831"/>
      <c r="CX831"/>
      <c r="CY831"/>
      <c r="CZ831"/>
      <c r="DA831"/>
      <c r="DB831"/>
      <c r="DC831"/>
      <c r="DD831"/>
      <c r="DE831"/>
      <c r="DF831"/>
      <c r="DG831"/>
      <c r="DH831"/>
      <c r="DI831"/>
      <c r="DJ831"/>
      <c r="DK831"/>
      <c r="DL831"/>
      <c r="DM831"/>
      <c r="DN831"/>
      <c r="DO831"/>
      <c r="DP831"/>
      <c r="DQ831"/>
      <c r="DR831"/>
      <c r="DS831"/>
      <c r="DT831"/>
      <c r="DU831"/>
      <c r="DV831"/>
      <c r="DW831"/>
      <c r="DX831"/>
      <c r="DY831"/>
      <c r="DZ831"/>
      <c r="EA831"/>
      <c r="EB831"/>
      <c r="EC831"/>
      <c r="ED831"/>
      <c r="EE831"/>
    </row>
    <row r="832" spans="30:135" s="20" customFormat="1">
      <c r="AD832" s="43"/>
      <c r="AE832" s="43"/>
      <c r="AF832" s="3"/>
      <c r="AG832"/>
      <c r="AH832"/>
      <c r="AI832"/>
      <c r="AJ832"/>
      <c r="AK832"/>
      <c r="AL832"/>
      <c r="AM832"/>
      <c r="AN832"/>
      <c r="AO832"/>
      <c r="AP832"/>
      <c r="AQ832"/>
      <c r="AR832"/>
      <c r="AS832"/>
      <c r="AT832"/>
      <c r="AU832"/>
      <c r="AV832"/>
      <c r="AW832"/>
      <c r="AX832"/>
      <c r="AY832"/>
      <c r="AZ832"/>
      <c r="BA832"/>
      <c r="BB832"/>
      <c r="BC832"/>
      <c r="BD832"/>
      <c r="BE832"/>
      <c r="BF832"/>
      <c r="BG832"/>
      <c r="BH832"/>
      <c r="BI832"/>
      <c r="BJ832"/>
      <c r="BK832"/>
      <c r="BL832"/>
      <c r="BM832"/>
      <c r="BN832"/>
      <c r="BO832"/>
      <c r="BP832"/>
      <c r="BQ832"/>
      <c r="BR832"/>
      <c r="BS832"/>
      <c r="BT832"/>
      <c r="BU832"/>
      <c r="BV832"/>
      <c r="BW832"/>
      <c r="BX832"/>
      <c r="BY832"/>
      <c r="BZ832"/>
      <c r="CA832"/>
      <c r="CB832"/>
      <c r="CC832"/>
      <c r="CD832"/>
      <c r="CE832"/>
      <c r="CF832"/>
      <c r="CG832"/>
      <c r="CH832"/>
      <c r="CI832"/>
      <c r="CJ832"/>
      <c r="CK832"/>
      <c r="CL832"/>
      <c r="CM832"/>
      <c r="CN832"/>
      <c r="CO832"/>
      <c r="CP832"/>
      <c r="CQ832"/>
      <c r="CR832"/>
      <c r="CS832"/>
      <c r="CT832"/>
      <c r="CU832"/>
      <c r="CV832"/>
      <c r="CW832"/>
      <c r="CX832"/>
      <c r="CY832"/>
      <c r="CZ832"/>
      <c r="DA832"/>
      <c r="DB832"/>
      <c r="DC832"/>
      <c r="DD832"/>
      <c r="DE832"/>
      <c r="DF832"/>
      <c r="DG832"/>
      <c r="DH832"/>
      <c r="DI832"/>
      <c r="DJ832"/>
      <c r="DK832"/>
      <c r="DL832"/>
      <c r="DM832"/>
      <c r="DN832"/>
      <c r="DO832"/>
      <c r="DP832"/>
      <c r="DQ832"/>
      <c r="DR832"/>
      <c r="DS832"/>
      <c r="DT832"/>
      <c r="DU832"/>
      <c r="DV832"/>
      <c r="DW832"/>
      <c r="DX832"/>
      <c r="DY832"/>
      <c r="DZ832"/>
      <c r="EA832"/>
      <c r="EB832"/>
      <c r="EC832"/>
      <c r="ED832"/>
      <c r="EE832"/>
    </row>
    <row r="833" spans="30:135" s="20" customFormat="1">
      <c r="AD833" s="43"/>
      <c r="AE833" s="43"/>
      <c r="AF833" s="3"/>
      <c r="AG833"/>
      <c r="AH833"/>
      <c r="AI833"/>
      <c r="AJ833"/>
      <c r="AK833"/>
      <c r="AL833"/>
      <c r="AM833"/>
      <c r="AN833"/>
      <c r="AO833"/>
      <c r="AP833"/>
      <c r="AQ833"/>
      <c r="AR833"/>
      <c r="AS833"/>
      <c r="AT833"/>
      <c r="AU833"/>
      <c r="AV833"/>
      <c r="AW833"/>
      <c r="AX833"/>
      <c r="AY833"/>
      <c r="AZ833"/>
      <c r="BA833"/>
      <c r="BB833"/>
      <c r="BC833"/>
      <c r="BD833"/>
      <c r="BE833"/>
      <c r="BF833"/>
      <c r="BG833"/>
      <c r="BH833"/>
      <c r="BI833"/>
      <c r="BJ833"/>
      <c r="BK833"/>
      <c r="BL833"/>
      <c r="BM833"/>
      <c r="BN833"/>
      <c r="BO833"/>
      <c r="BP833"/>
      <c r="BQ833"/>
      <c r="BR833"/>
      <c r="BS833"/>
      <c r="BT833"/>
      <c r="BU833"/>
      <c r="BV833"/>
      <c r="BW833"/>
      <c r="BX833"/>
      <c r="BY833"/>
      <c r="BZ833"/>
      <c r="CA833"/>
      <c r="CB833"/>
      <c r="CC833"/>
      <c r="CD833"/>
      <c r="CE833"/>
      <c r="CF833"/>
      <c r="CG833"/>
      <c r="CH833"/>
      <c r="CI833"/>
      <c r="CJ833"/>
      <c r="CK833"/>
      <c r="CL833"/>
      <c r="CM833"/>
      <c r="CN833"/>
      <c r="CO833"/>
      <c r="CP833"/>
      <c r="CQ833"/>
      <c r="CR833"/>
      <c r="CS833"/>
      <c r="CT833"/>
      <c r="CU833"/>
      <c r="CV833"/>
      <c r="CW833"/>
      <c r="CX833"/>
      <c r="CY833"/>
      <c r="CZ833"/>
      <c r="DA833"/>
      <c r="DB833"/>
      <c r="DC833"/>
      <c r="DD833"/>
      <c r="DE833"/>
      <c r="DF833"/>
      <c r="DG833"/>
      <c r="DH833"/>
      <c r="DI833"/>
      <c r="DJ833"/>
      <c r="DK833"/>
      <c r="DL833"/>
      <c r="DM833"/>
      <c r="DN833"/>
      <c r="DO833"/>
      <c r="DP833"/>
      <c r="DQ833"/>
      <c r="DR833"/>
      <c r="DS833"/>
      <c r="DT833"/>
      <c r="DU833"/>
      <c r="DV833"/>
      <c r="DW833"/>
      <c r="DX833"/>
      <c r="DY833"/>
      <c r="DZ833"/>
      <c r="EA833"/>
      <c r="EB833"/>
      <c r="EC833"/>
      <c r="ED833"/>
      <c r="EE833"/>
    </row>
    <row r="834" spans="30:135" s="20" customFormat="1">
      <c r="AD834" s="43"/>
      <c r="AE834" s="43"/>
      <c r="AF834" s="3"/>
      <c r="AG834"/>
      <c r="AH834"/>
      <c r="AI834"/>
      <c r="AJ834"/>
      <c r="AK834"/>
      <c r="AL834"/>
      <c r="AM834"/>
      <c r="AN834"/>
      <c r="AO834"/>
      <c r="AP834"/>
      <c r="AQ834"/>
      <c r="AR834"/>
      <c r="AS834"/>
      <c r="AT834"/>
      <c r="AU834"/>
      <c r="AV834"/>
      <c r="AW834"/>
      <c r="AX834"/>
      <c r="AY834"/>
      <c r="AZ834"/>
      <c r="BA834"/>
      <c r="BB834"/>
      <c r="BC834"/>
      <c r="BD834"/>
      <c r="BE834"/>
      <c r="BF834"/>
      <c r="BG834"/>
      <c r="BH834"/>
      <c r="BI834"/>
      <c r="BJ834"/>
      <c r="BK834"/>
      <c r="BL834"/>
      <c r="BM834"/>
      <c r="BN834"/>
      <c r="BO834"/>
      <c r="BP834"/>
      <c r="BQ834"/>
      <c r="BR834"/>
      <c r="BS834"/>
      <c r="BT834"/>
      <c r="BU834"/>
      <c r="BV834"/>
      <c r="BW834"/>
      <c r="BX834"/>
      <c r="BY834"/>
      <c r="BZ834"/>
      <c r="CA834"/>
      <c r="CB834"/>
      <c r="CC834"/>
      <c r="CD834"/>
      <c r="CE834"/>
      <c r="CF834"/>
      <c r="CG834"/>
      <c r="CH834"/>
      <c r="CI834"/>
      <c r="CJ834"/>
      <c r="CK834"/>
      <c r="CL834"/>
      <c r="CM834"/>
      <c r="CN834"/>
      <c r="CO834"/>
      <c r="CP834"/>
      <c r="CQ834"/>
      <c r="CR834"/>
      <c r="CS834"/>
      <c r="CT834"/>
      <c r="CU834"/>
      <c r="CV834"/>
      <c r="CW834"/>
      <c r="CX834"/>
      <c r="CY834"/>
      <c r="CZ834"/>
      <c r="DA834"/>
      <c r="DB834"/>
      <c r="DC834"/>
      <c r="DD834"/>
      <c r="DE834"/>
      <c r="DF834"/>
      <c r="DG834"/>
      <c r="DH834"/>
      <c r="DI834"/>
      <c r="DJ834"/>
      <c r="DK834"/>
      <c r="DL834"/>
      <c r="DM834"/>
      <c r="DN834"/>
      <c r="DO834"/>
      <c r="DP834"/>
      <c r="DQ834"/>
      <c r="DR834"/>
      <c r="DS834"/>
      <c r="DT834"/>
      <c r="DU834"/>
      <c r="DV834"/>
      <c r="DW834"/>
      <c r="DX834"/>
      <c r="DY834"/>
      <c r="DZ834"/>
      <c r="EA834"/>
      <c r="EB834"/>
      <c r="EC834"/>
      <c r="ED834"/>
      <c r="EE834"/>
    </row>
    <row r="835" spans="30:135" s="20" customFormat="1">
      <c r="AD835" s="43"/>
      <c r="AE835" s="43"/>
      <c r="AF835" s="3"/>
      <c r="AG835"/>
      <c r="AH835"/>
      <c r="AI835"/>
      <c r="AJ835"/>
      <c r="AK835"/>
      <c r="AL835"/>
      <c r="AM835"/>
      <c r="AN835"/>
      <c r="AO835"/>
      <c r="AP835"/>
      <c r="AQ835"/>
      <c r="AR835"/>
      <c r="AS835"/>
      <c r="AT835"/>
      <c r="AU835"/>
      <c r="AV835"/>
      <c r="AW835"/>
      <c r="AX835"/>
      <c r="AY835"/>
      <c r="AZ835"/>
      <c r="BA835"/>
      <c r="BB835"/>
      <c r="BC835"/>
      <c r="BD835"/>
      <c r="BE835"/>
      <c r="BF835"/>
      <c r="BG835"/>
      <c r="BH835"/>
      <c r="BI835"/>
      <c r="BJ835"/>
      <c r="BK835"/>
      <c r="BL835"/>
      <c r="BM835"/>
      <c r="BN835"/>
      <c r="BO835"/>
      <c r="BP835"/>
      <c r="BQ835"/>
      <c r="BR835"/>
      <c r="BS835"/>
      <c r="BT835"/>
      <c r="BU835"/>
      <c r="BV835"/>
      <c r="BW835"/>
      <c r="BX835"/>
      <c r="BY835"/>
      <c r="BZ835"/>
      <c r="CA835"/>
      <c r="CB835"/>
      <c r="CC835"/>
      <c r="CD835"/>
      <c r="CE835"/>
      <c r="CF835"/>
      <c r="CG835"/>
      <c r="CH835"/>
      <c r="CI835"/>
      <c r="CJ835"/>
      <c r="CK835"/>
      <c r="CL835"/>
      <c r="CM835"/>
      <c r="CN835"/>
      <c r="CO835"/>
      <c r="CP835"/>
      <c r="CQ835"/>
      <c r="CR835"/>
      <c r="CS835"/>
      <c r="CT835"/>
      <c r="CU835"/>
      <c r="CV835"/>
      <c r="CW835"/>
      <c r="CX835"/>
      <c r="CY835"/>
      <c r="CZ835"/>
      <c r="DA835"/>
      <c r="DB835"/>
      <c r="DC835"/>
      <c r="DD835"/>
      <c r="DE835"/>
      <c r="DF835"/>
      <c r="DG835"/>
      <c r="DH835"/>
      <c r="DI835"/>
      <c r="DJ835"/>
      <c r="DK835"/>
      <c r="DL835"/>
      <c r="DM835"/>
      <c r="DN835"/>
      <c r="DO835"/>
      <c r="DP835"/>
      <c r="DQ835"/>
      <c r="DR835"/>
      <c r="DS835"/>
      <c r="DT835"/>
      <c r="DU835"/>
      <c r="DV835"/>
      <c r="DW835"/>
      <c r="DX835"/>
      <c r="DY835"/>
      <c r="DZ835"/>
      <c r="EA835"/>
      <c r="EB835"/>
      <c r="EC835"/>
      <c r="ED835"/>
      <c r="EE835"/>
    </row>
    <row r="836" spans="30:135" s="20" customFormat="1">
      <c r="AD836" s="43"/>
      <c r="AE836" s="43"/>
      <c r="AF836" s="3"/>
      <c r="AG836"/>
      <c r="AH836"/>
      <c r="AI836"/>
      <c r="AJ836"/>
      <c r="AK836"/>
      <c r="AL836"/>
      <c r="AM836"/>
      <c r="AN836"/>
      <c r="AO836"/>
      <c r="AP836"/>
      <c r="AQ836"/>
      <c r="AR836"/>
      <c r="AS836"/>
      <c r="AT836"/>
      <c r="AU836"/>
      <c r="AV836"/>
      <c r="AW836"/>
      <c r="AX836"/>
      <c r="AY836"/>
      <c r="AZ836"/>
      <c r="BA836"/>
      <c r="BB836"/>
      <c r="BC836"/>
      <c r="BD836"/>
      <c r="BE836"/>
      <c r="BF836"/>
      <c r="BG836"/>
      <c r="BH836"/>
      <c r="BI836"/>
      <c r="BJ836"/>
      <c r="BK836"/>
      <c r="BL836"/>
      <c r="BM836"/>
      <c r="BN836"/>
      <c r="BO836"/>
      <c r="BP836"/>
      <c r="BQ836"/>
      <c r="BR836"/>
      <c r="BS836"/>
      <c r="BT836"/>
      <c r="BU836"/>
      <c r="BV836"/>
      <c r="BW836"/>
      <c r="BX836"/>
      <c r="BY836"/>
      <c r="BZ836"/>
      <c r="CA836"/>
      <c r="CB836"/>
      <c r="CC836"/>
      <c r="CD836"/>
      <c r="CE836"/>
      <c r="CF836"/>
      <c r="CG836"/>
      <c r="CH836"/>
      <c r="CI836"/>
      <c r="CJ836"/>
      <c r="CK836"/>
      <c r="CL836"/>
      <c r="CM836"/>
      <c r="CN836"/>
      <c r="CO836"/>
      <c r="CP836"/>
      <c r="CQ836"/>
      <c r="CR836"/>
      <c r="CS836"/>
      <c r="CT836"/>
      <c r="CU836"/>
      <c r="CV836"/>
      <c r="CW836"/>
      <c r="CX836"/>
      <c r="CY836"/>
      <c r="CZ836"/>
      <c r="DA836"/>
      <c r="DB836"/>
      <c r="DC836"/>
      <c r="DD836"/>
      <c r="DE836"/>
      <c r="DF836"/>
      <c r="DG836"/>
      <c r="DH836"/>
      <c r="DI836"/>
      <c r="DJ836"/>
      <c r="DK836"/>
      <c r="DL836"/>
      <c r="DM836"/>
      <c r="DN836"/>
      <c r="DO836"/>
      <c r="DP836"/>
      <c r="DQ836"/>
      <c r="DR836"/>
      <c r="DS836"/>
      <c r="DT836"/>
      <c r="DU836"/>
      <c r="DV836"/>
      <c r="DW836"/>
      <c r="DX836"/>
      <c r="DY836"/>
      <c r="DZ836"/>
      <c r="EA836"/>
      <c r="EB836"/>
      <c r="EC836"/>
      <c r="ED836"/>
      <c r="EE836"/>
    </row>
    <row r="837" spans="30:135" s="20" customFormat="1">
      <c r="AD837" s="43"/>
      <c r="AE837" s="43"/>
      <c r="AF837" s="3"/>
      <c r="AG837"/>
      <c r="AH837"/>
      <c r="AI837"/>
      <c r="AJ837"/>
      <c r="AK837"/>
      <c r="AL837"/>
      <c r="AM837"/>
      <c r="AN837"/>
      <c r="AO837"/>
      <c r="AP837"/>
      <c r="AQ837"/>
      <c r="AR837"/>
      <c r="AS837"/>
      <c r="AT837"/>
      <c r="AU837"/>
      <c r="AV837"/>
      <c r="AW837"/>
      <c r="AX837"/>
      <c r="AY837"/>
      <c r="AZ837"/>
      <c r="BA837"/>
      <c r="BB837"/>
      <c r="BC837"/>
      <c r="BD837"/>
      <c r="BE837"/>
      <c r="BF837"/>
      <c r="BG837"/>
      <c r="BH837"/>
      <c r="BI837"/>
      <c r="BJ837"/>
      <c r="BK837"/>
      <c r="BL837"/>
      <c r="BM837"/>
      <c r="BN837"/>
      <c r="BO837"/>
      <c r="BP837"/>
      <c r="BQ837"/>
      <c r="BR837"/>
      <c r="BS837"/>
      <c r="BT837"/>
      <c r="BU837"/>
      <c r="BV837"/>
      <c r="BW837"/>
      <c r="BX837"/>
      <c r="BY837"/>
      <c r="BZ837"/>
      <c r="CA837"/>
      <c r="CB837"/>
      <c r="CC837"/>
      <c r="CD837"/>
      <c r="CE837"/>
      <c r="CF837"/>
      <c r="CG837"/>
      <c r="CH837"/>
      <c r="CI837"/>
      <c r="CJ837"/>
      <c r="CK837"/>
      <c r="CL837"/>
      <c r="CM837"/>
      <c r="CN837"/>
      <c r="CO837"/>
      <c r="CP837"/>
      <c r="CQ837"/>
      <c r="CR837"/>
      <c r="CS837"/>
      <c r="CT837"/>
      <c r="CU837"/>
      <c r="CV837"/>
      <c r="CW837"/>
      <c r="CX837"/>
      <c r="CY837"/>
      <c r="CZ837"/>
      <c r="DA837"/>
      <c r="DB837"/>
      <c r="DC837"/>
      <c r="DD837"/>
      <c r="DE837"/>
      <c r="DF837"/>
      <c r="DG837"/>
      <c r="DH837"/>
      <c r="DI837"/>
      <c r="DJ837"/>
      <c r="DK837"/>
      <c r="DL837"/>
      <c r="DM837"/>
      <c r="DN837"/>
      <c r="DO837"/>
      <c r="DP837"/>
      <c r="DQ837"/>
      <c r="DR837"/>
      <c r="DS837"/>
      <c r="DT837"/>
      <c r="DU837"/>
      <c r="DV837"/>
      <c r="DW837"/>
      <c r="DX837"/>
      <c r="DY837"/>
      <c r="DZ837"/>
      <c r="EA837"/>
      <c r="EB837"/>
      <c r="EC837"/>
      <c r="ED837"/>
      <c r="EE837"/>
    </row>
    <row r="838" spans="30:135" s="20" customFormat="1">
      <c r="AD838" s="43"/>
      <c r="AE838" s="43"/>
      <c r="AF838" s="3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  <c r="AT838"/>
      <c r="AU838"/>
      <c r="AV838"/>
      <c r="AW838"/>
      <c r="AX838"/>
      <c r="AY838"/>
      <c r="AZ838"/>
      <c r="BA838"/>
      <c r="BB838"/>
      <c r="BC838"/>
      <c r="BD838"/>
      <c r="BE838"/>
      <c r="BF838"/>
      <c r="BG838"/>
      <c r="BH838"/>
      <c r="BI838"/>
      <c r="BJ838"/>
      <c r="BK838"/>
      <c r="BL838"/>
      <c r="BM838"/>
      <c r="BN838"/>
      <c r="BO838"/>
      <c r="BP838"/>
      <c r="BQ838"/>
      <c r="BR838"/>
      <c r="BS838"/>
      <c r="BT838"/>
      <c r="BU838"/>
      <c r="BV838"/>
      <c r="BW838"/>
      <c r="BX838"/>
      <c r="BY838"/>
      <c r="BZ838"/>
      <c r="CA838"/>
      <c r="CB838"/>
      <c r="CC838"/>
      <c r="CD838"/>
      <c r="CE838"/>
      <c r="CF838"/>
      <c r="CG838"/>
      <c r="CH838"/>
      <c r="CI838"/>
      <c r="CJ838"/>
      <c r="CK838"/>
      <c r="CL838"/>
      <c r="CM838"/>
      <c r="CN838"/>
      <c r="CO838"/>
      <c r="CP838"/>
      <c r="CQ838"/>
      <c r="CR838"/>
      <c r="CS838"/>
      <c r="CT838"/>
      <c r="CU838"/>
      <c r="CV838"/>
      <c r="CW838"/>
      <c r="CX838"/>
      <c r="CY838"/>
      <c r="CZ838"/>
      <c r="DA838"/>
      <c r="DB838"/>
      <c r="DC838"/>
      <c r="DD838"/>
      <c r="DE838"/>
      <c r="DF838"/>
      <c r="DG838"/>
      <c r="DH838"/>
      <c r="DI838"/>
      <c r="DJ838"/>
      <c r="DK838"/>
      <c r="DL838"/>
      <c r="DM838"/>
      <c r="DN838"/>
      <c r="DO838"/>
      <c r="DP838"/>
      <c r="DQ838"/>
      <c r="DR838"/>
      <c r="DS838"/>
      <c r="DT838"/>
      <c r="DU838"/>
      <c r="DV838"/>
      <c r="DW838"/>
      <c r="DX838"/>
      <c r="DY838"/>
      <c r="DZ838"/>
      <c r="EA838"/>
      <c r="EB838"/>
      <c r="EC838"/>
      <c r="ED838"/>
      <c r="EE838"/>
    </row>
    <row r="839" spans="30:135" s="20" customFormat="1">
      <c r="AD839" s="43"/>
      <c r="AE839" s="43"/>
      <c r="AF839" s="3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  <c r="AT839"/>
      <c r="AU839"/>
      <c r="AV839"/>
      <c r="AW839"/>
      <c r="AX839"/>
      <c r="AY839"/>
      <c r="AZ839"/>
      <c r="BA839"/>
      <c r="BB839"/>
      <c r="BC839"/>
      <c r="BD839"/>
      <c r="BE839"/>
      <c r="BF839"/>
      <c r="BG839"/>
      <c r="BH839"/>
      <c r="BI839"/>
      <c r="BJ839"/>
      <c r="BK839"/>
      <c r="BL839"/>
      <c r="BM839"/>
      <c r="BN839"/>
      <c r="BO839"/>
      <c r="BP839"/>
      <c r="BQ839"/>
      <c r="BR839"/>
      <c r="BS839"/>
      <c r="BT839"/>
      <c r="BU839"/>
      <c r="BV839"/>
      <c r="BW839"/>
      <c r="BX839"/>
      <c r="BY839"/>
      <c r="BZ839"/>
      <c r="CA839"/>
      <c r="CB839"/>
      <c r="CC839"/>
      <c r="CD839"/>
      <c r="CE839"/>
      <c r="CF839"/>
      <c r="CG839"/>
      <c r="CH839"/>
      <c r="CI839"/>
      <c r="CJ839"/>
      <c r="CK839"/>
      <c r="CL839"/>
      <c r="CM839"/>
      <c r="CN839"/>
      <c r="CO839"/>
      <c r="CP839"/>
      <c r="CQ839"/>
      <c r="CR839"/>
      <c r="CS839"/>
      <c r="CT839"/>
      <c r="CU839"/>
      <c r="CV839"/>
      <c r="CW839"/>
      <c r="CX839"/>
      <c r="CY839"/>
      <c r="CZ839"/>
      <c r="DA839"/>
      <c r="DB839"/>
      <c r="DC839"/>
      <c r="DD839"/>
      <c r="DE839"/>
      <c r="DF839"/>
      <c r="DG839"/>
      <c r="DH839"/>
      <c r="DI839"/>
      <c r="DJ839"/>
      <c r="DK839"/>
      <c r="DL839"/>
      <c r="DM839"/>
      <c r="DN839"/>
      <c r="DO839"/>
      <c r="DP839"/>
      <c r="DQ839"/>
      <c r="DR839"/>
      <c r="DS839"/>
      <c r="DT839"/>
      <c r="DU839"/>
      <c r="DV839"/>
      <c r="DW839"/>
      <c r="DX839"/>
      <c r="DY839"/>
      <c r="DZ839"/>
      <c r="EA839"/>
      <c r="EB839"/>
      <c r="EC839"/>
      <c r="ED839"/>
      <c r="EE839"/>
    </row>
    <row r="840" spans="30:135" s="20" customFormat="1">
      <c r="AD840" s="43"/>
      <c r="AE840" s="43"/>
      <c r="AF840" s="3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  <c r="AT840"/>
      <c r="AU840"/>
      <c r="AV840"/>
      <c r="AW840"/>
      <c r="AX840"/>
      <c r="AY840"/>
      <c r="AZ840"/>
      <c r="BA840"/>
      <c r="BB840"/>
      <c r="BC840"/>
      <c r="BD840"/>
      <c r="BE840"/>
      <c r="BF840"/>
      <c r="BG840"/>
      <c r="BH840"/>
      <c r="BI840"/>
      <c r="BJ840"/>
      <c r="BK840"/>
      <c r="BL840"/>
      <c r="BM840"/>
      <c r="BN840"/>
      <c r="BO840"/>
      <c r="BP840"/>
      <c r="BQ840"/>
      <c r="BR840"/>
      <c r="BS840"/>
      <c r="BT840"/>
      <c r="BU840"/>
      <c r="BV840"/>
      <c r="BW840"/>
      <c r="BX840"/>
      <c r="BY840"/>
      <c r="BZ840"/>
      <c r="CA840"/>
      <c r="CB840"/>
      <c r="CC840"/>
      <c r="CD840"/>
      <c r="CE840"/>
      <c r="CF840"/>
      <c r="CG840"/>
      <c r="CH840"/>
      <c r="CI840"/>
      <c r="CJ840"/>
      <c r="CK840"/>
      <c r="CL840"/>
      <c r="CM840"/>
      <c r="CN840"/>
      <c r="CO840"/>
      <c r="CP840"/>
      <c r="CQ840"/>
      <c r="CR840"/>
      <c r="CS840"/>
      <c r="CT840"/>
      <c r="CU840"/>
      <c r="CV840"/>
      <c r="CW840"/>
      <c r="CX840"/>
      <c r="CY840"/>
      <c r="CZ840"/>
      <c r="DA840"/>
      <c r="DB840"/>
      <c r="DC840"/>
      <c r="DD840"/>
      <c r="DE840"/>
      <c r="DF840"/>
      <c r="DG840"/>
      <c r="DH840"/>
      <c r="DI840"/>
      <c r="DJ840"/>
      <c r="DK840"/>
      <c r="DL840"/>
      <c r="DM840"/>
      <c r="DN840"/>
      <c r="DO840"/>
      <c r="DP840"/>
      <c r="DQ840"/>
      <c r="DR840"/>
      <c r="DS840"/>
      <c r="DT840"/>
      <c r="DU840"/>
      <c r="DV840"/>
      <c r="DW840"/>
      <c r="DX840"/>
      <c r="DY840"/>
      <c r="DZ840"/>
      <c r="EA840"/>
      <c r="EB840"/>
      <c r="EC840"/>
      <c r="ED840"/>
      <c r="EE840"/>
    </row>
    <row r="841" spans="30:135" s="20" customFormat="1">
      <c r="AD841" s="43"/>
      <c r="AE841" s="43"/>
      <c r="AF841" s="3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  <c r="AT841"/>
      <c r="AU841"/>
      <c r="AV841"/>
      <c r="AW841"/>
      <c r="AX841"/>
      <c r="AY841"/>
      <c r="AZ841"/>
      <c r="BA841"/>
      <c r="BB841"/>
      <c r="BC841"/>
      <c r="BD841"/>
      <c r="BE841"/>
      <c r="BF841"/>
      <c r="BG841"/>
      <c r="BH841"/>
      <c r="BI841"/>
      <c r="BJ841"/>
      <c r="BK841"/>
      <c r="BL841"/>
      <c r="BM841"/>
      <c r="BN841"/>
      <c r="BO841"/>
      <c r="BP841"/>
      <c r="BQ841"/>
      <c r="BR841"/>
      <c r="BS841"/>
      <c r="BT841"/>
      <c r="BU841"/>
      <c r="BV841"/>
      <c r="BW841"/>
      <c r="BX841"/>
      <c r="BY841"/>
      <c r="BZ841"/>
      <c r="CA841"/>
      <c r="CB841"/>
      <c r="CC841"/>
      <c r="CD841"/>
      <c r="CE841"/>
      <c r="CF841"/>
      <c r="CG841"/>
      <c r="CH841"/>
      <c r="CI841"/>
      <c r="CJ841"/>
      <c r="CK841"/>
      <c r="CL841"/>
      <c r="CM841"/>
      <c r="CN841"/>
      <c r="CO841"/>
      <c r="CP841"/>
      <c r="CQ841"/>
      <c r="CR841"/>
      <c r="CS841"/>
      <c r="CT841"/>
      <c r="CU841"/>
      <c r="CV841"/>
      <c r="CW841"/>
      <c r="CX841"/>
      <c r="CY841"/>
      <c r="CZ841"/>
      <c r="DA841"/>
      <c r="DB841"/>
      <c r="DC841"/>
      <c r="DD841"/>
      <c r="DE841"/>
      <c r="DF841"/>
      <c r="DG841"/>
      <c r="DH841"/>
      <c r="DI841"/>
      <c r="DJ841"/>
      <c r="DK841"/>
      <c r="DL841"/>
      <c r="DM841"/>
      <c r="DN841"/>
      <c r="DO841"/>
      <c r="DP841"/>
      <c r="DQ841"/>
      <c r="DR841"/>
      <c r="DS841"/>
      <c r="DT841"/>
      <c r="DU841"/>
      <c r="DV841"/>
      <c r="DW841"/>
      <c r="DX841"/>
      <c r="DY841"/>
      <c r="DZ841"/>
      <c r="EA841"/>
      <c r="EB841"/>
      <c r="EC841"/>
      <c r="ED841"/>
      <c r="EE841"/>
    </row>
    <row r="842" spans="30:135" s="20" customFormat="1">
      <c r="AD842" s="43"/>
      <c r="AE842" s="43"/>
      <c r="AF842" s="3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  <c r="AT842"/>
      <c r="AU842"/>
      <c r="AV842"/>
      <c r="AW842"/>
      <c r="AX842"/>
      <c r="AY842"/>
      <c r="AZ842"/>
      <c r="BA842"/>
      <c r="BB842"/>
      <c r="BC842"/>
      <c r="BD842"/>
      <c r="BE842"/>
      <c r="BF842"/>
      <c r="BG842"/>
      <c r="BH842"/>
      <c r="BI842"/>
      <c r="BJ842"/>
      <c r="BK842"/>
      <c r="BL842"/>
      <c r="BM842"/>
      <c r="BN842"/>
      <c r="BO842"/>
      <c r="BP842"/>
      <c r="BQ842"/>
      <c r="BR842"/>
      <c r="BS842"/>
      <c r="BT842"/>
      <c r="BU842"/>
      <c r="BV842"/>
      <c r="BW842"/>
      <c r="BX842"/>
      <c r="BY842"/>
      <c r="BZ842"/>
      <c r="CA842"/>
      <c r="CB842"/>
      <c r="CC842"/>
      <c r="CD842"/>
      <c r="CE842"/>
      <c r="CF842"/>
      <c r="CG842"/>
      <c r="CH842"/>
      <c r="CI842"/>
      <c r="CJ842"/>
      <c r="CK842"/>
      <c r="CL842"/>
      <c r="CM842"/>
      <c r="CN842"/>
      <c r="CO842"/>
      <c r="CP842"/>
      <c r="CQ842"/>
      <c r="CR842"/>
      <c r="CS842"/>
      <c r="CT842"/>
      <c r="CU842"/>
      <c r="CV842"/>
      <c r="CW842"/>
      <c r="CX842"/>
      <c r="CY842"/>
      <c r="CZ842"/>
      <c r="DA842"/>
      <c r="DB842"/>
      <c r="DC842"/>
      <c r="DD842"/>
      <c r="DE842"/>
      <c r="DF842"/>
      <c r="DG842"/>
      <c r="DH842"/>
      <c r="DI842"/>
      <c r="DJ842"/>
      <c r="DK842"/>
      <c r="DL842"/>
      <c r="DM842"/>
      <c r="DN842"/>
      <c r="DO842"/>
      <c r="DP842"/>
      <c r="DQ842"/>
      <c r="DR842"/>
      <c r="DS842"/>
      <c r="DT842"/>
      <c r="DU842"/>
      <c r="DV842"/>
      <c r="DW842"/>
      <c r="DX842"/>
      <c r="DY842"/>
      <c r="DZ842"/>
      <c r="EA842"/>
      <c r="EB842"/>
      <c r="EC842"/>
      <c r="ED842"/>
      <c r="EE842"/>
    </row>
    <row r="843" spans="30:135" s="20" customFormat="1">
      <c r="AD843" s="43"/>
      <c r="AE843" s="43"/>
      <c r="AF843" s="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  <c r="AT843"/>
      <c r="AU843"/>
      <c r="AV843"/>
      <c r="AW843"/>
      <c r="AX843"/>
      <c r="AY843"/>
      <c r="AZ843"/>
      <c r="BA843"/>
      <c r="BB843"/>
      <c r="BC843"/>
      <c r="BD843"/>
      <c r="BE843"/>
      <c r="BF843"/>
      <c r="BG843"/>
      <c r="BH843"/>
      <c r="BI843"/>
      <c r="BJ843"/>
      <c r="BK843"/>
      <c r="BL843"/>
      <c r="BM843"/>
      <c r="BN843"/>
      <c r="BO843"/>
      <c r="BP843"/>
      <c r="BQ843"/>
      <c r="BR843"/>
      <c r="BS843"/>
      <c r="BT843"/>
      <c r="BU843"/>
      <c r="BV843"/>
      <c r="BW843"/>
      <c r="BX843"/>
      <c r="BY843"/>
      <c r="BZ843"/>
      <c r="CA843"/>
      <c r="CB843"/>
      <c r="CC843"/>
      <c r="CD843"/>
      <c r="CE843"/>
      <c r="CF843"/>
      <c r="CG843"/>
      <c r="CH843"/>
      <c r="CI843"/>
      <c r="CJ843"/>
      <c r="CK843"/>
      <c r="CL843"/>
      <c r="CM843"/>
      <c r="CN843"/>
      <c r="CO843"/>
      <c r="CP843"/>
      <c r="CQ843"/>
      <c r="CR843"/>
      <c r="CS843"/>
      <c r="CT843"/>
      <c r="CU843"/>
      <c r="CV843"/>
      <c r="CW843"/>
      <c r="CX843"/>
      <c r="CY843"/>
      <c r="CZ843"/>
      <c r="DA843"/>
      <c r="DB843"/>
      <c r="DC843"/>
      <c r="DD843"/>
      <c r="DE843"/>
      <c r="DF843"/>
      <c r="DG843"/>
      <c r="DH843"/>
      <c r="DI843"/>
      <c r="DJ843"/>
      <c r="DK843"/>
      <c r="DL843"/>
      <c r="DM843"/>
      <c r="DN843"/>
      <c r="DO843"/>
      <c r="DP843"/>
      <c r="DQ843"/>
      <c r="DR843"/>
      <c r="DS843"/>
      <c r="DT843"/>
      <c r="DU843"/>
      <c r="DV843"/>
      <c r="DW843"/>
      <c r="DX843"/>
      <c r="DY843"/>
      <c r="DZ843"/>
      <c r="EA843"/>
      <c r="EB843"/>
      <c r="EC843"/>
      <c r="ED843"/>
      <c r="EE843"/>
    </row>
    <row r="844" spans="30:135" s="20" customFormat="1">
      <c r="AD844" s="43"/>
      <c r="AE844" s="43"/>
      <c r="AF844" s="3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  <c r="AT844"/>
      <c r="AU844"/>
      <c r="AV844"/>
      <c r="AW844"/>
      <c r="AX844"/>
      <c r="AY844"/>
      <c r="AZ844"/>
      <c r="BA844"/>
      <c r="BB844"/>
      <c r="BC844"/>
      <c r="BD844"/>
      <c r="BE844"/>
      <c r="BF844"/>
      <c r="BG844"/>
      <c r="BH844"/>
      <c r="BI844"/>
      <c r="BJ844"/>
      <c r="BK844"/>
      <c r="BL844"/>
      <c r="BM844"/>
      <c r="BN844"/>
      <c r="BO844"/>
      <c r="BP844"/>
      <c r="BQ844"/>
      <c r="BR844"/>
      <c r="BS844"/>
      <c r="BT844"/>
      <c r="BU844"/>
      <c r="BV844"/>
      <c r="BW844"/>
      <c r="BX844"/>
      <c r="BY844"/>
      <c r="BZ844"/>
      <c r="CA844"/>
      <c r="CB844"/>
      <c r="CC844"/>
      <c r="CD844"/>
      <c r="CE844"/>
      <c r="CF844"/>
      <c r="CG844"/>
      <c r="CH844"/>
      <c r="CI844"/>
      <c r="CJ844"/>
      <c r="CK844"/>
      <c r="CL844"/>
      <c r="CM844"/>
      <c r="CN844"/>
      <c r="CO844"/>
      <c r="CP844"/>
      <c r="CQ844"/>
      <c r="CR844"/>
      <c r="CS844"/>
      <c r="CT844"/>
      <c r="CU844"/>
      <c r="CV844"/>
      <c r="CW844"/>
      <c r="CX844"/>
      <c r="CY844"/>
      <c r="CZ844"/>
      <c r="DA844"/>
      <c r="DB844"/>
      <c r="DC844"/>
      <c r="DD844"/>
      <c r="DE844"/>
      <c r="DF844"/>
      <c r="DG844"/>
      <c r="DH844"/>
      <c r="DI844"/>
      <c r="DJ844"/>
      <c r="DK844"/>
      <c r="DL844"/>
      <c r="DM844"/>
      <c r="DN844"/>
      <c r="DO844"/>
      <c r="DP844"/>
      <c r="DQ844"/>
      <c r="DR844"/>
      <c r="DS844"/>
      <c r="DT844"/>
      <c r="DU844"/>
      <c r="DV844"/>
      <c r="DW844"/>
      <c r="DX844"/>
      <c r="DY844"/>
      <c r="DZ844"/>
      <c r="EA844"/>
      <c r="EB844"/>
      <c r="EC844"/>
      <c r="ED844"/>
      <c r="EE844"/>
    </row>
    <row r="845" spans="30:135" s="20" customFormat="1">
      <c r="AD845" s="43"/>
      <c r="AE845" s="43"/>
      <c r="AF845" s="3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  <c r="AT845"/>
      <c r="AU845"/>
      <c r="AV845"/>
      <c r="AW845"/>
      <c r="AX845"/>
      <c r="AY845"/>
      <c r="AZ845"/>
      <c r="BA845"/>
      <c r="BB845"/>
      <c r="BC845"/>
      <c r="BD845"/>
      <c r="BE845"/>
      <c r="BF845"/>
      <c r="BG845"/>
      <c r="BH845"/>
      <c r="BI845"/>
      <c r="BJ845"/>
      <c r="BK845"/>
      <c r="BL845"/>
      <c r="BM845"/>
      <c r="BN845"/>
      <c r="BO845"/>
      <c r="BP845"/>
      <c r="BQ845"/>
      <c r="BR845"/>
      <c r="BS845"/>
      <c r="BT845"/>
      <c r="BU845"/>
      <c r="BV845"/>
      <c r="BW845"/>
      <c r="BX845"/>
      <c r="BY845"/>
      <c r="BZ845"/>
      <c r="CA845"/>
      <c r="CB845"/>
      <c r="CC845"/>
      <c r="CD845"/>
      <c r="CE845"/>
      <c r="CF845"/>
      <c r="CG845"/>
      <c r="CH845"/>
      <c r="CI845"/>
      <c r="CJ845"/>
      <c r="CK845"/>
      <c r="CL845"/>
      <c r="CM845"/>
      <c r="CN845"/>
      <c r="CO845"/>
      <c r="CP845"/>
      <c r="CQ845"/>
      <c r="CR845"/>
      <c r="CS845"/>
      <c r="CT845"/>
      <c r="CU845"/>
      <c r="CV845"/>
      <c r="CW845"/>
      <c r="CX845"/>
      <c r="CY845"/>
      <c r="CZ845"/>
      <c r="DA845"/>
      <c r="DB845"/>
      <c r="DC845"/>
      <c r="DD845"/>
      <c r="DE845"/>
      <c r="DF845"/>
      <c r="DG845"/>
      <c r="DH845"/>
      <c r="DI845"/>
      <c r="DJ845"/>
      <c r="DK845"/>
      <c r="DL845"/>
      <c r="DM845"/>
      <c r="DN845"/>
      <c r="DO845"/>
      <c r="DP845"/>
      <c r="DQ845"/>
      <c r="DR845"/>
      <c r="DS845"/>
      <c r="DT845"/>
      <c r="DU845"/>
      <c r="DV845"/>
      <c r="DW845"/>
      <c r="DX845"/>
      <c r="DY845"/>
      <c r="DZ845"/>
      <c r="EA845"/>
      <c r="EB845"/>
      <c r="EC845"/>
      <c r="ED845"/>
      <c r="EE845"/>
    </row>
    <row r="846" spans="30:135" s="20" customFormat="1">
      <c r="AD846" s="43"/>
      <c r="AE846" s="43"/>
      <c r="AF846" s="3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  <c r="AT846"/>
      <c r="AU846"/>
      <c r="AV846"/>
      <c r="AW846"/>
      <c r="AX846"/>
      <c r="AY846"/>
      <c r="AZ846"/>
      <c r="BA846"/>
      <c r="BB846"/>
      <c r="BC846"/>
      <c r="BD846"/>
      <c r="BE846"/>
      <c r="BF846"/>
      <c r="BG846"/>
      <c r="BH846"/>
      <c r="BI846"/>
      <c r="BJ846"/>
      <c r="BK846"/>
      <c r="BL846"/>
      <c r="BM846"/>
      <c r="BN846"/>
      <c r="BO846"/>
      <c r="BP846"/>
      <c r="BQ846"/>
      <c r="BR846"/>
      <c r="BS846"/>
      <c r="BT846"/>
      <c r="BU846"/>
      <c r="BV846"/>
      <c r="BW846"/>
      <c r="BX846"/>
      <c r="BY846"/>
      <c r="BZ846"/>
      <c r="CA846"/>
      <c r="CB846"/>
      <c r="CC846"/>
      <c r="CD846"/>
      <c r="CE846"/>
      <c r="CF846"/>
      <c r="CG846"/>
      <c r="CH846"/>
      <c r="CI846"/>
      <c r="CJ846"/>
      <c r="CK846"/>
      <c r="CL846"/>
      <c r="CM846"/>
      <c r="CN846"/>
      <c r="CO846"/>
      <c r="CP846"/>
      <c r="CQ846"/>
      <c r="CR846"/>
      <c r="CS846"/>
      <c r="CT846"/>
      <c r="CU846"/>
      <c r="CV846"/>
      <c r="CW846"/>
      <c r="CX846"/>
      <c r="CY846"/>
      <c r="CZ846"/>
      <c r="DA846"/>
      <c r="DB846"/>
      <c r="DC846"/>
      <c r="DD846"/>
      <c r="DE846"/>
      <c r="DF846"/>
      <c r="DG846"/>
      <c r="DH846"/>
      <c r="DI846"/>
      <c r="DJ846"/>
      <c r="DK846"/>
      <c r="DL846"/>
      <c r="DM846"/>
      <c r="DN846"/>
      <c r="DO846"/>
      <c r="DP846"/>
      <c r="DQ846"/>
      <c r="DR846"/>
      <c r="DS846"/>
      <c r="DT846"/>
      <c r="DU846"/>
      <c r="DV846"/>
      <c r="DW846"/>
      <c r="DX846"/>
      <c r="DY846"/>
      <c r="DZ846"/>
      <c r="EA846"/>
      <c r="EB846"/>
      <c r="EC846"/>
      <c r="ED846"/>
      <c r="EE846"/>
    </row>
    <row r="847" spans="30:135" s="20" customFormat="1">
      <c r="AD847" s="43"/>
      <c r="AE847" s="43"/>
      <c r="AF847" s="3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  <c r="AT847"/>
      <c r="AU847"/>
      <c r="AV847"/>
      <c r="AW847"/>
      <c r="AX847"/>
      <c r="AY847"/>
      <c r="AZ847"/>
      <c r="BA847"/>
      <c r="BB847"/>
      <c r="BC847"/>
      <c r="BD847"/>
      <c r="BE847"/>
      <c r="BF847"/>
      <c r="BG847"/>
      <c r="BH847"/>
      <c r="BI847"/>
      <c r="BJ847"/>
      <c r="BK847"/>
      <c r="BL847"/>
      <c r="BM847"/>
      <c r="BN847"/>
      <c r="BO847"/>
      <c r="BP847"/>
      <c r="BQ847"/>
      <c r="BR847"/>
      <c r="BS847"/>
      <c r="BT847"/>
      <c r="BU847"/>
      <c r="BV847"/>
      <c r="BW847"/>
      <c r="BX847"/>
      <c r="BY847"/>
      <c r="BZ847"/>
      <c r="CA847"/>
      <c r="CB847"/>
      <c r="CC847"/>
      <c r="CD847"/>
      <c r="CE847"/>
      <c r="CF847"/>
      <c r="CG847"/>
      <c r="CH847"/>
      <c r="CI847"/>
      <c r="CJ847"/>
      <c r="CK847"/>
      <c r="CL847"/>
      <c r="CM847"/>
      <c r="CN847"/>
      <c r="CO847"/>
      <c r="CP847"/>
      <c r="CQ847"/>
      <c r="CR847"/>
      <c r="CS847"/>
      <c r="CT847"/>
      <c r="CU847"/>
      <c r="CV847"/>
      <c r="CW847"/>
      <c r="CX847"/>
      <c r="CY847"/>
      <c r="CZ847"/>
      <c r="DA847"/>
      <c r="DB847"/>
      <c r="DC847"/>
      <c r="DD847"/>
      <c r="DE847"/>
      <c r="DF847"/>
      <c r="DG847"/>
      <c r="DH847"/>
      <c r="DI847"/>
      <c r="DJ847"/>
      <c r="DK847"/>
      <c r="DL847"/>
      <c r="DM847"/>
      <c r="DN847"/>
      <c r="DO847"/>
      <c r="DP847"/>
      <c r="DQ847"/>
      <c r="DR847"/>
      <c r="DS847"/>
      <c r="DT847"/>
      <c r="DU847"/>
      <c r="DV847"/>
      <c r="DW847"/>
      <c r="DX847"/>
      <c r="DY847"/>
      <c r="DZ847"/>
      <c r="EA847"/>
      <c r="EB847"/>
      <c r="EC847"/>
      <c r="ED847"/>
      <c r="EE847"/>
    </row>
    <row r="848" spans="30:135" s="20" customFormat="1">
      <c r="AD848" s="43"/>
      <c r="AE848" s="43"/>
      <c r="AF848" s="3"/>
      <c r="AG848"/>
      <c r="AH848"/>
      <c r="AI848"/>
      <c r="AJ848"/>
      <c r="AK848"/>
      <c r="AL848"/>
      <c r="AM848"/>
      <c r="AN848"/>
      <c r="AO848"/>
      <c r="AP848"/>
      <c r="AQ848"/>
      <c r="AR848"/>
      <c r="AS848"/>
      <c r="AT848"/>
      <c r="AU848"/>
      <c r="AV848"/>
      <c r="AW848"/>
      <c r="AX848"/>
      <c r="AY848"/>
      <c r="AZ848"/>
      <c r="BA848"/>
      <c r="BB848"/>
      <c r="BC848"/>
      <c r="BD848"/>
      <c r="BE848"/>
      <c r="BF848"/>
      <c r="BG848"/>
      <c r="BH848"/>
      <c r="BI848"/>
      <c r="BJ848"/>
      <c r="BK848"/>
      <c r="BL848"/>
      <c r="BM848"/>
      <c r="BN848"/>
      <c r="BO848"/>
      <c r="BP848"/>
      <c r="BQ848"/>
      <c r="BR848"/>
      <c r="BS848"/>
      <c r="BT848"/>
      <c r="BU848"/>
      <c r="BV848"/>
      <c r="BW848"/>
      <c r="BX848"/>
      <c r="BY848"/>
      <c r="BZ848"/>
      <c r="CA848"/>
      <c r="CB848"/>
      <c r="CC848"/>
      <c r="CD848"/>
      <c r="CE848"/>
      <c r="CF848"/>
      <c r="CG848"/>
      <c r="CH848"/>
      <c r="CI848"/>
      <c r="CJ848"/>
      <c r="CK848"/>
      <c r="CL848"/>
      <c r="CM848"/>
      <c r="CN848"/>
      <c r="CO848"/>
      <c r="CP848"/>
      <c r="CQ848"/>
      <c r="CR848"/>
      <c r="CS848"/>
      <c r="CT848"/>
      <c r="CU848"/>
      <c r="CV848"/>
      <c r="CW848"/>
      <c r="CX848"/>
      <c r="CY848"/>
      <c r="CZ848"/>
      <c r="DA848"/>
      <c r="DB848"/>
      <c r="DC848"/>
      <c r="DD848"/>
      <c r="DE848"/>
      <c r="DF848"/>
      <c r="DG848"/>
      <c r="DH848"/>
      <c r="DI848"/>
      <c r="DJ848"/>
      <c r="DK848"/>
      <c r="DL848"/>
      <c r="DM848"/>
      <c r="DN848"/>
      <c r="DO848"/>
      <c r="DP848"/>
      <c r="DQ848"/>
      <c r="DR848"/>
      <c r="DS848"/>
      <c r="DT848"/>
      <c r="DU848"/>
      <c r="DV848"/>
      <c r="DW848"/>
      <c r="DX848"/>
      <c r="DY848"/>
      <c r="DZ848"/>
      <c r="EA848"/>
      <c r="EB848"/>
      <c r="EC848"/>
      <c r="ED848"/>
      <c r="EE848"/>
    </row>
    <row r="849" spans="30:135" s="20" customFormat="1">
      <c r="AD849" s="43"/>
      <c r="AE849" s="43"/>
      <c r="AF849" s="3"/>
      <c r="AG849"/>
      <c r="AH849"/>
      <c r="AI849"/>
      <c r="AJ849"/>
      <c r="AK849"/>
      <c r="AL849"/>
      <c r="AM849"/>
      <c r="AN849"/>
      <c r="AO849"/>
      <c r="AP849"/>
      <c r="AQ849"/>
      <c r="AR849"/>
      <c r="AS849"/>
      <c r="AT849"/>
      <c r="AU849"/>
      <c r="AV849"/>
      <c r="AW849"/>
      <c r="AX849"/>
      <c r="AY849"/>
      <c r="AZ849"/>
      <c r="BA849"/>
      <c r="BB849"/>
      <c r="BC849"/>
      <c r="BD849"/>
      <c r="BE849"/>
      <c r="BF849"/>
      <c r="BG849"/>
      <c r="BH849"/>
      <c r="BI849"/>
      <c r="BJ849"/>
      <c r="BK849"/>
      <c r="BL849"/>
      <c r="BM849"/>
      <c r="BN849"/>
      <c r="BO849"/>
      <c r="BP849"/>
      <c r="BQ849"/>
      <c r="BR849"/>
      <c r="BS849"/>
      <c r="BT849"/>
      <c r="BU849"/>
      <c r="BV849"/>
      <c r="BW849"/>
      <c r="BX849"/>
      <c r="BY849"/>
      <c r="BZ849"/>
      <c r="CA849"/>
      <c r="CB849"/>
      <c r="CC849"/>
      <c r="CD849"/>
      <c r="CE849"/>
      <c r="CF849"/>
      <c r="CG849"/>
      <c r="CH849"/>
      <c r="CI849"/>
      <c r="CJ849"/>
      <c r="CK849"/>
      <c r="CL849"/>
      <c r="CM849"/>
      <c r="CN849"/>
      <c r="CO849"/>
      <c r="CP849"/>
      <c r="CQ849"/>
      <c r="CR849"/>
      <c r="CS849"/>
      <c r="CT849"/>
      <c r="CU849"/>
      <c r="CV849"/>
      <c r="CW849"/>
      <c r="CX849"/>
      <c r="CY849"/>
      <c r="CZ849"/>
      <c r="DA849"/>
      <c r="DB849"/>
      <c r="DC849"/>
      <c r="DD849"/>
      <c r="DE849"/>
      <c r="DF849"/>
      <c r="DG849"/>
      <c r="DH849"/>
      <c r="DI849"/>
      <c r="DJ849"/>
      <c r="DK849"/>
      <c r="DL849"/>
      <c r="DM849"/>
      <c r="DN849"/>
      <c r="DO849"/>
      <c r="DP849"/>
      <c r="DQ849"/>
      <c r="DR849"/>
      <c r="DS849"/>
      <c r="DT849"/>
      <c r="DU849"/>
      <c r="DV849"/>
      <c r="DW849"/>
      <c r="DX849"/>
      <c r="DY849"/>
      <c r="DZ849"/>
      <c r="EA849"/>
      <c r="EB849"/>
      <c r="EC849"/>
      <c r="ED849"/>
      <c r="EE849"/>
    </row>
    <row r="850" spans="30:135" s="20" customFormat="1">
      <c r="AD850" s="43"/>
      <c r="AE850" s="43"/>
      <c r="AF850" s="3"/>
      <c r="AG850"/>
      <c r="AH850"/>
      <c r="AI850"/>
      <c r="AJ850"/>
      <c r="AK850"/>
      <c r="AL850"/>
      <c r="AM850"/>
      <c r="AN850"/>
      <c r="AO850"/>
      <c r="AP850"/>
      <c r="AQ850"/>
      <c r="AR850"/>
      <c r="AS850"/>
      <c r="AT850"/>
      <c r="AU850"/>
      <c r="AV850"/>
      <c r="AW850"/>
      <c r="AX850"/>
      <c r="AY850"/>
      <c r="AZ850"/>
      <c r="BA850"/>
      <c r="BB850"/>
      <c r="BC850"/>
      <c r="BD850"/>
      <c r="BE850"/>
      <c r="BF850"/>
      <c r="BG850"/>
      <c r="BH850"/>
      <c r="BI850"/>
      <c r="BJ850"/>
      <c r="BK850"/>
      <c r="BL850"/>
      <c r="BM850"/>
      <c r="BN850"/>
      <c r="BO850"/>
      <c r="BP850"/>
      <c r="BQ850"/>
      <c r="BR850"/>
      <c r="BS850"/>
      <c r="BT850"/>
      <c r="BU850"/>
      <c r="BV850"/>
      <c r="BW850"/>
      <c r="BX850"/>
      <c r="BY850"/>
      <c r="BZ850"/>
      <c r="CA850"/>
      <c r="CB850"/>
      <c r="CC850"/>
      <c r="CD850"/>
      <c r="CE850"/>
      <c r="CF850"/>
      <c r="CG850"/>
      <c r="CH850"/>
      <c r="CI850"/>
      <c r="CJ850"/>
      <c r="CK850"/>
      <c r="CL850"/>
      <c r="CM850"/>
      <c r="CN850"/>
      <c r="CO850"/>
      <c r="CP850"/>
      <c r="CQ850"/>
      <c r="CR850"/>
      <c r="CS850"/>
      <c r="CT850"/>
      <c r="CU850"/>
      <c r="CV850"/>
      <c r="CW850"/>
      <c r="CX850"/>
      <c r="CY850"/>
      <c r="CZ850"/>
      <c r="DA850"/>
      <c r="DB850"/>
      <c r="DC850"/>
      <c r="DD850"/>
      <c r="DE850"/>
      <c r="DF850"/>
      <c r="DG850"/>
      <c r="DH850"/>
      <c r="DI850"/>
      <c r="DJ850"/>
      <c r="DK850"/>
      <c r="DL850"/>
      <c r="DM850"/>
      <c r="DN850"/>
      <c r="DO850"/>
      <c r="DP850"/>
      <c r="DQ850"/>
      <c r="DR850"/>
      <c r="DS850"/>
      <c r="DT850"/>
      <c r="DU850"/>
      <c r="DV850"/>
      <c r="DW850"/>
      <c r="DX850"/>
      <c r="DY850"/>
      <c r="DZ850"/>
      <c r="EA850"/>
      <c r="EB850"/>
      <c r="EC850"/>
      <c r="ED850"/>
      <c r="EE850"/>
    </row>
    <row r="851" spans="30:135" s="20" customFormat="1">
      <c r="AD851" s="43"/>
      <c r="AE851" s="43"/>
      <c r="AF851" s="3"/>
      <c r="AG851"/>
      <c r="AH851"/>
      <c r="AI851"/>
      <c r="AJ851"/>
      <c r="AK851"/>
      <c r="AL851"/>
      <c r="AM851"/>
      <c r="AN851"/>
      <c r="AO851"/>
      <c r="AP851"/>
      <c r="AQ851"/>
      <c r="AR851"/>
      <c r="AS851"/>
      <c r="AT851"/>
      <c r="AU851"/>
      <c r="AV851"/>
      <c r="AW851"/>
      <c r="AX851"/>
      <c r="AY851"/>
      <c r="AZ851"/>
      <c r="BA851"/>
      <c r="BB851"/>
      <c r="BC851"/>
      <c r="BD851"/>
      <c r="BE851"/>
      <c r="BF851"/>
      <c r="BG851"/>
      <c r="BH851"/>
      <c r="BI851"/>
      <c r="BJ851"/>
      <c r="BK851"/>
      <c r="BL851"/>
      <c r="BM851"/>
      <c r="BN851"/>
      <c r="BO851"/>
      <c r="BP851"/>
      <c r="BQ851"/>
      <c r="BR851"/>
      <c r="BS851"/>
      <c r="BT851"/>
      <c r="BU851"/>
      <c r="BV851"/>
      <c r="BW851"/>
      <c r="BX851"/>
      <c r="BY851"/>
      <c r="BZ851"/>
      <c r="CA851"/>
      <c r="CB851"/>
      <c r="CC851"/>
      <c r="CD851"/>
      <c r="CE851"/>
      <c r="CF851"/>
      <c r="CG851"/>
      <c r="CH851"/>
      <c r="CI851"/>
      <c r="CJ851"/>
      <c r="CK851"/>
      <c r="CL851"/>
      <c r="CM851"/>
      <c r="CN851"/>
      <c r="CO851"/>
      <c r="CP851"/>
      <c r="CQ851"/>
      <c r="CR851"/>
      <c r="CS851"/>
      <c r="CT851"/>
      <c r="CU851"/>
      <c r="CV851"/>
      <c r="CW851"/>
      <c r="CX851"/>
      <c r="CY851"/>
      <c r="CZ851"/>
      <c r="DA851"/>
      <c r="DB851"/>
      <c r="DC851"/>
      <c r="DD851"/>
      <c r="DE851"/>
      <c r="DF851"/>
      <c r="DG851"/>
      <c r="DH851"/>
      <c r="DI851"/>
      <c r="DJ851"/>
      <c r="DK851"/>
      <c r="DL851"/>
      <c r="DM851"/>
      <c r="DN851"/>
      <c r="DO851"/>
      <c r="DP851"/>
      <c r="DQ851"/>
      <c r="DR851"/>
      <c r="DS851"/>
      <c r="DT851"/>
      <c r="DU851"/>
      <c r="DV851"/>
      <c r="DW851"/>
      <c r="DX851"/>
      <c r="DY851"/>
      <c r="DZ851"/>
      <c r="EA851"/>
      <c r="EB851"/>
      <c r="EC851"/>
      <c r="ED851"/>
      <c r="EE851"/>
    </row>
    <row r="852" spans="30:135" s="20" customFormat="1">
      <c r="AD852" s="43"/>
      <c r="AE852" s="43"/>
      <c r="AF852" s="3"/>
      <c r="AG852"/>
      <c r="AH852"/>
      <c r="AI852"/>
      <c r="AJ852"/>
      <c r="AK852"/>
      <c r="AL852"/>
      <c r="AM852"/>
      <c r="AN852"/>
      <c r="AO852"/>
      <c r="AP852"/>
      <c r="AQ852"/>
      <c r="AR852"/>
      <c r="AS852"/>
      <c r="AT852"/>
      <c r="AU852"/>
      <c r="AV852"/>
      <c r="AW852"/>
      <c r="AX852"/>
      <c r="AY852"/>
      <c r="AZ852"/>
      <c r="BA852"/>
      <c r="BB852"/>
      <c r="BC852"/>
      <c r="BD852"/>
      <c r="BE852"/>
      <c r="BF852"/>
      <c r="BG852"/>
      <c r="BH852"/>
      <c r="BI852"/>
      <c r="BJ852"/>
      <c r="BK852"/>
      <c r="BL852"/>
      <c r="BM852"/>
      <c r="BN852"/>
      <c r="BO852"/>
      <c r="BP852"/>
      <c r="BQ852"/>
      <c r="BR852"/>
      <c r="BS852"/>
      <c r="BT852"/>
      <c r="BU852"/>
      <c r="BV852"/>
      <c r="BW852"/>
      <c r="BX852"/>
      <c r="BY852"/>
      <c r="BZ852"/>
      <c r="CA852"/>
      <c r="CB852"/>
      <c r="CC852"/>
      <c r="CD852"/>
      <c r="CE852"/>
      <c r="CF852"/>
      <c r="CG852"/>
      <c r="CH852"/>
      <c r="CI852"/>
      <c r="CJ852"/>
      <c r="CK852"/>
      <c r="CL852"/>
      <c r="CM852"/>
      <c r="CN852"/>
      <c r="CO852"/>
      <c r="CP852"/>
      <c r="CQ852"/>
      <c r="CR852"/>
      <c r="CS852"/>
      <c r="CT852"/>
      <c r="CU852"/>
      <c r="CV852"/>
      <c r="CW852"/>
      <c r="CX852"/>
      <c r="CY852"/>
      <c r="CZ852"/>
      <c r="DA852"/>
      <c r="DB852"/>
      <c r="DC852"/>
      <c r="DD852"/>
      <c r="DE852"/>
      <c r="DF852"/>
      <c r="DG852"/>
      <c r="DH852"/>
      <c r="DI852"/>
      <c r="DJ852"/>
      <c r="DK852"/>
      <c r="DL852"/>
      <c r="DM852"/>
      <c r="DN852"/>
      <c r="DO852"/>
      <c r="DP852"/>
      <c r="DQ852"/>
      <c r="DR852"/>
      <c r="DS852"/>
      <c r="DT852"/>
      <c r="DU852"/>
      <c r="DV852"/>
      <c r="DW852"/>
      <c r="DX852"/>
      <c r="DY852"/>
      <c r="DZ852"/>
      <c r="EA852"/>
      <c r="EB852"/>
      <c r="EC852"/>
      <c r="ED852"/>
      <c r="EE852"/>
    </row>
    <row r="853" spans="30:135" s="20" customFormat="1">
      <c r="AD853" s="43"/>
      <c r="AE853" s="43"/>
      <c r="AF853" s="3"/>
      <c r="AG853"/>
      <c r="AH853"/>
      <c r="AI853"/>
      <c r="AJ853"/>
      <c r="AK853"/>
      <c r="AL853"/>
      <c r="AM853"/>
      <c r="AN853"/>
      <c r="AO853"/>
      <c r="AP853"/>
      <c r="AQ853"/>
      <c r="AR853"/>
      <c r="AS853"/>
      <c r="AT853"/>
      <c r="AU853"/>
      <c r="AV853"/>
      <c r="AW853"/>
      <c r="AX853"/>
      <c r="AY853"/>
      <c r="AZ853"/>
      <c r="BA853"/>
      <c r="BB853"/>
      <c r="BC853"/>
      <c r="BD853"/>
      <c r="BE853"/>
      <c r="BF853"/>
      <c r="BG853"/>
      <c r="BH853"/>
      <c r="BI853"/>
      <c r="BJ853"/>
      <c r="BK853"/>
      <c r="BL853"/>
      <c r="BM853"/>
      <c r="BN853"/>
      <c r="BO853"/>
      <c r="BP853"/>
      <c r="BQ853"/>
      <c r="BR853"/>
      <c r="BS853"/>
      <c r="BT853"/>
      <c r="BU853"/>
      <c r="BV853"/>
      <c r="BW853"/>
      <c r="BX853"/>
      <c r="BY853"/>
      <c r="BZ853"/>
      <c r="CA853"/>
      <c r="CB853"/>
      <c r="CC853"/>
      <c r="CD853"/>
      <c r="CE853"/>
      <c r="CF853"/>
      <c r="CG853"/>
      <c r="CH853"/>
      <c r="CI853"/>
      <c r="CJ853"/>
      <c r="CK853"/>
      <c r="CL853"/>
      <c r="CM853"/>
      <c r="CN853"/>
      <c r="CO853"/>
      <c r="CP853"/>
      <c r="CQ853"/>
      <c r="CR853"/>
      <c r="CS853"/>
      <c r="CT853"/>
      <c r="CU853"/>
      <c r="CV853"/>
      <c r="CW853"/>
      <c r="CX853"/>
      <c r="CY853"/>
      <c r="CZ853"/>
      <c r="DA853"/>
      <c r="DB853"/>
      <c r="DC853"/>
      <c r="DD853"/>
      <c r="DE853"/>
      <c r="DF853"/>
      <c r="DG853"/>
      <c r="DH853"/>
      <c r="DI853"/>
      <c r="DJ853"/>
      <c r="DK853"/>
      <c r="DL853"/>
      <c r="DM853"/>
      <c r="DN853"/>
      <c r="DO853"/>
      <c r="DP853"/>
      <c r="DQ853"/>
      <c r="DR853"/>
      <c r="DS853"/>
      <c r="DT853"/>
      <c r="DU853"/>
      <c r="DV853"/>
      <c r="DW853"/>
      <c r="DX853"/>
      <c r="DY853"/>
      <c r="DZ853"/>
      <c r="EA853"/>
      <c r="EB853"/>
      <c r="EC853"/>
      <c r="ED853"/>
      <c r="EE853"/>
    </row>
    <row r="854" spans="30:135" s="20" customFormat="1">
      <c r="AD854" s="43"/>
      <c r="AE854" s="43"/>
      <c r="AF854" s="3"/>
      <c r="AG854"/>
      <c r="AH854"/>
      <c r="AI854"/>
      <c r="AJ854"/>
      <c r="AK854"/>
      <c r="AL854"/>
      <c r="AM854"/>
      <c r="AN854"/>
      <c r="AO854"/>
      <c r="AP854"/>
      <c r="AQ854"/>
      <c r="AR854"/>
      <c r="AS854"/>
      <c r="AT854"/>
      <c r="AU854"/>
      <c r="AV854"/>
      <c r="AW854"/>
      <c r="AX854"/>
      <c r="AY854"/>
      <c r="AZ854"/>
      <c r="BA854"/>
      <c r="BB854"/>
      <c r="BC854"/>
      <c r="BD854"/>
      <c r="BE854"/>
      <c r="BF854"/>
      <c r="BG854"/>
      <c r="BH854"/>
      <c r="BI854"/>
      <c r="BJ854"/>
      <c r="BK854"/>
      <c r="BL854"/>
      <c r="BM854"/>
      <c r="BN854"/>
      <c r="BO854"/>
      <c r="BP854"/>
      <c r="BQ854"/>
      <c r="BR854"/>
      <c r="BS854"/>
      <c r="BT854"/>
      <c r="BU854"/>
      <c r="BV854"/>
      <c r="BW854"/>
      <c r="BX854"/>
      <c r="BY854"/>
      <c r="BZ854"/>
      <c r="CA854"/>
      <c r="CB854"/>
      <c r="CC854"/>
      <c r="CD854"/>
      <c r="CE854"/>
      <c r="CF854"/>
      <c r="CG854"/>
      <c r="CH854"/>
      <c r="CI854"/>
      <c r="CJ854"/>
      <c r="CK854"/>
      <c r="CL854"/>
      <c r="CM854"/>
      <c r="CN854"/>
      <c r="CO854"/>
      <c r="CP854"/>
      <c r="CQ854"/>
      <c r="CR854"/>
      <c r="CS854"/>
      <c r="CT854"/>
      <c r="CU854"/>
      <c r="CV854"/>
      <c r="CW854"/>
      <c r="CX854"/>
      <c r="CY854"/>
      <c r="CZ854"/>
      <c r="DA854"/>
      <c r="DB854"/>
      <c r="DC854"/>
      <c r="DD854"/>
      <c r="DE854"/>
      <c r="DF854"/>
      <c r="DG854"/>
      <c r="DH854"/>
      <c r="DI854"/>
      <c r="DJ854"/>
      <c r="DK854"/>
      <c r="DL854"/>
      <c r="DM854"/>
      <c r="DN854"/>
      <c r="DO854"/>
      <c r="DP854"/>
      <c r="DQ854"/>
      <c r="DR854"/>
      <c r="DS854"/>
      <c r="DT854"/>
      <c r="DU854"/>
      <c r="DV854"/>
      <c r="DW854"/>
      <c r="DX854"/>
      <c r="DY854"/>
      <c r="DZ854"/>
      <c r="EA854"/>
      <c r="EB854"/>
      <c r="EC854"/>
      <c r="ED854"/>
      <c r="EE854"/>
    </row>
    <row r="855" spans="30:135" s="20" customFormat="1">
      <c r="AD855" s="43"/>
      <c r="AE855" s="43"/>
      <c r="AF855" s="3"/>
      <c r="AG855"/>
      <c r="AH855"/>
      <c r="AI855"/>
      <c r="AJ855"/>
      <c r="AK855"/>
      <c r="AL855"/>
      <c r="AM855"/>
      <c r="AN855"/>
      <c r="AO855"/>
      <c r="AP855"/>
      <c r="AQ855"/>
      <c r="AR855"/>
      <c r="AS855"/>
      <c r="AT855"/>
      <c r="AU855"/>
      <c r="AV855"/>
      <c r="AW855"/>
      <c r="AX855"/>
      <c r="AY855"/>
      <c r="AZ855"/>
      <c r="BA855"/>
      <c r="BB855"/>
      <c r="BC855"/>
      <c r="BD855"/>
      <c r="BE855"/>
      <c r="BF855"/>
      <c r="BG855"/>
      <c r="BH855"/>
      <c r="BI855"/>
      <c r="BJ855"/>
      <c r="BK855"/>
      <c r="BL855"/>
      <c r="BM855"/>
      <c r="BN855"/>
      <c r="BO855"/>
      <c r="BP855"/>
      <c r="BQ855"/>
      <c r="BR855"/>
      <c r="BS855"/>
      <c r="BT855"/>
      <c r="BU855"/>
      <c r="BV855"/>
      <c r="BW855"/>
      <c r="BX855"/>
      <c r="BY855"/>
      <c r="BZ855"/>
      <c r="CA855"/>
      <c r="CB855"/>
      <c r="CC855"/>
      <c r="CD855"/>
      <c r="CE855"/>
      <c r="CF855"/>
      <c r="CG855"/>
      <c r="CH855"/>
      <c r="CI855"/>
      <c r="CJ855"/>
      <c r="CK855"/>
      <c r="CL855"/>
      <c r="CM855"/>
      <c r="CN855"/>
      <c r="CO855"/>
      <c r="CP855"/>
      <c r="CQ855"/>
      <c r="CR855"/>
      <c r="CS855"/>
      <c r="CT855"/>
      <c r="CU855"/>
      <c r="CV855"/>
      <c r="CW855"/>
      <c r="CX855"/>
      <c r="CY855"/>
      <c r="CZ855"/>
      <c r="DA855"/>
      <c r="DB855"/>
      <c r="DC855"/>
      <c r="DD855"/>
      <c r="DE855"/>
      <c r="DF855"/>
      <c r="DG855"/>
      <c r="DH855"/>
      <c r="DI855"/>
      <c r="DJ855"/>
      <c r="DK855"/>
      <c r="DL855"/>
      <c r="DM855"/>
      <c r="DN855"/>
      <c r="DO855"/>
      <c r="DP855"/>
      <c r="DQ855"/>
      <c r="DR855"/>
      <c r="DS855"/>
      <c r="DT855"/>
      <c r="DU855"/>
      <c r="DV855"/>
      <c r="DW855"/>
      <c r="DX855"/>
      <c r="DY855"/>
      <c r="DZ855"/>
      <c r="EA855"/>
      <c r="EB855"/>
      <c r="EC855"/>
      <c r="ED855"/>
      <c r="EE855"/>
    </row>
    <row r="856" spans="30:135" s="20" customFormat="1">
      <c r="AD856" s="43"/>
      <c r="AE856" s="43"/>
      <c r="AF856" s="3"/>
      <c r="AG856"/>
      <c r="AH856"/>
      <c r="AI856"/>
      <c r="AJ856"/>
      <c r="AK856"/>
      <c r="AL856"/>
      <c r="AM856"/>
      <c r="AN856"/>
      <c r="AO856"/>
      <c r="AP856"/>
      <c r="AQ856"/>
      <c r="AR856"/>
      <c r="AS856"/>
      <c r="AT856"/>
      <c r="AU856"/>
      <c r="AV856"/>
      <c r="AW856"/>
      <c r="AX856"/>
      <c r="AY856"/>
      <c r="AZ856"/>
      <c r="BA856"/>
      <c r="BB856"/>
      <c r="BC856"/>
      <c r="BD856"/>
      <c r="BE856"/>
      <c r="BF856"/>
      <c r="BG856"/>
      <c r="BH856"/>
      <c r="BI856"/>
      <c r="BJ856"/>
      <c r="BK856"/>
      <c r="BL856"/>
      <c r="BM856"/>
      <c r="BN856"/>
      <c r="BO856"/>
      <c r="BP856"/>
      <c r="BQ856"/>
      <c r="BR856"/>
      <c r="BS856"/>
      <c r="BT856"/>
      <c r="BU856"/>
      <c r="BV856"/>
      <c r="BW856"/>
      <c r="BX856"/>
      <c r="BY856"/>
      <c r="BZ856"/>
      <c r="CA856"/>
      <c r="CB856"/>
      <c r="CC856"/>
      <c r="CD856"/>
      <c r="CE856"/>
      <c r="CF856"/>
      <c r="CG856"/>
      <c r="CH856"/>
      <c r="CI856"/>
      <c r="CJ856"/>
      <c r="CK856"/>
      <c r="CL856"/>
      <c r="CM856"/>
      <c r="CN856"/>
      <c r="CO856"/>
      <c r="CP856"/>
      <c r="CQ856"/>
      <c r="CR856"/>
      <c r="CS856"/>
      <c r="CT856"/>
      <c r="CU856"/>
      <c r="CV856"/>
      <c r="CW856"/>
      <c r="CX856"/>
      <c r="CY856"/>
      <c r="CZ856"/>
      <c r="DA856"/>
      <c r="DB856"/>
      <c r="DC856"/>
      <c r="DD856"/>
      <c r="DE856"/>
      <c r="DF856"/>
      <c r="DG856"/>
      <c r="DH856"/>
      <c r="DI856"/>
      <c r="DJ856"/>
      <c r="DK856"/>
      <c r="DL856"/>
      <c r="DM856"/>
      <c r="DN856"/>
      <c r="DO856"/>
      <c r="DP856"/>
      <c r="DQ856"/>
      <c r="DR856"/>
      <c r="DS856"/>
      <c r="DT856"/>
      <c r="DU856"/>
      <c r="DV856"/>
      <c r="DW856"/>
      <c r="DX856"/>
      <c r="DY856"/>
      <c r="DZ856"/>
      <c r="EA856"/>
      <c r="EB856"/>
      <c r="EC856"/>
      <c r="ED856"/>
      <c r="EE856"/>
    </row>
    <row r="857" spans="30:135" s="20" customFormat="1">
      <c r="AD857" s="43"/>
      <c r="AE857" s="43"/>
      <c r="AF857" s="3"/>
      <c r="AG857"/>
      <c r="AH857"/>
      <c r="AI857"/>
      <c r="AJ857"/>
      <c r="AK857"/>
      <c r="AL857"/>
      <c r="AM857"/>
      <c r="AN857"/>
      <c r="AO857"/>
      <c r="AP857"/>
      <c r="AQ857"/>
      <c r="AR857"/>
      <c r="AS857"/>
      <c r="AT857"/>
      <c r="AU857"/>
      <c r="AV857"/>
      <c r="AW857"/>
      <c r="AX857"/>
      <c r="AY857"/>
      <c r="AZ857"/>
      <c r="BA857"/>
      <c r="BB857"/>
      <c r="BC857"/>
      <c r="BD857"/>
      <c r="BE857"/>
      <c r="BF857"/>
      <c r="BG857"/>
      <c r="BH857"/>
      <c r="BI857"/>
      <c r="BJ857"/>
      <c r="BK857"/>
      <c r="BL857"/>
      <c r="BM857"/>
      <c r="BN857"/>
      <c r="BO857"/>
      <c r="BP857"/>
      <c r="BQ857"/>
      <c r="BR857"/>
      <c r="BS857"/>
      <c r="BT857"/>
      <c r="BU857"/>
      <c r="BV857"/>
      <c r="BW857"/>
      <c r="BX857"/>
      <c r="BY857"/>
      <c r="BZ857"/>
      <c r="CA857"/>
      <c r="CB857"/>
      <c r="CC857"/>
      <c r="CD857"/>
      <c r="CE857"/>
      <c r="CF857"/>
      <c r="CG857"/>
      <c r="CH857"/>
      <c r="CI857"/>
      <c r="CJ857"/>
      <c r="CK857"/>
      <c r="CL857"/>
      <c r="CM857"/>
      <c r="CN857"/>
      <c r="CO857"/>
      <c r="CP857"/>
      <c r="CQ857"/>
      <c r="CR857"/>
      <c r="CS857"/>
      <c r="CT857"/>
      <c r="CU857"/>
      <c r="CV857"/>
      <c r="CW857"/>
      <c r="CX857"/>
      <c r="CY857"/>
      <c r="CZ857"/>
      <c r="DA857"/>
      <c r="DB857"/>
      <c r="DC857"/>
      <c r="DD857"/>
      <c r="DE857"/>
      <c r="DF857"/>
      <c r="DG857"/>
      <c r="DH857"/>
      <c r="DI857"/>
      <c r="DJ857"/>
      <c r="DK857"/>
      <c r="DL857"/>
      <c r="DM857"/>
      <c r="DN857"/>
      <c r="DO857"/>
      <c r="DP857"/>
      <c r="DQ857"/>
      <c r="DR857"/>
      <c r="DS857"/>
      <c r="DT857"/>
      <c r="DU857"/>
      <c r="DV857"/>
      <c r="DW857"/>
      <c r="DX857"/>
      <c r="DY857"/>
      <c r="DZ857"/>
      <c r="EA857"/>
      <c r="EB857"/>
      <c r="EC857"/>
      <c r="ED857"/>
      <c r="EE857"/>
    </row>
    <row r="858" spans="30:135" s="20" customFormat="1">
      <c r="AD858" s="43"/>
      <c r="AE858" s="43"/>
      <c r="AF858" s="3"/>
      <c r="AG858"/>
      <c r="AH858"/>
      <c r="AI858"/>
      <c r="AJ858"/>
      <c r="AK858"/>
      <c r="AL858"/>
      <c r="AM858"/>
      <c r="AN858"/>
      <c r="AO858"/>
      <c r="AP858"/>
      <c r="AQ858"/>
      <c r="AR858"/>
      <c r="AS858"/>
      <c r="AT858"/>
      <c r="AU858"/>
      <c r="AV858"/>
      <c r="AW858"/>
      <c r="AX858"/>
      <c r="AY858"/>
      <c r="AZ858"/>
      <c r="BA858"/>
      <c r="BB858"/>
      <c r="BC858"/>
      <c r="BD858"/>
      <c r="BE858"/>
      <c r="BF858"/>
      <c r="BG858"/>
      <c r="BH858"/>
      <c r="BI858"/>
      <c r="BJ858"/>
      <c r="BK858"/>
      <c r="BL858"/>
      <c r="BM858"/>
      <c r="BN858"/>
      <c r="BO858"/>
      <c r="BP858"/>
      <c r="BQ858"/>
      <c r="BR858"/>
      <c r="BS858"/>
      <c r="BT858"/>
      <c r="BU858"/>
      <c r="BV858"/>
      <c r="BW858"/>
      <c r="BX858"/>
      <c r="BY858"/>
      <c r="BZ858"/>
      <c r="CA858"/>
      <c r="CB858"/>
      <c r="CC858"/>
      <c r="CD858"/>
      <c r="CE858"/>
      <c r="CF858"/>
      <c r="CG858"/>
      <c r="CH858"/>
      <c r="CI858"/>
      <c r="CJ858"/>
      <c r="CK858"/>
      <c r="CL858"/>
      <c r="CM858"/>
      <c r="CN858"/>
      <c r="CO858"/>
      <c r="CP858"/>
      <c r="CQ858"/>
      <c r="CR858"/>
      <c r="CS858"/>
      <c r="CT858"/>
      <c r="CU858"/>
      <c r="CV858"/>
      <c r="CW858"/>
      <c r="CX858"/>
      <c r="CY858"/>
      <c r="CZ858"/>
      <c r="DA858"/>
      <c r="DB858"/>
      <c r="DC858"/>
      <c r="DD858"/>
      <c r="DE858"/>
      <c r="DF858"/>
      <c r="DG858"/>
      <c r="DH858"/>
      <c r="DI858"/>
      <c r="DJ858"/>
      <c r="DK858"/>
      <c r="DL858"/>
      <c r="DM858"/>
      <c r="DN858"/>
      <c r="DO858"/>
      <c r="DP858"/>
      <c r="DQ858"/>
      <c r="DR858"/>
      <c r="DS858"/>
      <c r="DT858"/>
      <c r="DU858"/>
      <c r="DV858"/>
      <c r="DW858"/>
      <c r="DX858"/>
      <c r="DY858"/>
      <c r="DZ858"/>
      <c r="EA858"/>
      <c r="EB858"/>
      <c r="EC858"/>
      <c r="ED858"/>
      <c r="EE858"/>
    </row>
    <row r="859" spans="30:135" s="20" customFormat="1">
      <c r="AD859" s="43"/>
      <c r="AE859" s="43"/>
      <c r="AF859" s="3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  <c r="AT859"/>
      <c r="AU859"/>
      <c r="AV859"/>
      <c r="AW859"/>
      <c r="AX859"/>
      <c r="AY859"/>
      <c r="AZ859"/>
      <c r="BA859"/>
      <c r="BB859"/>
      <c r="BC859"/>
      <c r="BD859"/>
      <c r="BE859"/>
      <c r="BF859"/>
      <c r="BG859"/>
      <c r="BH859"/>
      <c r="BI859"/>
      <c r="BJ859"/>
      <c r="BK859"/>
      <c r="BL859"/>
      <c r="BM859"/>
      <c r="BN859"/>
      <c r="BO859"/>
      <c r="BP859"/>
      <c r="BQ859"/>
      <c r="BR859"/>
      <c r="BS859"/>
      <c r="BT859"/>
      <c r="BU859"/>
      <c r="BV859"/>
      <c r="BW859"/>
      <c r="BX859"/>
      <c r="BY859"/>
      <c r="BZ859"/>
      <c r="CA859"/>
      <c r="CB859"/>
      <c r="CC859"/>
      <c r="CD859"/>
      <c r="CE859"/>
      <c r="CF859"/>
      <c r="CG859"/>
      <c r="CH859"/>
      <c r="CI859"/>
      <c r="CJ859"/>
      <c r="CK859"/>
      <c r="CL859"/>
      <c r="CM859"/>
      <c r="CN859"/>
      <c r="CO859"/>
      <c r="CP859"/>
      <c r="CQ859"/>
      <c r="CR859"/>
      <c r="CS859"/>
      <c r="CT859"/>
      <c r="CU859"/>
      <c r="CV859"/>
      <c r="CW859"/>
      <c r="CX859"/>
      <c r="CY859"/>
      <c r="CZ859"/>
      <c r="DA859"/>
      <c r="DB859"/>
      <c r="DC859"/>
      <c r="DD859"/>
      <c r="DE859"/>
      <c r="DF859"/>
      <c r="DG859"/>
      <c r="DH859"/>
      <c r="DI859"/>
      <c r="DJ859"/>
      <c r="DK859"/>
      <c r="DL859"/>
      <c r="DM859"/>
      <c r="DN859"/>
      <c r="DO859"/>
      <c r="DP859"/>
      <c r="DQ859"/>
      <c r="DR859"/>
      <c r="DS859"/>
      <c r="DT859"/>
      <c r="DU859"/>
      <c r="DV859"/>
      <c r="DW859"/>
      <c r="DX859"/>
      <c r="DY859"/>
      <c r="DZ859"/>
      <c r="EA859"/>
      <c r="EB859"/>
      <c r="EC859"/>
      <c r="ED859"/>
      <c r="EE859"/>
    </row>
    <row r="860" spans="30:135" s="20" customFormat="1">
      <c r="AD860" s="43"/>
      <c r="AE860" s="43"/>
      <c r="AF860" s="3"/>
      <c r="AG860"/>
      <c r="AH860"/>
      <c r="AI860"/>
      <c r="AJ860"/>
      <c r="AK860"/>
      <c r="AL860"/>
      <c r="AM860"/>
      <c r="AN860"/>
      <c r="AO860"/>
      <c r="AP860"/>
      <c r="AQ860"/>
      <c r="AR860"/>
      <c r="AS860"/>
      <c r="AT860"/>
      <c r="AU860"/>
      <c r="AV860"/>
      <c r="AW860"/>
      <c r="AX860"/>
      <c r="AY860"/>
      <c r="AZ860"/>
      <c r="BA860"/>
      <c r="BB860"/>
      <c r="BC860"/>
      <c r="BD860"/>
      <c r="BE860"/>
      <c r="BF860"/>
      <c r="BG860"/>
      <c r="BH860"/>
      <c r="BI860"/>
      <c r="BJ860"/>
      <c r="BK860"/>
      <c r="BL860"/>
      <c r="BM860"/>
      <c r="BN860"/>
      <c r="BO860"/>
      <c r="BP860"/>
      <c r="BQ860"/>
      <c r="BR860"/>
      <c r="BS860"/>
      <c r="BT860"/>
      <c r="BU860"/>
      <c r="BV860"/>
      <c r="BW860"/>
      <c r="BX860"/>
      <c r="BY860"/>
      <c r="BZ860"/>
      <c r="CA860"/>
      <c r="CB860"/>
      <c r="CC860"/>
      <c r="CD860"/>
      <c r="CE860"/>
      <c r="CF860"/>
      <c r="CG860"/>
      <c r="CH860"/>
      <c r="CI860"/>
      <c r="CJ860"/>
      <c r="CK860"/>
      <c r="CL860"/>
      <c r="CM860"/>
      <c r="CN860"/>
      <c r="CO860"/>
      <c r="CP860"/>
      <c r="CQ860"/>
      <c r="CR860"/>
      <c r="CS860"/>
      <c r="CT860"/>
      <c r="CU860"/>
      <c r="CV860"/>
      <c r="CW860"/>
      <c r="CX860"/>
      <c r="CY860"/>
      <c r="CZ860"/>
      <c r="DA860"/>
      <c r="DB860"/>
      <c r="DC860"/>
      <c r="DD860"/>
      <c r="DE860"/>
      <c r="DF860"/>
      <c r="DG860"/>
      <c r="DH860"/>
      <c r="DI860"/>
      <c r="DJ860"/>
      <c r="DK860"/>
      <c r="DL860"/>
      <c r="DM860"/>
      <c r="DN860"/>
      <c r="DO860"/>
      <c r="DP860"/>
      <c r="DQ860"/>
      <c r="DR860"/>
      <c r="DS860"/>
      <c r="DT860"/>
      <c r="DU860"/>
      <c r="DV860"/>
      <c r="DW860"/>
      <c r="DX860"/>
      <c r="DY860"/>
      <c r="DZ860"/>
      <c r="EA860"/>
      <c r="EB860"/>
      <c r="EC860"/>
      <c r="ED860"/>
      <c r="EE860"/>
    </row>
    <row r="861" spans="30:135" s="20" customFormat="1">
      <c r="AD861" s="43"/>
      <c r="AE861" s="43"/>
      <c r="AF861" s="3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  <c r="AT861"/>
      <c r="AU861"/>
      <c r="AV861"/>
      <c r="AW861"/>
      <c r="AX861"/>
      <c r="AY861"/>
      <c r="AZ861"/>
      <c r="BA861"/>
      <c r="BB861"/>
      <c r="BC861"/>
      <c r="BD861"/>
      <c r="BE861"/>
      <c r="BF861"/>
      <c r="BG861"/>
      <c r="BH861"/>
      <c r="BI861"/>
      <c r="BJ861"/>
      <c r="BK861"/>
      <c r="BL861"/>
      <c r="BM861"/>
      <c r="BN861"/>
      <c r="BO861"/>
      <c r="BP861"/>
      <c r="BQ861"/>
      <c r="BR861"/>
      <c r="BS861"/>
      <c r="BT861"/>
      <c r="BU861"/>
      <c r="BV861"/>
      <c r="BW861"/>
      <c r="BX861"/>
      <c r="BY861"/>
      <c r="BZ861"/>
      <c r="CA861"/>
      <c r="CB861"/>
      <c r="CC861"/>
      <c r="CD861"/>
      <c r="CE861"/>
      <c r="CF861"/>
      <c r="CG861"/>
      <c r="CH861"/>
      <c r="CI861"/>
      <c r="CJ861"/>
      <c r="CK861"/>
      <c r="CL861"/>
      <c r="CM861"/>
      <c r="CN861"/>
      <c r="CO861"/>
      <c r="CP861"/>
      <c r="CQ861"/>
      <c r="CR861"/>
      <c r="CS861"/>
      <c r="CT861"/>
      <c r="CU861"/>
      <c r="CV861"/>
      <c r="CW861"/>
      <c r="CX861"/>
      <c r="CY861"/>
      <c r="CZ861"/>
      <c r="DA861"/>
      <c r="DB861"/>
      <c r="DC861"/>
      <c r="DD861"/>
      <c r="DE861"/>
      <c r="DF861"/>
      <c r="DG861"/>
      <c r="DH861"/>
      <c r="DI861"/>
      <c r="DJ861"/>
      <c r="DK861"/>
      <c r="DL861"/>
      <c r="DM861"/>
      <c r="DN861"/>
      <c r="DO861"/>
      <c r="DP861"/>
      <c r="DQ861"/>
      <c r="DR861"/>
      <c r="DS861"/>
      <c r="DT861"/>
      <c r="DU861"/>
      <c r="DV861"/>
      <c r="DW861"/>
      <c r="DX861"/>
      <c r="DY861"/>
      <c r="DZ861"/>
      <c r="EA861"/>
      <c r="EB861"/>
      <c r="EC861"/>
      <c r="ED861"/>
      <c r="EE861"/>
    </row>
    <row r="862" spans="30:135" s="20" customFormat="1">
      <c r="AD862" s="43"/>
      <c r="AE862" s="43"/>
      <c r="AF862" s="3"/>
      <c r="AG862"/>
      <c r="AH862"/>
      <c r="AI862"/>
      <c r="AJ862"/>
      <c r="AK862"/>
      <c r="AL862"/>
      <c r="AM862"/>
      <c r="AN862"/>
      <c r="AO862"/>
      <c r="AP862"/>
      <c r="AQ862"/>
      <c r="AR862"/>
      <c r="AS862"/>
      <c r="AT862"/>
      <c r="AU862"/>
      <c r="AV862"/>
      <c r="AW862"/>
      <c r="AX862"/>
      <c r="AY862"/>
      <c r="AZ862"/>
      <c r="BA862"/>
      <c r="BB862"/>
      <c r="BC862"/>
      <c r="BD862"/>
      <c r="BE862"/>
      <c r="BF862"/>
      <c r="BG862"/>
      <c r="BH862"/>
      <c r="BI862"/>
      <c r="BJ862"/>
      <c r="BK862"/>
      <c r="BL862"/>
      <c r="BM862"/>
      <c r="BN862"/>
      <c r="BO862"/>
      <c r="BP862"/>
      <c r="BQ862"/>
      <c r="BR862"/>
      <c r="BS862"/>
      <c r="BT862"/>
      <c r="BU862"/>
      <c r="BV862"/>
      <c r="BW862"/>
      <c r="BX862"/>
      <c r="BY862"/>
      <c r="BZ862"/>
      <c r="CA862"/>
      <c r="CB862"/>
      <c r="CC862"/>
      <c r="CD862"/>
      <c r="CE862"/>
      <c r="CF862"/>
      <c r="CG862"/>
      <c r="CH862"/>
      <c r="CI862"/>
      <c r="CJ862"/>
      <c r="CK862"/>
      <c r="CL862"/>
      <c r="CM862"/>
      <c r="CN862"/>
      <c r="CO862"/>
      <c r="CP862"/>
      <c r="CQ862"/>
      <c r="CR862"/>
      <c r="CS862"/>
      <c r="CT862"/>
      <c r="CU862"/>
      <c r="CV862"/>
      <c r="CW862"/>
      <c r="CX862"/>
      <c r="CY862"/>
      <c r="CZ862"/>
      <c r="DA862"/>
      <c r="DB862"/>
      <c r="DC862"/>
      <c r="DD862"/>
      <c r="DE862"/>
      <c r="DF862"/>
      <c r="DG862"/>
      <c r="DH862"/>
      <c r="DI862"/>
      <c r="DJ862"/>
      <c r="DK862"/>
      <c r="DL862"/>
      <c r="DM862"/>
      <c r="DN862"/>
      <c r="DO862"/>
      <c r="DP862"/>
      <c r="DQ862"/>
      <c r="DR862"/>
      <c r="DS862"/>
      <c r="DT862"/>
      <c r="DU862"/>
      <c r="DV862"/>
      <c r="DW862"/>
      <c r="DX862"/>
      <c r="DY862"/>
      <c r="DZ862"/>
      <c r="EA862"/>
      <c r="EB862"/>
      <c r="EC862"/>
      <c r="ED862"/>
      <c r="EE862"/>
    </row>
  </sheetData>
  <autoFilter ref="B5:AF125">
    <sortState ref="B6:AF125">
      <sortCondition descending="1" ref="AF6:AF125"/>
      <sortCondition descending="1" ref="AC6:AC125"/>
      <sortCondition descending="1" ref="AE6:AE125"/>
    </sortState>
  </autoFilter>
  <sortState ref="A6:AF125">
    <sortCondition descending="1" ref="AF6:AF125"/>
    <sortCondition descending="1" ref="AC6:AC125"/>
    <sortCondition descending="1" ref="AE6:AE125"/>
  </sortState>
  <pageMargins left="0.19685039370078741" right="0.19685039370078741" top="0.19685039370078741" bottom="0.19685039370078741" header="0.31496062992125984" footer="0.31496062992125984"/>
  <pageSetup paperSize="9" scale="4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/>
  <sheetData/>
  <sortState ref="B5:T18">
    <sortCondition descending="1" ref="C5:C18"/>
    <sortCondition descending="1" ref="D5:D18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0"/>
  <sheetViews>
    <sheetView topLeftCell="A40" workbookViewId="0">
      <selection activeCell="A49" sqref="A49:X80"/>
    </sheetView>
  </sheetViews>
  <sheetFormatPr defaultRowHeight="15"/>
  <sheetData>
    <row r="1" spans="1:24" ht="23.25">
      <c r="A1" s="268" t="s">
        <v>424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</row>
    <row r="2" spans="1:24" ht="18">
      <c r="A2" s="269" t="s">
        <v>425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</row>
    <row r="3" spans="1:24" ht="18.75" thickBot="1">
      <c r="A3" s="90"/>
      <c r="B3" s="90"/>
      <c r="C3" s="191"/>
      <c r="D3" s="91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1"/>
      <c r="W3" s="185"/>
      <c r="X3" s="92"/>
    </row>
    <row r="4" spans="1:24" ht="20.25">
      <c r="A4" s="93" t="s">
        <v>188</v>
      </c>
      <c r="B4" s="94" t="s">
        <v>189</v>
      </c>
      <c r="C4" s="192" t="s">
        <v>3</v>
      </c>
      <c r="D4" s="96" t="s">
        <v>191</v>
      </c>
      <c r="E4" s="274" t="s">
        <v>192</v>
      </c>
      <c r="F4" s="274"/>
      <c r="G4" s="275"/>
      <c r="H4" s="276" t="s">
        <v>193</v>
      </c>
      <c r="I4" s="274"/>
      <c r="J4" s="275"/>
      <c r="K4" s="276" t="s">
        <v>194</v>
      </c>
      <c r="L4" s="274"/>
      <c r="M4" s="275"/>
      <c r="N4" s="276" t="s">
        <v>195</v>
      </c>
      <c r="O4" s="274"/>
      <c r="P4" s="275"/>
      <c r="Q4" s="276" t="s">
        <v>196</v>
      </c>
      <c r="R4" s="274"/>
      <c r="S4" s="275"/>
      <c r="T4" s="270" t="s">
        <v>197</v>
      </c>
      <c r="U4" s="271"/>
      <c r="V4" s="97" t="s">
        <v>198</v>
      </c>
      <c r="W4" s="272" t="s">
        <v>199</v>
      </c>
      <c r="X4" s="273"/>
    </row>
    <row r="5" spans="1:24" ht="15.75" thickBot="1">
      <c r="A5" s="98"/>
      <c r="B5" s="99"/>
      <c r="C5" s="193"/>
      <c r="D5" s="101"/>
      <c r="E5" s="102" t="s">
        <v>200</v>
      </c>
      <c r="F5" s="103" t="s">
        <v>201</v>
      </c>
      <c r="G5" s="102" t="s">
        <v>197</v>
      </c>
      <c r="H5" s="104" t="s">
        <v>200</v>
      </c>
      <c r="I5" s="103" t="s">
        <v>201</v>
      </c>
      <c r="J5" s="102" t="s">
        <v>197</v>
      </c>
      <c r="K5" s="104" t="s">
        <v>200</v>
      </c>
      <c r="L5" s="103" t="s">
        <v>201</v>
      </c>
      <c r="M5" s="102" t="s">
        <v>197</v>
      </c>
      <c r="N5" s="104" t="s">
        <v>200</v>
      </c>
      <c r="O5" s="103" t="s">
        <v>201</v>
      </c>
      <c r="P5" s="102" t="s">
        <v>197</v>
      </c>
      <c r="Q5" s="104" t="s">
        <v>200</v>
      </c>
      <c r="R5" s="103" t="s">
        <v>201</v>
      </c>
      <c r="S5" s="102" t="s">
        <v>197</v>
      </c>
      <c r="T5" s="105" t="s">
        <v>225</v>
      </c>
      <c r="U5" s="105" t="s">
        <v>204</v>
      </c>
      <c r="V5" s="106" t="s">
        <v>202</v>
      </c>
      <c r="W5" s="184" t="s">
        <v>203</v>
      </c>
      <c r="X5" s="108" t="s">
        <v>204</v>
      </c>
    </row>
    <row r="6" spans="1:24" ht="15.75">
      <c r="A6" s="109"/>
      <c r="B6" s="110"/>
      <c r="C6" s="194"/>
      <c r="D6" s="111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4"/>
    </row>
    <row r="7" spans="1:24" ht="15.75">
      <c r="A7" s="115">
        <v>2</v>
      </c>
      <c r="B7" s="116">
        <v>18</v>
      </c>
      <c r="C7" s="195" t="s">
        <v>212</v>
      </c>
      <c r="D7" s="119" t="s">
        <v>204</v>
      </c>
      <c r="E7" s="120">
        <v>50</v>
      </c>
      <c r="F7" s="121">
        <v>9</v>
      </c>
      <c r="G7" s="122">
        <v>59</v>
      </c>
      <c r="H7" s="120">
        <v>45</v>
      </c>
      <c r="I7" s="121">
        <v>8</v>
      </c>
      <c r="J7" s="122">
        <v>53</v>
      </c>
      <c r="K7" s="120">
        <v>47</v>
      </c>
      <c r="L7" s="121">
        <v>8</v>
      </c>
      <c r="M7" s="122">
        <v>55</v>
      </c>
      <c r="N7" s="120">
        <v>46.01</v>
      </c>
      <c r="O7" s="121">
        <v>8</v>
      </c>
      <c r="P7" s="122">
        <v>54.01</v>
      </c>
      <c r="Q7" s="120">
        <v>47.01</v>
      </c>
      <c r="R7" s="121">
        <v>8</v>
      </c>
      <c r="S7" s="122">
        <v>55.01</v>
      </c>
      <c r="T7" s="147">
        <v>0</v>
      </c>
      <c r="U7" s="123">
        <v>276.02</v>
      </c>
      <c r="V7" s="124">
        <v>2</v>
      </c>
      <c r="W7" s="125">
        <v>1</v>
      </c>
      <c r="X7" s="126">
        <v>1</v>
      </c>
    </row>
    <row r="8" spans="1:24" ht="15.75">
      <c r="A8" s="115">
        <v>1</v>
      </c>
      <c r="B8" s="116">
        <v>12</v>
      </c>
      <c r="C8" s="195" t="s">
        <v>205</v>
      </c>
      <c r="D8" s="119" t="s">
        <v>204</v>
      </c>
      <c r="E8" s="120">
        <v>38.01</v>
      </c>
      <c r="F8" s="121">
        <v>7</v>
      </c>
      <c r="G8" s="122">
        <v>45.01</v>
      </c>
      <c r="H8" s="120">
        <v>44</v>
      </c>
      <c r="I8" s="121">
        <v>8</v>
      </c>
      <c r="J8" s="122">
        <v>52</v>
      </c>
      <c r="K8" s="120">
        <v>47</v>
      </c>
      <c r="L8" s="121">
        <v>9</v>
      </c>
      <c r="M8" s="122">
        <v>56</v>
      </c>
      <c r="N8" s="120">
        <v>45.01</v>
      </c>
      <c r="O8" s="121">
        <v>8</v>
      </c>
      <c r="P8" s="122">
        <v>53.01</v>
      </c>
      <c r="Q8" s="120">
        <v>42</v>
      </c>
      <c r="R8" s="121">
        <v>7</v>
      </c>
      <c r="S8" s="122">
        <v>49</v>
      </c>
      <c r="T8" s="148">
        <v>0</v>
      </c>
      <c r="U8" s="123">
        <v>255.01999999999998</v>
      </c>
      <c r="V8" s="124">
        <v>2</v>
      </c>
      <c r="W8" s="125">
        <v>3</v>
      </c>
      <c r="X8" s="126">
        <v>2</v>
      </c>
    </row>
    <row r="9" spans="1:24" ht="15.75">
      <c r="A9" s="115">
        <v>4</v>
      </c>
      <c r="B9" s="116">
        <v>6</v>
      </c>
      <c r="C9" s="195" t="s">
        <v>208</v>
      </c>
      <c r="D9" s="119" t="s">
        <v>204</v>
      </c>
      <c r="E9" s="120">
        <v>46.03</v>
      </c>
      <c r="F9" s="121">
        <v>8</v>
      </c>
      <c r="G9" s="122">
        <v>54.03</v>
      </c>
      <c r="H9" s="120">
        <v>40</v>
      </c>
      <c r="I9" s="121">
        <v>7</v>
      </c>
      <c r="J9" s="122">
        <v>47</v>
      </c>
      <c r="K9" s="120">
        <v>44.02</v>
      </c>
      <c r="L9" s="121">
        <v>7</v>
      </c>
      <c r="M9" s="122">
        <v>51.02</v>
      </c>
      <c r="N9" s="120">
        <v>38</v>
      </c>
      <c r="O9" s="121">
        <v>7</v>
      </c>
      <c r="P9" s="122">
        <v>45</v>
      </c>
      <c r="Q9" s="120">
        <v>45.01</v>
      </c>
      <c r="R9" s="121">
        <v>8</v>
      </c>
      <c r="S9" s="122">
        <v>53.01</v>
      </c>
      <c r="T9" s="148">
        <v>0</v>
      </c>
      <c r="U9" s="123">
        <v>250.06</v>
      </c>
      <c r="V9" s="124">
        <v>6</v>
      </c>
      <c r="W9" s="125">
        <v>5</v>
      </c>
      <c r="X9" s="126">
        <v>3</v>
      </c>
    </row>
    <row r="10" spans="1:24" ht="15.75">
      <c r="A10" s="115">
        <v>1</v>
      </c>
      <c r="B10" s="116">
        <v>20</v>
      </c>
      <c r="C10" s="195" t="s">
        <v>318</v>
      </c>
      <c r="D10" s="119" t="s">
        <v>204</v>
      </c>
      <c r="E10" s="120">
        <v>32</v>
      </c>
      <c r="F10" s="121">
        <v>7</v>
      </c>
      <c r="G10" s="122">
        <v>39</v>
      </c>
      <c r="H10" s="120">
        <v>45</v>
      </c>
      <c r="I10" s="121">
        <v>9</v>
      </c>
      <c r="J10" s="122">
        <v>54</v>
      </c>
      <c r="K10" s="120">
        <v>48.02</v>
      </c>
      <c r="L10" s="121">
        <v>9</v>
      </c>
      <c r="M10" s="122">
        <v>57.02</v>
      </c>
      <c r="N10" s="120">
        <v>45.02</v>
      </c>
      <c r="O10" s="121">
        <v>8</v>
      </c>
      <c r="P10" s="122">
        <v>53.02</v>
      </c>
      <c r="Q10" s="120">
        <v>38.01</v>
      </c>
      <c r="R10" s="121">
        <v>9</v>
      </c>
      <c r="S10" s="122">
        <v>47.01</v>
      </c>
      <c r="T10" s="148">
        <v>0</v>
      </c>
      <c r="U10" s="123">
        <v>250.05</v>
      </c>
      <c r="V10" s="124">
        <v>5</v>
      </c>
      <c r="W10" s="125">
        <v>6</v>
      </c>
      <c r="X10" s="126">
        <v>4</v>
      </c>
    </row>
    <row r="11" spans="1:24" ht="15.75">
      <c r="A11" s="115">
        <v>4</v>
      </c>
      <c r="B11" s="116">
        <v>9</v>
      </c>
      <c r="C11" s="195" t="s">
        <v>452</v>
      </c>
      <c r="D11" s="119" t="s">
        <v>204</v>
      </c>
      <c r="E11" s="120">
        <v>40.020000000000003</v>
      </c>
      <c r="F11" s="121">
        <v>6</v>
      </c>
      <c r="G11" s="122">
        <v>46.02</v>
      </c>
      <c r="H11" s="120">
        <v>45</v>
      </c>
      <c r="I11" s="121">
        <v>8</v>
      </c>
      <c r="J11" s="122">
        <v>53</v>
      </c>
      <c r="K11" s="120">
        <v>43</v>
      </c>
      <c r="L11" s="121">
        <v>7</v>
      </c>
      <c r="M11" s="122">
        <v>50</v>
      </c>
      <c r="N11" s="120">
        <v>40.01</v>
      </c>
      <c r="O11" s="121">
        <v>9</v>
      </c>
      <c r="P11" s="122">
        <v>49.01</v>
      </c>
      <c r="Q11" s="120">
        <v>43.01</v>
      </c>
      <c r="R11" s="121">
        <v>8</v>
      </c>
      <c r="S11" s="122">
        <v>51.01</v>
      </c>
      <c r="T11" s="148">
        <v>0</v>
      </c>
      <c r="U11" s="123">
        <v>249.04</v>
      </c>
      <c r="V11" s="124">
        <v>4</v>
      </c>
      <c r="W11" s="125">
        <v>7</v>
      </c>
      <c r="X11" s="126">
        <v>5</v>
      </c>
    </row>
    <row r="12" spans="1:24" ht="15.75">
      <c r="A12" s="115">
        <v>2</v>
      </c>
      <c r="B12" s="116">
        <v>16</v>
      </c>
      <c r="C12" s="195" t="s">
        <v>238</v>
      </c>
      <c r="D12" s="119" t="s">
        <v>204</v>
      </c>
      <c r="E12" s="120">
        <v>48</v>
      </c>
      <c r="F12" s="121">
        <v>8</v>
      </c>
      <c r="G12" s="122">
        <v>56</v>
      </c>
      <c r="H12" s="120">
        <v>34</v>
      </c>
      <c r="I12" s="121">
        <v>7</v>
      </c>
      <c r="J12" s="122">
        <v>41</v>
      </c>
      <c r="K12" s="120">
        <v>41</v>
      </c>
      <c r="L12" s="121">
        <v>6</v>
      </c>
      <c r="M12" s="122">
        <v>47</v>
      </c>
      <c r="N12" s="120">
        <v>44</v>
      </c>
      <c r="O12" s="121">
        <v>7</v>
      </c>
      <c r="P12" s="122">
        <v>51</v>
      </c>
      <c r="Q12" s="120">
        <v>42.01</v>
      </c>
      <c r="R12" s="121">
        <v>8</v>
      </c>
      <c r="S12" s="122">
        <v>50.01</v>
      </c>
      <c r="T12" s="148">
        <v>0</v>
      </c>
      <c r="U12" s="123">
        <v>245.01</v>
      </c>
      <c r="V12" s="124">
        <v>1</v>
      </c>
      <c r="W12" s="125">
        <v>10</v>
      </c>
      <c r="X12" s="126">
        <v>6</v>
      </c>
    </row>
    <row r="13" spans="1:24" ht="15.75">
      <c r="A13" s="115">
        <v>1</v>
      </c>
      <c r="B13" s="116">
        <v>13</v>
      </c>
      <c r="C13" s="195" t="s">
        <v>216</v>
      </c>
      <c r="D13" s="119" t="s">
        <v>204</v>
      </c>
      <c r="E13" s="120">
        <v>40.01</v>
      </c>
      <c r="F13" s="121">
        <v>7</v>
      </c>
      <c r="G13" s="122">
        <v>47.01</v>
      </c>
      <c r="H13" s="120">
        <v>43.01</v>
      </c>
      <c r="I13" s="121">
        <v>7</v>
      </c>
      <c r="J13" s="122">
        <v>50.01</v>
      </c>
      <c r="K13" s="120">
        <v>37</v>
      </c>
      <c r="L13" s="121">
        <v>7</v>
      </c>
      <c r="M13" s="122">
        <v>44</v>
      </c>
      <c r="N13" s="120">
        <v>42.01</v>
      </c>
      <c r="O13" s="121">
        <v>7</v>
      </c>
      <c r="P13" s="122">
        <v>49.01</v>
      </c>
      <c r="Q13" s="120">
        <v>41.01</v>
      </c>
      <c r="R13" s="121">
        <v>7</v>
      </c>
      <c r="S13" s="122">
        <v>48.01</v>
      </c>
      <c r="T13" s="148">
        <v>0</v>
      </c>
      <c r="U13" s="123">
        <v>238.03999999999996</v>
      </c>
      <c r="V13" s="124">
        <v>4</v>
      </c>
      <c r="W13" s="125">
        <v>13</v>
      </c>
      <c r="X13" s="126">
        <v>7</v>
      </c>
    </row>
    <row r="14" spans="1:24" ht="15.75">
      <c r="A14" s="115">
        <v>1</v>
      </c>
      <c r="B14" s="116">
        <v>18</v>
      </c>
      <c r="C14" s="195" t="s">
        <v>206</v>
      </c>
      <c r="D14" s="119" t="s">
        <v>204</v>
      </c>
      <c r="E14" s="120">
        <v>43.01</v>
      </c>
      <c r="F14" s="121">
        <v>8</v>
      </c>
      <c r="G14" s="122">
        <v>51.01</v>
      </c>
      <c r="H14" s="120">
        <v>42.01</v>
      </c>
      <c r="I14" s="121">
        <v>7</v>
      </c>
      <c r="J14" s="122">
        <v>49.01</v>
      </c>
      <c r="K14" s="120">
        <v>39.01</v>
      </c>
      <c r="L14" s="121">
        <v>7</v>
      </c>
      <c r="M14" s="122">
        <v>46.01</v>
      </c>
      <c r="N14" s="120">
        <v>31</v>
      </c>
      <c r="O14" s="121">
        <v>6</v>
      </c>
      <c r="P14" s="122">
        <v>37</v>
      </c>
      <c r="Q14" s="120">
        <v>45.01</v>
      </c>
      <c r="R14" s="121">
        <v>8</v>
      </c>
      <c r="S14" s="122">
        <v>53.01</v>
      </c>
      <c r="T14" s="148">
        <v>0</v>
      </c>
      <c r="U14" s="123">
        <v>236.04</v>
      </c>
      <c r="V14" s="124">
        <v>4</v>
      </c>
      <c r="W14" s="125">
        <v>14</v>
      </c>
      <c r="X14" s="126">
        <v>8</v>
      </c>
    </row>
    <row r="15" spans="1:24" ht="15.75">
      <c r="A15" s="115">
        <v>4</v>
      </c>
      <c r="B15" s="116">
        <v>17</v>
      </c>
      <c r="C15" s="195" t="s">
        <v>473</v>
      </c>
      <c r="D15" s="119" t="s">
        <v>204</v>
      </c>
      <c r="E15" s="120">
        <v>43.02</v>
      </c>
      <c r="F15" s="121">
        <v>8</v>
      </c>
      <c r="G15" s="122">
        <v>51.02</v>
      </c>
      <c r="H15" s="120">
        <v>41</v>
      </c>
      <c r="I15" s="121">
        <v>7</v>
      </c>
      <c r="J15" s="122">
        <v>48</v>
      </c>
      <c r="K15" s="120">
        <v>27</v>
      </c>
      <c r="L15" s="121">
        <v>8</v>
      </c>
      <c r="M15" s="122">
        <v>35</v>
      </c>
      <c r="N15" s="120">
        <v>41.01</v>
      </c>
      <c r="O15" s="121">
        <v>7</v>
      </c>
      <c r="P15" s="122">
        <v>48.01</v>
      </c>
      <c r="Q15" s="120">
        <v>42.02</v>
      </c>
      <c r="R15" s="121">
        <v>7</v>
      </c>
      <c r="S15" s="122">
        <v>49.02</v>
      </c>
      <c r="T15" s="148">
        <v>0</v>
      </c>
      <c r="U15" s="123">
        <v>231.05</v>
      </c>
      <c r="V15" s="124">
        <v>5</v>
      </c>
      <c r="W15" s="125">
        <v>16</v>
      </c>
      <c r="X15" s="126">
        <v>9</v>
      </c>
    </row>
    <row r="16" spans="1:24" ht="15.75">
      <c r="A16" s="115">
        <v>1</v>
      </c>
      <c r="B16" s="116">
        <v>11</v>
      </c>
      <c r="C16" s="195" t="s">
        <v>474</v>
      </c>
      <c r="D16" s="119" t="s">
        <v>204</v>
      </c>
      <c r="E16" s="120">
        <v>40.01</v>
      </c>
      <c r="F16" s="121">
        <v>4</v>
      </c>
      <c r="G16" s="122">
        <v>44.01</v>
      </c>
      <c r="H16" s="120">
        <v>43.01</v>
      </c>
      <c r="I16" s="121">
        <v>7</v>
      </c>
      <c r="J16" s="122">
        <v>50.01</v>
      </c>
      <c r="K16" s="120">
        <v>42</v>
      </c>
      <c r="L16" s="121">
        <v>8</v>
      </c>
      <c r="M16" s="122">
        <v>50</v>
      </c>
      <c r="N16" s="120">
        <v>38</v>
      </c>
      <c r="O16" s="121">
        <v>6</v>
      </c>
      <c r="P16" s="122">
        <v>44</v>
      </c>
      <c r="Q16" s="120">
        <v>35.01</v>
      </c>
      <c r="R16" s="121">
        <v>7</v>
      </c>
      <c r="S16" s="122">
        <v>42.01</v>
      </c>
      <c r="T16" s="148">
        <v>0</v>
      </c>
      <c r="U16" s="123">
        <v>230.02999999999997</v>
      </c>
      <c r="V16" s="124">
        <v>3</v>
      </c>
      <c r="W16" s="125">
        <v>17</v>
      </c>
      <c r="X16" s="126">
        <v>10</v>
      </c>
    </row>
    <row r="17" spans="1:24" ht="15.75">
      <c r="A17" s="115">
        <v>2</v>
      </c>
      <c r="B17" s="116">
        <v>11</v>
      </c>
      <c r="C17" s="195" t="s">
        <v>475</v>
      </c>
      <c r="D17" s="119" t="s">
        <v>204</v>
      </c>
      <c r="E17" s="120">
        <v>30</v>
      </c>
      <c r="F17" s="121">
        <v>5</v>
      </c>
      <c r="G17" s="122">
        <v>35</v>
      </c>
      <c r="H17" s="120">
        <v>39</v>
      </c>
      <c r="I17" s="121">
        <v>9</v>
      </c>
      <c r="J17" s="122">
        <v>48</v>
      </c>
      <c r="K17" s="120">
        <v>42</v>
      </c>
      <c r="L17" s="121">
        <v>8</v>
      </c>
      <c r="M17" s="122">
        <v>50</v>
      </c>
      <c r="N17" s="120">
        <v>42.01</v>
      </c>
      <c r="O17" s="121">
        <v>7</v>
      </c>
      <c r="P17" s="122">
        <v>49.01</v>
      </c>
      <c r="Q17" s="120">
        <v>40.01</v>
      </c>
      <c r="R17" s="121">
        <v>7</v>
      </c>
      <c r="S17" s="122">
        <v>47.01</v>
      </c>
      <c r="T17" s="148">
        <v>0</v>
      </c>
      <c r="U17" s="123">
        <v>229.01999999999998</v>
      </c>
      <c r="V17" s="124">
        <v>2</v>
      </c>
      <c r="W17" s="125">
        <v>18</v>
      </c>
      <c r="X17" s="126">
        <v>11</v>
      </c>
    </row>
    <row r="18" spans="1:24" ht="15.75">
      <c r="A18" s="115">
        <v>4</v>
      </c>
      <c r="B18" s="116">
        <v>4</v>
      </c>
      <c r="C18" s="195" t="s">
        <v>439</v>
      </c>
      <c r="D18" s="119" t="s">
        <v>204</v>
      </c>
      <c r="E18" s="120">
        <v>26</v>
      </c>
      <c r="F18" s="121">
        <v>4</v>
      </c>
      <c r="G18" s="122">
        <v>30</v>
      </c>
      <c r="H18" s="120">
        <v>44.01</v>
      </c>
      <c r="I18" s="121">
        <v>6</v>
      </c>
      <c r="J18" s="122">
        <v>50.01</v>
      </c>
      <c r="K18" s="120">
        <v>37</v>
      </c>
      <c r="L18" s="121">
        <v>5</v>
      </c>
      <c r="M18" s="122">
        <v>42</v>
      </c>
      <c r="N18" s="120">
        <v>42.01</v>
      </c>
      <c r="O18" s="121">
        <v>9</v>
      </c>
      <c r="P18" s="122">
        <v>51.01</v>
      </c>
      <c r="Q18" s="120">
        <v>46</v>
      </c>
      <c r="R18" s="121">
        <v>8</v>
      </c>
      <c r="S18" s="122">
        <v>54</v>
      </c>
      <c r="T18" s="148">
        <v>0</v>
      </c>
      <c r="U18" s="123">
        <v>227.01999999999998</v>
      </c>
      <c r="V18" s="124">
        <v>2</v>
      </c>
      <c r="W18" s="125">
        <v>19</v>
      </c>
      <c r="X18" s="126">
        <v>12</v>
      </c>
    </row>
    <row r="19" spans="1:24" ht="15.75">
      <c r="A19" s="115">
        <v>2</v>
      </c>
      <c r="B19" s="116">
        <v>2</v>
      </c>
      <c r="C19" s="195" t="s">
        <v>476</v>
      </c>
      <c r="D19" s="119" t="s">
        <v>204</v>
      </c>
      <c r="E19" s="120">
        <v>22</v>
      </c>
      <c r="F19" s="121">
        <v>0</v>
      </c>
      <c r="G19" s="122">
        <v>22</v>
      </c>
      <c r="H19" s="120">
        <v>39</v>
      </c>
      <c r="I19" s="121">
        <v>6</v>
      </c>
      <c r="J19" s="122">
        <v>45</v>
      </c>
      <c r="K19" s="120">
        <v>43</v>
      </c>
      <c r="L19" s="121">
        <v>8</v>
      </c>
      <c r="M19" s="122">
        <v>51</v>
      </c>
      <c r="N19" s="120">
        <v>41.01</v>
      </c>
      <c r="O19" s="121">
        <v>7</v>
      </c>
      <c r="P19" s="122">
        <v>48.01</v>
      </c>
      <c r="Q19" s="120">
        <v>48.01</v>
      </c>
      <c r="R19" s="121">
        <v>9</v>
      </c>
      <c r="S19" s="122">
        <v>57.01</v>
      </c>
      <c r="T19" s="148">
        <v>0</v>
      </c>
      <c r="U19" s="123">
        <v>223.01999999999998</v>
      </c>
      <c r="V19" s="124">
        <v>2</v>
      </c>
      <c r="W19" s="125">
        <v>22</v>
      </c>
      <c r="X19" s="126">
        <v>13</v>
      </c>
    </row>
    <row r="20" spans="1:24" ht="15.75">
      <c r="A20" s="115">
        <v>2</v>
      </c>
      <c r="B20" s="116">
        <v>13</v>
      </c>
      <c r="C20" s="195" t="s">
        <v>432</v>
      </c>
      <c r="D20" s="119" t="s">
        <v>204</v>
      </c>
      <c r="E20" s="120">
        <v>39.020000000000003</v>
      </c>
      <c r="F20" s="121">
        <v>7</v>
      </c>
      <c r="G20" s="122">
        <v>46.02</v>
      </c>
      <c r="H20" s="120">
        <v>26</v>
      </c>
      <c r="I20" s="121">
        <v>6</v>
      </c>
      <c r="J20" s="122">
        <v>32</v>
      </c>
      <c r="K20" s="120">
        <v>43.01</v>
      </c>
      <c r="L20" s="121">
        <v>7</v>
      </c>
      <c r="M20" s="122">
        <v>50.01</v>
      </c>
      <c r="N20" s="120">
        <v>45</v>
      </c>
      <c r="O20" s="121">
        <v>7</v>
      </c>
      <c r="P20" s="122">
        <v>52</v>
      </c>
      <c r="Q20" s="120">
        <v>36.01</v>
      </c>
      <c r="R20" s="121">
        <v>6</v>
      </c>
      <c r="S20" s="122">
        <v>42.01</v>
      </c>
      <c r="T20" s="148">
        <v>0</v>
      </c>
      <c r="U20" s="123">
        <v>222.04</v>
      </c>
      <c r="V20" s="124">
        <v>4</v>
      </c>
      <c r="W20" s="125">
        <v>24</v>
      </c>
      <c r="X20" s="126">
        <v>14</v>
      </c>
    </row>
    <row r="21" spans="1:24" ht="15.75">
      <c r="A21" s="115">
        <v>1</v>
      </c>
      <c r="B21" s="116">
        <v>15</v>
      </c>
      <c r="C21" s="195" t="s">
        <v>477</v>
      </c>
      <c r="D21" s="119" t="s">
        <v>204</v>
      </c>
      <c r="E21" s="120">
        <v>43</v>
      </c>
      <c r="F21" s="121">
        <v>7</v>
      </c>
      <c r="G21" s="122">
        <v>50</v>
      </c>
      <c r="H21" s="120">
        <v>22</v>
      </c>
      <c r="I21" s="121">
        <v>7</v>
      </c>
      <c r="J21" s="122">
        <v>29</v>
      </c>
      <c r="K21" s="120">
        <v>44.01</v>
      </c>
      <c r="L21" s="121">
        <v>8</v>
      </c>
      <c r="M21" s="122">
        <v>52.01</v>
      </c>
      <c r="N21" s="120">
        <v>34</v>
      </c>
      <c r="O21" s="121">
        <v>5</v>
      </c>
      <c r="P21" s="122">
        <v>39</v>
      </c>
      <c r="Q21" s="120">
        <v>44.02</v>
      </c>
      <c r="R21" s="121">
        <v>7</v>
      </c>
      <c r="S21" s="122">
        <v>51.02</v>
      </c>
      <c r="T21" s="148">
        <v>0</v>
      </c>
      <c r="U21" s="123">
        <v>221.03</v>
      </c>
      <c r="V21" s="124">
        <v>3</v>
      </c>
      <c r="W21" s="125">
        <v>25</v>
      </c>
      <c r="X21" s="126">
        <v>15</v>
      </c>
    </row>
    <row r="22" spans="1:24" ht="15.75">
      <c r="A22" s="115">
        <v>1</v>
      </c>
      <c r="B22" s="116">
        <v>14</v>
      </c>
      <c r="C22" s="195" t="s">
        <v>210</v>
      </c>
      <c r="D22" s="119" t="s">
        <v>204</v>
      </c>
      <c r="E22" s="120">
        <v>43.01</v>
      </c>
      <c r="F22" s="121">
        <v>8</v>
      </c>
      <c r="G22" s="122">
        <v>51.01</v>
      </c>
      <c r="H22" s="120">
        <v>38</v>
      </c>
      <c r="I22" s="121">
        <v>7</v>
      </c>
      <c r="J22" s="122">
        <v>45</v>
      </c>
      <c r="K22" s="120">
        <v>36</v>
      </c>
      <c r="L22" s="121">
        <v>6</v>
      </c>
      <c r="M22" s="122">
        <v>42</v>
      </c>
      <c r="N22" s="120">
        <v>41.01</v>
      </c>
      <c r="O22" s="121">
        <v>7</v>
      </c>
      <c r="P22" s="122">
        <v>48.01</v>
      </c>
      <c r="Q22" s="120">
        <v>29.01</v>
      </c>
      <c r="R22" s="121">
        <v>5</v>
      </c>
      <c r="S22" s="122">
        <v>34.010000000000005</v>
      </c>
      <c r="T22" s="148">
        <v>0</v>
      </c>
      <c r="U22" s="123">
        <v>220.02999999999997</v>
      </c>
      <c r="V22" s="124">
        <v>3</v>
      </c>
      <c r="W22" s="125">
        <v>26</v>
      </c>
      <c r="X22" s="126">
        <v>16</v>
      </c>
    </row>
    <row r="23" spans="1:24" ht="15.75">
      <c r="A23" s="115">
        <v>2</v>
      </c>
      <c r="B23" s="116">
        <v>12</v>
      </c>
      <c r="C23" s="195" t="s">
        <v>426</v>
      </c>
      <c r="D23" s="119" t="s">
        <v>204</v>
      </c>
      <c r="E23" s="120">
        <v>39.01</v>
      </c>
      <c r="F23" s="121">
        <v>7</v>
      </c>
      <c r="G23" s="122">
        <v>46.01</v>
      </c>
      <c r="H23" s="120">
        <v>40</v>
      </c>
      <c r="I23" s="121">
        <v>7</v>
      </c>
      <c r="J23" s="122">
        <v>47</v>
      </c>
      <c r="K23" s="120">
        <v>22</v>
      </c>
      <c r="L23" s="121">
        <v>8</v>
      </c>
      <c r="M23" s="122">
        <v>30</v>
      </c>
      <c r="N23" s="120">
        <v>38</v>
      </c>
      <c r="O23" s="121">
        <v>6</v>
      </c>
      <c r="P23" s="122">
        <v>44</v>
      </c>
      <c r="Q23" s="120">
        <v>44</v>
      </c>
      <c r="R23" s="121">
        <v>9</v>
      </c>
      <c r="S23" s="122">
        <v>53</v>
      </c>
      <c r="T23" s="148">
        <v>0</v>
      </c>
      <c r="U23" s="123">
        <v>220.01</v>
      </c>
      <c r="V23" s="124">
        <v>1</v>
      </c>
      <c r="W23" s="125">
        <v>27</v>
      </c>
      <c r="X23" s="126">
        <v>17</v>
      </c>
    </row>
    <row r="24" spans="1:24" ht="15.75">
      <c r="A24" s="115">
        <v>1</v>
      </c>
      <c r="B24" s="116">
        <v>6</v>
      </c>
      <c r="C24" s="195" t="s">
        <v>319</v>
      </c>
      <c r="D24" s="119" t="s">
        <v>204</v>
      </c>
      <c r="E24" s="120">
        <v>25</v>
      </c>
      <c r="F24" s="121">
        <v>6</v>
      </c>
      <c r="G24" s="122">
        <v>31</v>
      </c>
      <c r="H24" s="120">
        <v>43.01</v>
      </c>
      <c r="I24" s="121">
        <v>8</v>
      </c>
      <c r="J24" s="122">
        <v>51.01</v>
      </c>
      <c r="K24" s="120">
        <v>36</v>
      </c>
      <c r="L24" s="121">
        <v>6</v>
      </c>
      <c r="M24" s="122">
        <v>42</v>
      </c>
      <c r="N24" s="120">
        <v>40.01</v>
      </c>
      <c r="O24" s="121">
        <v>6</v>
      </c>
      <c r="P24" s="122">
        <v>46.01</v>
      </c>
      <c r="Q24" s="120">
        <v>41.01</v>
      </c>
      <c r="R24" s="121">
        <v>6</v>
      </c>
      <c r="S24" s="122">
        <v>47.01</v>
      </c>
      <c r="T24" s="148">
        <v>0</v>
      </c>
      <c r="U24" s="123">
        <v>217.02999999999997</v>
      </c>
      <c r="V24" s="124">
        <v>3</v>
      </c>
      <c r="W24" s="125">
        <v>28</v>
      </c>
      <c r="X24" s="126">
        <v>18</v>
      </c>
    </row>
    <row r="25" spans="1:24" ht="15.75">
      <c r="A25" s="115">
        <v>1</v>
      </c>
      <c r="B25" s="116">
        <v>16</v>
      </c>
      <c r="C25" s="195" t="s">
        <v>209</v>
      </c>
      <c r="D25" s="119" t="s">
        <v>204</v>
      </c>
      <c r="E25" s="120">
        <v>42</v>
      </c>
      <c r="F25" s="121">
        <v>7</v>
      </c>
      <c r="G25" s="122">
        <v>49</v>
      </c>
      <c r="H25" s="120">
        <v>41</v>
      </c>
      <c r="I25" s="121">
        <v>7</v>
      </c>
      <c r="J25" s="122">
        <v>48</v>
      </c>
      <c r="K25" s="120">
        <v>44</v>
      </c>
      <c r="L25" s="121">
        <v>8</v>
      </c>
      <c r="M25" s="122">
        <v>52</v>
      </c>
      <c r="N25" s="120">
        <v>19</v>
      </c>
      <c r="O25" s="121">
        <v>0</v>
      </c>
      <c r="P25" s="122">
        <v>19</v>
      </c>
      <c r="Q25" s="120">
        <v>39</v>
      </c>
      <c r="R25" s="121">
        <v>7</v>
      </c>
      <c r="S25" s="122">
        <v>46</v>
      </c>
      <c r="T25" s="148">
        <v>0</v>
      </c>
      <c r="U25" s="123">
        <v>214</v>
      </c>
      <c r="V25" s="124">
        <v>0</v>
      </c>
      <c r="W25" s="125">
        <v>30</v>
      </c>
      <c r="X25" s="126">
        <v>19</v>
      </c>
    </row>
    <row r="26" spans="1:24" ht="15.75">
      <c r="A26" s="115">
        <v>2</v>
      </c>
      <c r="B26" s="116">
        <v>20</v>
      </c>
      <c r="C26" s="195" t="s">
        <v>442</v>
      </c>
      <c r="D26" s="119" t="s">
        <v>204</v>
      </c>
      <c r="E26" s="120">
        <v>35</v>
      </c>
      <c r="F26" s="121">
        <v>4</v>
      </c>
      <c r="G26" s="122">
        <v>39</v>
      </c>
      <c r="H26" s="120">
        <v>37</v>
      </c>
      <c r="I26" s="121">
        <v>5</v>
      </c>
      <c r="J26" s="122">
        <v>42</v>
      </c>
      <c r="K26" s="120">
        <v>36.01</v>
      </c>
      <c r="L26" s="121">
        <v>6</v>
      </c>
      <c r="M26" s="122">
        <v>42.01</v>
      </c>
      <c r="N26" s="120">
        <v>34</v>
      </c>
      <c r="O26" s="121">
        <v>6</v>
      </c>
      <c r="P26" s="122">
        <v>40</v>
      </c>
      <c r="Q26" s="120">
        <v>36</v>
      </c>
      <c r="R26" s="121">
        <v>7</v>
      </c>
      <c r="S26" s="122">
        <v>43</v>
      </c>
      <c r="T26" s="148">
        <v>0</v>
      </c>
      <c r="U26" s="123">
        <v>206.01</v>
      </c>
      <c r="V26" s="124">
        <v>1</v>
      </c>
      <c r="W26" s="125">
        <v>32</v>
      </c>
      <c r="X26" s="126">
        <v>20</v>
      </c>
    </row>
    <row r="27" spans="1:24" ht="15.75">
      <c r="A27" s="115">
        <v>3</v>
      </c>
      <c r="B27" s="116">
        <v>4</v>
      </c>
      <c r="C27" s="195" t="s">
        <v>478</v>
      </c>
      <c r="D27" s="119" t="s">
        <v>204</v>
      </c>
      <c r="E27" s="120">
        <v>25</v>
      </c>
      <c r="F27" s="121">
        <v>7</v>
      </c>
      <c r="G27" s="122">
        <v>32</v>
      </c>
      <c r="H27" s="120">
        <v>41.01</v>
      </c>
      <c r="I27" s="121">
        <v>8</v>
      </c>
      <c r="J27" s="122">
        <v>49.01</v>
      </c>
      <c r="K27" s="120">
        <v>34</v>
      </c>
      <c r="L27" s="121">
        <v>7</v>
      </c>
      <c r="M27" s="122">
        <v>41</v>
      </c>
      <c r="N27" s="120">
        <v>31</v>
      </c>
      <c r="O27" s="121">
        <v>4</v>
      </c>
      <c r="P27" s="122">
        <v>35</v>
      </c>
      <c r="Q27" s="120">
        <v>38.01</v>
      </c>
      <c r="R27" s="121">
        <v>8</v>
      </c>
      <c r="S27" s="122">
        <v>46.01</v>
      </c>
      <c r="T27" s="148">
        <v>0</v>
      </c>
      <c r="U27" s="123">
        <v>203.01999999999998</v>
      </c>
      <c r="V27" s="124">
        <v>2</v>
      </c>
      <c r="W27" s="125">
        <v>34</v>
      </c>
      <c r="X27" s="126">
        <v>21</v>
      </c>
    </row>
    <row r="28" spans="1:24" ht="15.75">
      <c r="A28" s="115">
        <v>1</v>
      </c>
      <c r="B28" s="116">
        <v>4</v>
      </c>
      <c r="C28" s="195" t="s">
        <v>479</v>
      </c>
      <c r="D28" s="119" t="s">
        <v>204</v>
      </c>
      <c r="E28" s="120">
        <v>29</v>
      </c>
      <c r="F28" s="121">
        <v>5</v>
      </c>
      <c r="G28" s="122">
        <v>34</v>
      </c>
      <c r="H28" s="120">
        <v>32</v>
      </c>
      <c r="I28" s="121">
        <v>9</v>
      </c>
      <c r="J28" s="122">
        <v>41</v>
      </c>
      <c r="K28" s="120">
        <v>40</v>
      </c>
      <c r="L28" s="121">
        <v>6</v>
      </c>
      <c r="M28" s="122">
        <v>46</v>
      </c>
      <c r="N28" s="120">
        <v>31</v>
      </c>
      <c r="O28" s="121">
        <v>5</v>
      </c>
      <c r="P28" s="122">
        <v>36</v>
      </c>
      <c r="Q28" s="120">
        <v>39.01</v>
      </c>
      <c r="R28" s="121">
        <v>7</v>
      </c>
      <c r="S28" s="122">
        <v>46.01</v>
      </c>
      <c r="T28" s="148">
        <v>0</v>
      </c>
      <c r="U28" s="123">
        <v>203.01</v>
      </c>
      <c r="V28" s="124">
        <v>1</v>
      </c>
      <c r="W28" s="125">
        <v>35</v>
      </c>
      <c r="X28" s="126">
        <v>22</v>
      </c>
    </row>
    <row r="29" spans="1:24" ht="15.75">
      <c r="A29" s="115">
        <v>3</v>
      </c>
      <c r="B29" s="116">
        <v>11</v>
      </c>
      <c r="C29" s="195" t="s">
        <v>480</v>
      </c>
      <c r="D29" s="119" t="s">
        <v>204</v>
      </c>
      <c r="E29" s="120">
        <v>23.01</v>
      </c>
      <c r="F29" s="121">
        <v>7</v>
      </c>
      <c r="G29" s="122">
        <v>30.01</v>
      </c>
      <c r="H29" s="120">
        <v>44</v>
      </c>
      <c r="I29" s="121">
        <v>9</v>
      </c>
      <c r="J29" s="122">
        <v>53</v>
      </c>
      <c r="K29" s="120">
        <v>38</v>
      </c>
      <c r="L29" s="121">
        <v>7</v>
      </c>
      <c r="M29" s="122">
        <v>45</v>
      </c>
      <c r="N29" s="120">
        <v>33</v>
      </c>
      <c r="O29" s="121">
        <v>5</v>
      </c>
      <c r="P29" s="122">
        <v>38</v>
      </c>
      <c r="Q29" s="120">
        <v>32.020000000000003</v>
      </c>
      <c r="R29" s="121">
        <v>4</v>
      </c>
      <c r="S29" s="122">
        <v>36.020000000000003</v>
      </c>
      <c r="T29" s="148">
        <v>0</v>
      </c>
      <c r="U29" s="123">
        <v>202.03</v>
      </c>
      <c r="V29" s="124">
        <v>3</v>
      </c>
      <c r="W29" s="125">
        <v>36</v>
      </c>
      <c r="X29" s="126">
        <v>23</v>
      </c>
    </row>
    <row r="30" spans="1:24" ht="15.75">
      <c r="A30" s="115">
        <v>2</v>
      </c>
      <c r="B30" s="116">
        <v>19</v>
      </c>
      <c r="C30" s="195" t="s">
        <v>245</v>
      </c>
      <c r="D30" s="119" t="s">
        <v>204</v>
      </c>
      <c r="E30" s="120">
        <v>18</v>
      </c>
      <c r="F30" s="121">
        <v>0</v>
      </c>
      <c r="G30" s="122">
        <v>18</v>
      </c>
      <c r="H30" s="120">
        <v>41</v>
      </c>
      <c r="I30" s="121">
        <v>8</v>
      </c>
      <c r="J30" s="122">
        <v>49</v>
      </c>
      <c r="K30" s="120">
        <v>31</v>
      </c>
      <c r="L30" s="121">
        <v>7</v>
      </c>
      <c r="M30" s="122">
        <v>38</v>
      </c>
      <c r="N30" s="120">
        <v>37.01</v>
      </c>
      <c r="O30" s="121">
        <v>7</v>
      </c>
      <c r="P30" s="122">
        <v>44.01</v>
      </c>
      <c r="Q30" s="120">
        <v>41.01</v>
      </c>
      <c r="R30" s="121">
        <v>7</v>
      </c>
      <c r="S30" s="122">
        <v>48.01</v>
      </c>
      <c r="T30" s="148">
        <v>0</v>
      </c>
      <c r="U30" s="123">
        <v>197.01999999999998</v>
      </c>
      <c r="V30" s="124">
        <v>2</v>
      </c>
      <c r="W30" s="125">
        <v>40</v>
      </c>
      <c r="X30" s="126">
        <v>24</v>
      </c>
    </row>
    <row r="31" spans="1:24" ht="15.75">
      <c r="A31" s="115">
        <v>2</v>
      </c>
      <c r="B31" s="116">
        <v>3</v>
      </c>
      <c r="C31" s="195" t="s">
        <v>218</v>
      </c>
      <c r="D31" s="119" t="s">
        <v>204</v>
      </c>
      <c r="E31" s="120">
        <v>38</v>
      </c>
      <c r="F31" s="121">
        <v>6</v>
      </c>
      <c r="G31" s="122">
        <v>44</v>
      </c>
      <c r="H31" s="120">
        <v>34</v>
      </c>
      <c r="I31" s="121">
        <v>7</v>
      </c>
      <c r="J31" s="122">
        <v>41</v>
      </c>
      <c r="K31" s="120">
        <v>14</v>
      </c>
      <c r="L31" s="121">
        <v>2</v>
      </c>
      <c r="M31" s="122">
        <v>16</v>
      </c>
      <c r="N31" s="120">
        <v>35</v>
      </c>
      <c r="O31" s="121">
        <v>5</v>
      </c>
      <c r="P31" s="122">
        <v>40</v>
      </c>
      <c r="Q31" s="120">
        <v>47.01</v>
      </c>
      <c r="R31" s="121">
        <v>8</v>
      </c>
      <c r="S31" s="122">
        <v>55.01</v>
      </c>
      <c r="T31" s="148">
        <v>0</v>
      </c>
      <c r="U31" s="123">
        <v>196.01</v>
      </c>
      <c r="V31" s="124">
        <v>1</v>
      </c>
      <c r="W31" s="125">
        <v>41</v>
      </c>
      <c r="X31" s="126">
        <v>25</v>
      </c>
    </row>
    <row r="32" spans="1:24" ht="15.75">
      <c r="A32" s="115">
        <v>1</v>
      </c>
      <c r="B32" s="116">
        <v>8</v>
      </c>
      <c r="C32" s="195" t="s">
        <v>451</v>
      </c>
      <c r="D32" s="119" t="s">
        <v>204</v>
      </c>
      <c r="E32" s="120">
        <v>28</v>
      </c>
      <c r="F32" s="121">
        <v>3</v>
      </c>
      <c r="G32" s="122">
        <v>31</v>
      </c>
      <c r="H32" s="120">
        <v>24</v>
      </c>
      <c r="I32" s="121">
        <v>5</v>
      </c>
      <c r="J32" s="122">
        <v>29</v>
      </c>
      <c r="K32" s="120">
        <v>35</v>
      </c>
      <c r="L32" s="121">
        <v>7</v>
      </c>
      <c r="M32" s="122">
        <v>42</v>
      </c>
      <c r="N32" s="120">
        <v>33</v>
      </c>
      <c r="O32" s="121">
        <v>2</v>
      </c>
      <c r="P32" s="122">
        <v>35</v>
      </c>
      <c r="Q32" s="120">
        <v>35</v>
      </c>
      <c r="R32" s="121">
        <v>6</v>
      </c>
      <c r="S32" s="122">
        <v>41</v>
      </c>
      <c r="T32" s="148">
        <v>0</v>
      </c>
      <c r="U32" s="123">
        <v>178</v>
      </c>
      <c r="V32" s="124">
        <v>0</v>
      </c>
      <c r="W32" s="125">
        <v>43</v>
      </c>
      <c r="X32" s="126">
        <v>26</v>
      </c>
    </row>
    <row r="33" spans="1:24" ht="15.75">
      <c r="A33" s="115">
        <v>2</v>
      </c>
      <c r="B33" s="116">
        <v>15</v>
      </c>
      <c r="C33" s="195" t="s">
        <v>481</v>
      </c>
      <c r="D33" s="119" t="s">
        <v>204</v>
      </c>
      <c r="E33" s="120">
        <v>30</v>
      </c>
      <c r="F33" s="121">
        <v>5</v>
      </c>
      <c r="G33" s="122">
        <v>35</v>
      </c>
      <c r="H33" s="120">
        <v>28</v>
      </c>
      <c r="I33" s="121">
        <v>6</v>
      </c>
      <c r="J33" s="122">
        <v>34</v>
      </c>
      <c r="K33" s="120">
        <v>34</v>
      </c>
      <c r="L33" s="121">
        <v>6</v>
      </c>
      <c r="M33" s="122">
        <v>40</v>
      </c>
      <c r="N33" s="120">
        <v>30</v>
      </c>
      <c r="O33" s="121">
        <v>5</v>
      </c>
      <c r="P33" s="122">
        <v>35</v>
      </c>
      <c r="Q33" s="120">
        <v>29</v>
      </c>
      <c r="R33" s="121">
        <v>5</v>
      </c>
      <c r="S33" s="122">
        <v>34</v>
      </c>
      <c r="T33" s="148">
        <v>0</v>
      </c>
      <c r="U33" s="123">
        <v>178</v>
      </c>
      <c r="V33" s="124">
        <v>0</v>
      </c>
      <c r="W33" s="125">
        <v>43</v>
      </c>
      <c r="X33" s="126">
        <v>26</v>
      </c>
    </row>
    <row r="34" spans="1:24" ht="15.75">
      <c r="A34" s="115">
        <v>2</v>
      </c>
      <c r="B34" s="116">
        <v>17</v>
      </c>
      <c r="C34" s="195" t="s">
        <v>482</v>
      </c>
      <c r="D34" s="119" t="s">
        <v>204</v>
      </c>
      <c r="E34" s="120">
        <v>29</v>
      </c>
      <c r="F34" s="121">
        <v>4</v>
      </c>
      <c r="G34" s="122">
        <v>33</v>
      </c>
      <c r="H34" s="120">
        <v>10</v>
      </c>
      <c r="I34" s="121">
        <v>5</v>
      </c>
      <c r="J34" s="122">
        <v>15</v>
      </c>
      <c r="K34" s="120">
        <v>27</v>
      </c>
      <c r="L34" s="121">
        <v>4</v>
      </c>
      <c r="M34" s="122">
        <v>31</v>
      </c>
      <c r="N34" s="120">
        <v>35</v>
      </c>
      <c r="O34" s="121">
        <v>6</v>
      </c>
      <c r="P34" s="122">
        <v>41</v>
      </c>
      <c r="Q34" s="120">
        <v>46</v>
      </c>
      <c r="R34" s="121">
        <v>10</v>
      </c>
      <c r="S34" s="122">
        <v>56</v>
      </c>
      <c r="T34" s="148">
        <v>0</v>
      </c>
      <c r="U34" s="123">
        <v>176</v>
      </c>
      <c r="V34" s="124">
        <v>0</v>
      </c>
      <c r="W34" s="125">
        <v>46</v>
      </c>
      <c r="X34" s="126">
        <v>28</v>
      </c>
    </row>
    <row r="35" spans="1:24" ht="15.75">
      <c r="A35" s="115">
        <v>3</v>
      </c>
      <c r="B35" s="116">
        <v>3</v>
      </c>
      <c r="C35" s="195" t="s">
        <v>217</v>
      </c>
      <c r="D35" s="119" t="s">
        <v>204</v>
      </c>
      <c r="E35" s="120">
        <v>24</v>
      </c>
      <c r="F35" s="121">
        <v>8</v>
      </c>
      <c r="G35" s="122">
        <v>32</v>
      </c>
      <c r="H35" s="120">
        <v>9</v>
      </c>
      <c r="I35" s="121">
        <v>8</v>
      </c>
      <c r="J35" s="122">
        <v>17</v>
      </c>
      <c r="K35" s="120">
        <v>37</v>
      </c>
      <c r="L35" s="121">
        <v>6</v>
      </c>
      <c r="M35" s="122">
        <v>43</v>
      </c>
      <c r="N35" s="120">
        <v>33</v>
      </c>
      <c r="O35" s="121">
        <v>6</v>
      </c>
      <c r="P35" s="122">
        <v>39</v>
      </c>
      <c r="Q35" s="120">
        <v>27</v>
      </c>
      <c r="R35" s="121">
        <v>3</v>
      </c>
      <c r="S35" s="122">
        <v>30</v>
      </c>
      <c r="T35" s="148">
        <v>0</v>
      </c>
      <c r="U35" s="123">
        <v>161</v>
      </c>
      <c r="V35" s="124">
        <v>0</v>
      </c>
      <c r="W35" s="125">
        <v>47</v>
      </c>
      <c r="X35" s="126">
        <v>29</v>
      </c>
    </row>
    <row r="36" spans="1:24" ht="15.75">
      <c r="A36" s="115">
        <v>2</v>
      </c>
      <c r="B36" s="116">
        <v>6</v>
      </c>
      <c r="C36" s="195" t="s">
        <v>483</v>
      </c>
      <c r="D36" s="119" t="s">
        <v>204</v>
      </c>
      <c r="E36" s="120">
        <v>34</v>
      </c>
      <c r="F36" s="121">
        <v>5</v>
      </c>
      <c r="G36" s="122">
        <v>39</v>
      </c>
      <c r="H36" s="120">
        <v>31.01</v>
      </c>
      <c r="I36" s="121">
        <v>6</v>
      </c>
      <c r="J36" s="122">
        <v>37.010000000000005</v>
      </c>
      <c r="K36" s="120">
        <v>28</v>
      </c>
      <c r="L36" s="121">
        <v>6</v>
      </c>
      <c r="M36" s="122">
        <v>34</v>
      </c>
      <c r="N36" s="120">
        <v>12</v>
      </c>
      <c r="O36" s="121">
        <v>2</v>
      </c>
      <c r="P36" s="122">
        <v>14</v>
      </c>
      <c r="Q36" s="120">
        <v>33</v>
      </c>
      <c r="R36" s="121">
        <v>2</v>
      </c>
      <c r="S36" s="122">
        <v>35</v>
      </c>
      <c r="T36" s="148">
        <v>0</v>
      </c>
      <c r="U36" s="123">
        <v>159.01</v>
      </c>
      <c r="V36" s="124">
        <v>1</v>
      </c>
      <c r="W36" s="125">
        <v>48</v>
      </c>
      <c r="X36" s="126">
        <v>30</v>
      </c>
    </row>
    <row r="37" spans="1:24" ht="15.75">
      <c r="A37" s="115">
        <v>2</v>
      </c>
      <c r="B37" s="116">
        <v>5</v>
      </c>
      <c r="C37" s="195" t="s">
        <v>431</v>
      </c>
      <c r="D37" s="119" t="s">
        <v>204</v>
      </c>
      <c r="E37" s="120">
        <v>23</v>
      </c>
      <c r="F37" s="121">
        <v>4</v>
      </c>
      <c r="G37" s="122">
        <v>27</v>
      </c>
      <c r="H37" s="120">
        <v>24</v>
      </c>
      <c r="I37" s="121">
        <v>5</v>
      </c>
      <c r="J37" s="122">
        <v>29</v>
      </c>
      <c r="K37" s="120">
        <v>32</v>
      </c>
      <c r="L37" s="121">
        <v>2</v>
      </c>
      <c r="M37" s="122">
        <v>34</v>
      </c>
      <c r="N37" s="120">
        <v>20</v>
      </c>
      <c r="O37" s="121">
        <v>3</v>
      </c>
      <c r="P37" s="122">
        <v>23</v>
      </c>
      <c r="Q37" s="120">
        <v>33</v>
      </c>
      <c r="R37" s="121">
        <v>7</v>
      </c>
      <c r="S37" s="122">
        <v>40</v>
      </c>
      <c r="T37" s="148">
        <v>0</v>
      </c>
      <c r="U37" s="123">
        <v>153</v>
      </c>
      <c r="V37" s="124">
        <v>0</v>
      </c>
      <c r="W37" s="125">
        <v>50</v>
      </c>
      <c r="X37" s="126">
        <v>31</v>
      </c>
    </row>
    <row r="38" spans="1:24" ht="15.75">
      <c r="A38" s="115">
        <v>2</v>
      </c>
      <c r="B38" s="116">
        <v>4</v>
      </c>
      <c r="C38" s="195" t="s">
        <v>484</v>
      </c>
      <c r="D38" s="119" t="s">
        <v>204</v>
      </c>
      <c r="E38" s="120">
        <v>2</v>
      </c>
      <c r="F38" s="121">
        <v>0</v>
      </c>
      <c r="G38" s="122">
        <v>2</v>
      </c>
      <c r="H38" s="120">
        <v>24</v>
      </c>
      <c r="I38" s="121">
        <v>3</v>
      </c>
      <c r="J38" s="122">
        <v>27</v>
      </c>
      <c r="K38" s="120">
        <v>39</v>
      </c>
      <c r="L38" s="121">
        <v>6</v>
      </c>
      <c r="M38" s="122">
        <v>45</v>
      </c>
      <c r="N38" s="120">
        <v>37</v>
      </c>
      <c r="O38" s="121">
        <v>7</v>
      </c>
      <c r="P38" s="122">
        <v>44</v>
      </c>
      <c r="Q38" s="120">
        <v>29</v>
      </c>
      <c r="R38" s="121">
        <v>3</v>
      </c>
      <c r="S38" s="122">
        <v>32</v>
      </c>
      <c r="T38" s="148">
        <v>0</v>
      </c>
      <c r="U38" s="123">
        <v>150</v>
      </c>
      <c r="V38" s="124">
        <v>0</v>
      </c>
      <c r="W38" s="125">
        <v>51</v>
      </c>
      <c r="X38" s="126">
        <v>32</v>
      </c>
    </row>
    <row r="39" spans="1:24" ht="15.75">
      <c r="A39" s="115">
        <v>2</v>
      </c>
      <c r="B39" s="116">
        <v>14</v>
      </c>
      <c r="C39" s="195" t="s">
        <v>240</v>
      </c>
      <c r="D39" s="119" t="s">
        <v>204</v>
      </c>
      <c r="E39" s="120">
        <v>19</v>
      </c>
      <c r="F39" s="121">
        <v>0</v>
      </c>
      <c r="G39" s="122">
        <v>19</v>
      </c>
      <c r="H39" s="120">
        <v>25</v>
      </c>
      <c r="I39" s="121">
        <v>2</v>
      </c>
      <c r="J39" s="122">
        <v>27</v>
      </c>
      <c r="K39" s="120">
        <v>23</v>
      </c>
      <c r="L39" s="121">
        <v>3</v>
      </c>
      <c r="M39" s="122">
        <v>26</v>
      </c>
      <c r="N39" s="120">
        <v>30</v>
      </c>
      <c r="O39" s="121">
        <v>5</v>
      </c>
      <c r="P39" s="122">
        <v>35</v>
      </c>
      <c r="Q39" s="120">
        <v>35</v>
      </c>
      <c r="R39" s="121">
        <v>6</v>
      </c>
      <c r="S39" s="122">
        <v>41</v>
      </c>
      <c r="T39" s="148">
        <v>0</v>
      </c>
      <c r="U39" s="123">
        <v>148</v>
      </c>
      <c r="V39" s="124">
        <v>0</v>
      </c>
      <c r="W39" s="125">
        <v>53</v>
      </c>
      <c r="X39" s="126">
        <v>33</v>
      </c>
    </row>
    <row r="40" spans="1:24" ht="15.75">
      <c r="A40" s="115">
        <v>1</v>
      </c>
      <c r="B40" s="116">
        <v>10</v>
      </c>
      <c r="C40" s="195" t="s">
        <v>485</v>
      </c>
      <c r="D40" s="119" t="s">
        <v>204</v>
      </c>
      <c r="E40" s="120">
        <v>5</v>
      </c>
      <c r="F40" s="121">
        <v>1</v>
      </c>
      <c r="G40" s="122">
        <v>6</v>
      </c>
      <c r="H40" s="120">
        <v>40</v>
      </c>
      <c r="I40" s="121">
        <v>6</v>
      </c>
      <c r="J40" s="122">
        <v>46</v>
      </c>
      <c r="K40" s="120">
        <v>20</v>
      </c>
      <c r="L40" s="121">
        <v>0</v>
      </c>
      <c r="M40" s="122">
        <v>20</v>
      </c>
      <c r="N40" s="120">
        <v>30</v>
      </c>
      <c r="O40" s="121">
        <v>5</v>
      </c>
      <c r="P40" s="122">
        <v>35</v>
      </c>
      <c r="Q40" s="120">
        <v>28</v>
      </c>
      <c r="R40" s="121">
        <v>4</v>
      </c>
      <c r="S40" s="122">
        <v>32</v>
      </c>
      <c r="T40" s="148">
        <v>0</v>
      </c>
      <c r="U40" s="123">
        <v>139</v>
      </c>
      <c r="V40" s="124">
        <v>0</v>
      </c>
      <c r="W40" s="125">
        <v>55</v>
      </c>
      <c r="X40" s="126">
        <v>34</v>
      </c>
    </row>
    <row r="41" spans="1:24" ht="15.75">
      <c r="A41" s="115">
        <v>3</v>
      </c>
      <c r="B41" s="116">
        <v>7</v>
      </c>
      <c r="C41" s="195" t="s">
        <v>438</v>
      </c>
      <c r="D41" s="119" t="s">
        <v>204</v>
      </c>
      <c r="E41" s="120">
        <v>13</v>
      </c>
      <c r="F41" s="121">
        <v>5</v>
      </c>
      <c r="G41" s="122">
        <v>18</v>
      </c>
      <c r="H41" s="120">
        <v>19</v>
      </c>
      <c r="I41" s="121">
        <v>3</v>
      </c>
      <c r="J41" s="122">
        <v>22</v>
      </c>
      <c r="K41" s="120">
        <v>12</v>
      </c>
      <c r="L41" s="121">
        <v>0</v>
      </c>
      <c r="M41" s="122">
        <v>12</v>
      </c>
      <c r="N41" s="120">
        <v>10</v>
      </c>
      <c r="O41" s="121">
        <v>0</v>
      </c>
      <c r="P41" s="122">
        <v>10</v>
      </c>
      <c r="Q41" s="120">
        <v>7</v>
      </c>
      <c r="R41" s="121">
        <v>3</v>
      </c>
      <c r="S41" s="122">
        <v>10</v>
      </c>
      <c r="T41" s="148">
        <v>0</v>
      </c>
      <c r="U41" s="123">
        <v>72</v>
      </c>
      <c r="V41" s="124">
        <v>0</v>
      </c>
      <c r="W41" s="125">
        <v>56</v>
      </c>
      <c r="X41" s="126">
        <v>35</v>
      </c>
    </row>
    <row r="42" spans="1:24" ht="15.75">
      <c r="A42" s="115">
        <v>1</v>
      </c>
      <c r="B42" s="116">
        <v>5</v>
      </c>
      <c r="C42" s="195" t="s">
        <v>486</v>
      </c>
      <c r="D42" s="119" t="s">
        <v>204</v>
      </c>
      <c r="E42" s="120">
        <v>11</v>
      </c>
      <c r="F42" s="121">
        <v>1</v>
      </c>
      <c r="G42" s="122">
        <v>12</v>
      </c>
      <c r="H42" s="120">
        <v>5</v>
      </c>
      <c r="I42" s="121">
        <v>0</v>
      </c>
      <c r="J42" s="122">
        <v>5</v>
      </c>
      <c r="K42" s="120">
        <v>22</v>
      </c>
      <c r="L42" s="121">
        <v>0</v>
      </c>
      <c r="M42" s="122">
        <v>22</v>
      </c>
      <c r="N42" s="120">
        <v>18</v>
      </c>
      <c r="O42" s="121">
        <v>4</v>
      </c>
      <c r="P42" s="122">
        <v>22</v>
      </c>
      <c r="Q42" s="120">
        <v>9</v>
      </c>
      <c r="R42" s="121">
        <v>0</v>
      </c>
      <c r="S42" s="122">
        <v>9</v>
      </c>
      <c r="T42" s="148">
        <v>0</v>
      </c>
      <c r="U42" s="123">
        <v>70</v>
      </c>
      <c r="V42" s="124">
        <v>0</v>
      </c>
      <c r="W42" s="125">
        <v>57</v>
      </c>
      <c r="X42" s="126">
        <v>36</v>
      </c>
    </row>
    <row r="43" spans="1:24" ht="16.5" thickBot="1">
      <c r="A43" s="128"/>
      <c r="B43" s="129"/>
      <c r="C43" s="196"/>
      <c r="D43" s="132"/>
      <c r="E43" s="133"/>
      <c r="F43" s="134"/>
      <c r="G43" s="135"/>
      <c r="H43" s="133"/>
      <c r="I43" s="134"/>
      <c r="J43" s="135"/>
      <c r="K43" s="133"/>
      <c r="L43" s="134"/>
      <c r="M43" s="135"/>
      <c r="N43" s="133"/>
      <c r="O43" s="134"/>
      <c r="P43" s="135"/>
      <c r="Q43" s="133"/>
      <c r="R43" s="134"/>
      <c r="S43" s="135"/>
      <c r="T43" s="149"/>
      <c r="U43" s="136"/>
      <c r="V43" s="137"/>
      <c r="W43" s="138"/>
      <c r="X43" s="139"/>
    </row>
    <row r="44" spans="1:24" ht="15.75" thickBot="1">
      <c r="A44" s="140"/>
      <c r="B44" s="140"/>
      <c r="C44" s="197"/>
      <c r="D44" s="141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1"/>
      <c r="W44" s="141"/>
      <c r="X44" s="140"/>
    </row>
    <row r="45" spans="1:24">
      <c r="A45" s="290" t="s">
        <v>222</v>
      </c>
      <c r="B45" s="291"/>
      <c r="C45" s="158" t="s">
        <v>482</v>
      </c>
      <c r="D45" s="160" t="s">
        <v>487</v>
      </c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1"/>
      <c r="V45" s="141"/>
      <c r="W45" s="140"/>
      <c r="X45" s="140"/>
    </row>
    <row r="46" spans="1:24" ht="15.75" thickBot="1">
      <c r="A46" s="292" t="s">
        <v>459</v>
      </c>
      <c r="B46" s="293"/>
      <c r="C46" s="145" t="s">
        <v>212</v>
      </c>
      <c r="D46" s="146">
        <v>59</v>
      </c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1"/>
      <c r="V46" s="141"/>
      <c r="W46" s="140"/>
      <c r="X46" s="140"/>
    </row>
    <row r="47" spans="1:24">
      <c r="A47" s="140"/>
      <c r="B47" s="140"/>
      <c r="C47" s="197"/>
      <c r="D47" s="141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1"/>
      <c r="W47" s="141"/>
      <c r="X47" s="140"/>
    </row>
    <row r="49" spans="1:24" ht="23.25">
      <c r="A49" s="268" t="s">
        <v>424</v>
      </c>
      <c r="B49" s="268"/>
      <c r="C49" s="268"/>
      <c r="D49" s="268"/>
      <c r="E49" s="268"/>
      <c r="F49" s="268"/>
      <c r="G49" s="268"/>
      <c r="H49" s="268"/>
      <c r="I49" s="268"/>
      <c r="J49" s="268"/>
      <c r="K49" s="268"/>
      <c r="L49" s="268"/>
      <c r="M49" s="268"/>
      <c r="N49" s="268"/>
      <c r="O49" s="268"/>
      <c r="P49" s="268"/>
      <c r="Q49" s="268"/>
      <c r="R49" s="268"/>
      <c r="S49" s="268"/>
      <c r="T49" s="268"/>
      <c r="U49" s="268"/>
      <c r="V49" s="268"/>
      <c r="W49" s="268"/>
      <c r="X49" s="268"/>
    </row>
    <row r="50" spans="1:24" ht="18">
      <c r="A50" s="269" t="s">
        <v>425</v>
      </c>
      <c r="B50" s="269"/>
      <c r="C50" s="269"/>
      <c r="D50" s="269"/>
      <c r="E50" s="269"/>
      <c r="F50" s="269"/>
      <c r="G50" s="269"/>
      <c r="H50" s="269"/>
      <c r="I50" s="269"/>
      <c r="J50" s="269"/>
      <c r="K50" s="269"/>
      <c r="L50" s="269"/>
      <c r="M50" s="269"/>
      <c r="N50" s="269"/>
      <c r="O50" s="269"/>
      <c r="P50" s="269"/>
      <c r="Q50" s="269"/>
      <c r="R50" s="269"/>
      <c r="S50" s="269"/>
      <c r="T50" s="269"/>
      <c r="U50" s="269"/>
      <c r="V50" s="269"/>
      <c r="W50" s="269"/>
      <c r="X50" s="269"/>
    </row>
    <row r="51" spans="1:24" ht="18.75" thickBot="1">
      <c r="A51" s="90"/>
      <c r="B51" s="90"/>
      <c r="C51" s="191"/>
      <c r="D51" s="91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1"/>
      <c r="W51" s="185"/>
      <c r="X51" s="92"/>
    </row>
    <row r="52" spans="1:24" ht="20.25">
      <c r="A52" s="93" t="s">
        <v>188</v>
      </c>
      <c r="B52" s="94" t="s">
        <v>189</v>
      </c>
      <c r="C52" s="192" t="s">
        <v>3</v>
      </c>
      <c r="D52" s="96" t="s">
        <v>191</v>
      </c>
      <c r="E52" s="274" t="s">
        <v>192</v>
      </c>
      <c r="F52" s="274"/>
      <c r="G52" s="275"/>
      <c r="H52" s="276" t="s">
        <v>193</v>
      </c>
      <c r="I52" s="274"/>
      <c r="J52" s="275"/>
      <c r="K52" s="276" t="s">
        <v>194</v>
      </c>
      <c r="L52" s="274"/>
      <c r="M52" s="275"/>
      <c r="N52" s="276" t="s">
        <v>195</v>
      </c>
      <c r="O52" s="274"/>
      <c r="P52" s="275"/>
      <c r="Q52" s="276" t="s">
        <v>196</v>
      </c>
      <c r="R52" s="274"/>
      <c r="S52" s="275"/>
      <c r="T52" s="270" t="s">
        <v>197</v>
      </c>
      <c r="U52" s="271"/>
      <c r="V52" s="97" t="s">
        <v>198</v>
      </c>
      <c r="W52" s="272" t="s">
        <v>199</v>
      </c>
      <c r="X52" s="273"/>
    </row>
    <row r="53" spans="1:24" ht="15.75" thickBot="1">
      <c r="A53" s="98"/>
      <c r="B53" s="99"/>
      <c r="C53" s="193"/>
      <c r="D53" s="101"/>
      <c r="E53" s="102" t="s">
        <v>200</v>
      </c>
      <c r="F53" s="103" t="s">
        <v>201</v>
      </c>
      <c r="G53" s="102" t="s">
        <v>197</v>
      </c>
      <c r="H53" s="104" t="s">
        <v>200</v>
      </c>
      <c r="I53" s="103" t="s">
        <v>201</v>
      </c>
      <c r="J53" s="102" t="s">
        <v>197</v>
      </c>
      <c r="K53" s="104" t="s">
        <v>200</v>
      </c>
      <c r="L53" s="103" t="s">
        <v>201</v>
      </c>
      <c r="M53" s="102" t="s">
        <v>197</v>
      </c>
      <c r="N53" s="104" t="s">
        <v>200</v>
      </c>
      <c r="O53" s="103" t="s">
        <v>201</v>
      </c>
      <c r="P53" s="102" t="s">
        <v>197</v>
      </c>
      <c r="Q53" s="104" t="s">
        <v>200</v>
      </c>
      <c r="R53" s="103" t="s">
        <v>201</v>
      </c>
      <c r="S53" s="102" t="s">
        <v>197</v>
      </c>
      <c r="T53" s="105" t="s">
        <v>225</v>
      </c>
      <c r="U53" s="105" t="s">
        <v>204</v>
      </c>
      <c r="V53" s="106" t="s">
        <v>202</v>
      </c>
      <c r="W53" s="184" t="s">
        <v>203</v>
      </c>
      <c r="X53" s="108" t="s">
        <v>225</v>
      </c>
    </row>
    <row r="54" spans="1:24" ht="15.75">
      <c r="A54" s="109"/>
      <c r="B54" s="110"/>
      <c r="C54" s="194"/>
      <c r="D54" s="111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4"/>
    </row>
    <row r="55" spans="1:24" ht="15.75">
      <c r="A55" s="115">
        <v>4</v>
      </c>
      <c r="B55" s="116">
        <v>20</v>
      </c>
      <c r="C55" s="195" t="s">
        <v>442</v>
      </c>
      <c r="D55" s="119" t="s">
        <v>225</v>
      </c>
      <c r="E55" s="120">
        <v>43</v>
      </c>
      <c r="F55" s="121">
        <v>7</v>
      </c>
      <c r="G55" s="122">
        <v>50</v>
      </c>
      <c r="H55" s="120">
        <v>45.01</v>
      </c>
      <c r="I55" s="121">
        <v>8</v>
      </c>
      <c r="J55" s="122">
        <v>53.01</v>
      </c>
      <c r="K55" s="120">
        <v>44.01</v>
      </c>
      <c r="L55" s="121">
        <v>8</v>
      </c>
      <c r="M55" s="122">
        <v>52.01</v>
      </c>
      <c r="N55" s="120">
        <v>48.01</v>
      </c>
      <c r="O55" s="121">
        <v>8</v>
      </c>
      <c r="P55" s="122">
        <v>56.01</v>
      </c>
      <c r="Q55" s="120">
        <v>40</v>
      </c>
      <c r="R55" s="121">
        <v>8</v>
      </c>
      <c r="S55" s="122">
        <v>48</v>
      </c>
      <c r="T55" s="147">
        <v>259.02999999999997</v>
      </c>
      <c r="U55" s="123">
        <v>0</v>
      </c>
      <c r="V55" s="124">
        <v>3</v>
      </c>
      <c r="W55" s="125">
        <v>2</v>
      </c>
      <c r="X55" s="126">
        <v>1</v>
      </c>
    </row>
    <row r="56" spans="1:24" ht="15.75">
      <c r="A56" s="115">
        <v>3</v>
      </c>
      <c r="B56" s="116">
        <v>16</v>
      </c>
      <c r="C56" s="195" t="s">
        <v>209</v>
      </c>
      <c r="D56" s="119" t="s">
        <v>225</v>
      </c>
      <c r="E56" s="120">
        <v>44</v>
      </c>
      <c r="F56" s="121">
        <v>7</v>
      </c>
      <c r="G56" s="122">
        <v>51</v>
      </c>
      <c r="H56" s="120">
        <v>45</v>
      </c>
      <c r="I56" s="121">
        <v>8</v>
      </c>
      <c r="J56" s="122">
        <v>53</v>
      </c>
      <c r="K56" s="120">
        <v>39</v>
      </c>
      <c r="L56" s="121">
        <v>6</v>
      </c>
      <c r="M56" s="122">
        <v>45</v>
      </c>
      <c r="N56" s="120">
        <v>43</v>
      </c>
      <c r="O56" s="121">
        <v>7</v>
      </c>
      <c r="P56" s="122">
        <v>50</v>
      </c>
      <c r="Q56" s="120">
        <v>46.02</v>
      </c>
      <c r="R56" s="121">
        <v>9</v>
      </c>
      <c r="S56" s="122">
        <v>55.02</v>
      </c>
      <c r="T56" s="148">
        <v>254.02</v>
      </c>
      <c r="U56" s="123">
        <v>0</v>
      </c>
      <c r="V56" s="124">
        <v>2</v>
      </c>
      <c r="W56" s="125">
        <v>4</v>
      </c>
      <c r="X56" s="126">
        <v>2</v>
      </c>
    </row>
    <row r="57" spans="1:24" ht="15.75">
      <c r="A57" s="115">
        <v>3</v>
      </c>
      <c r="B57" s="116">
        <v>12</v>
      </c>
      <c r="C57" s="195" t="s">
        <v>205</v>
      </c>
      <c r="D57" s="119" t="s">
        <v>225</v>
      </c>
      <c r="E57" s="120">
        <v>46</v>
      </c>
      <c r="F57" s="121">
        <v>8</v>
      </c>
      <c r="G57" s="122">
        <v>54</v>
      </c>
      <c r="H57" s="120">
        <v>44.03</v>
      </c>
      <c r="I57" s="121">
        <v>7</v>
      </c>
      <c r="J57" s="122">
        <v>51.03</v>
      </c>
      <c r="K57" s="120">
        <v>44.01</v>
      </c>
      <c r="L57" s="121">
        <v>7</v>
      </c>
      <c r="M57" s="122">
        <v>51.01</v>
      </c>
      <c r="N57" s="120">
        <v>35</v>
      </c>
      <c r="O57" s="121">
        <v>6</v>
      </c>
      <c r="P57" s="122">
        <v>41</v>
      </c>
      <c r="Q57" s="120">
        <v>44.01</v>
      </c>
      <c r="R57" s="121">
        <v>7</v>
      </c>
      <c r="S57" s="122">
        <v>51.01</v>
      </c>
      <c r="T57" s="148">
        <v>248.04999999999998</v>
      </c>
      <c r="U57" s="123">
        <v>0</v>
      </c>
      <c r="V57" s="124">
        <v>5</v>
      </c>
      <c r="W57" s="125">
        <v>8</v>
      </c>
      <c r="X57" s="126">
        <v>3</v>
      </c>
    </row>
    <row r="58" spans="1:24" ht="15.75">
      <c r="A58" s="115">
        <v>3</v>
      </c>
      <c r="B58" s="116">
        <v>20</v>
      </c>
      <c r="C58" s="195" t="s">
        <v>318</v>
      </c>
      <c r="D58" s="119" t="s">
        <v>225</v>
      </c>
      <c r="E58" s="120">
        <v>45</v>
      </c>
      <c r="F58" s="121">
        <v>8</v>
      </c>
      <c r="G58" s="122">
        <v>53</v>
      </c>
      <c r="H58" s="120">
        <v>36</v>
      </c>
      <c r="I58" s="121">
        <v>6</v>
      </c>
      <c r="J58" s="122">
        <v>42</v>
      </c>
      <c r="K58" s="120">
        <v>45.01</v>
      </c>
      <c r="L58" s="121">
        <v>8</v>
      </c>
      <c r="M58" s="122">
        <v>53.01</v>
      </c>
      <c r="N58" s="120">
        <v>40</v>
      </c>
      <c r="O58" s="121">
        <v>6</v>
      </c>
      <c r="P58" s="122">
        <v>46</v>
      </c>
      <c r="Q58" s="120">
        <v>45.03</v>
      </c>
      <c r="R58" s="121">
        <v>8</v>
      </c>
      <c r="S58" s="122">
        <v>53.03</v>
      </c>
      <c r="T58" s="148">
        <v>247.04</v>
      </c>
      <c r="U58" s="123">
        <v>0</v>
      </c>
      <c r="V58" s="124">
        <v>4</v>
      </c>
      <c r="W58" s="125">
        <v>9</v>
      </c>
      <c r="X58" s="126">
        <v>4</v>
      </c>
    </row>
    <row r="59" spans="1:24" ht="15.75">
      <c r="A59" s="115">
        <v>3</v>
      </c>
      <c r="B59" s="116">
        <v>2</v>
      </c>
      <c r="C59" s="195" t="s">
        <v>488</v>
      </c>
      <c r="D59" s="119" t="s">
        <v>225</v>
      </c>
      <c r="E59" s="120">
        <v>44.01</v>
      </c>
      <c r="F59" s="121">
        <v>7</v>
      </c>
      <c r="G59" s="122">
        <v>51.01</v>
      </c>
      <c r="H59" s="120">
        <v>42</v>
      </c>
      <c r="I59" s="121">
        <v>7</v>
      </c>
      <c r="J59" s="122">
        <v>49</v>
      </c>
      <c r="K59" s="120">
        <v>44</v>
      </c>
      <c r="L59" s="121">
        <v>7</v>
      </c>
      <c r="M59" s="122">
        <v>51</v>
      </c>
      <c r="N59" s="120">
        <v>44</v>
      </c>
      <c r="O59" s="121">
        <v>8</v>
      </c>
      <c r="P59" s="122">
        <v>52</v>
      </c>
      <c r="Q59" s="120">
        <v>34</v>
      </c>
      <c r="R59" s="121">
        <v>6</v>
      </c>
      <c r="S59" s="122">
        <v>40</v>
      </c>
      <c r="T59" s="148">
        <v>243.01</v>
      </c>
      <c r="U59" s="123">
        <v>0</v>
      </c>
      <c r="V59" s="124">
        <v>1</v>
      </c>
      <c r="W59" s="125">
        <v>11</v>
      </c>
      <c r="X59" s="126">
        <v>5</v>
      </c>
    </row>
    <row r="60" spans="1:24" ht="15.75">
      <c r="A60" s="115">
        <v>3</v>
      </c>
      <c r="B60" s="116">
        <v>13</v>
      </c>
      <c r="C60" s="195" t="s">
        <v>216</v>
      </c>
      <c r="D60" s="119" t="s">
        <v>225</v>
      </c>
      <c r="E60" s="120">
        <v>40</v>
      </c>
      <c r="F60" s="121">
        <v>7</v>
      </c>
      <c r="G60" s="122">
        <v>47</v>
      </c>
      <c r="H60" s="120">
        <v>36.01</v>
      </c>
      <c r="I60" s="121">
        <v>6</v>
      </c>
      <c r="J60" s="122">
        <v>42.01</v>
      </c>
      <c r="K60" s="120">
        <v>49</v>
      </c>
      <c r="L60" s="121">
        <v>8</v>
      </c>
      <c r="M60" s="122">
        <v>57</v>
      </c>
      <c r="N60" s="120">
        <v>46</v>
      </c>
      <c r="O60" s="121">
        <v>8</v>
      </c>
      <c r="P60" s="122">
        <v>54</v>
      </c>
      <c r="Q60" s="120">
        <v>33</v>
      </c>
      <c r="R60" s="121">
        <v>6</v>
      </c>
      <c r="S60" s="122">
        <v>39</v>
      </c>
      <c r="T60" s="148">
        <v>239.01</v>
      </c>
      <c r="U60" s="123">
        <v>0</v>
      </c>
      <c r="V60" s="124">
        <v>1</v>
      </c>
      <c r="W60" s="125">
        <v>12</v>
      </c>
      <c r="X60" s="126">
        <v>6</v>
      </c>
    </row>
    <row r="61" spans="1:24" ht="15.75">
      <c r="A61" s="115">
        <v>4</v>
      </c>
      <c r="B61" s="116">
        <v>2</v>
      </c>
      <c r="C61" s="195" t="s">
        <v>476</v>
      </c>
      <c r="D61" s="119" t="s">
        <v>225</v>
      </c>
      <c r="E61" s="120">
        <v>41.01</v>
      </c>
      <c r="F61" s="121">
        <v>6</v>
      </c>
      <c r="G61" s="122">
        <v>47.01</v>
      </c>
      <c r="H61" s="120">
        <v>43</v>
      </c>
      <c r="I61" s="121">
        <v>8</v>
      </c>
      <c r="J61" s="122">
        <v>51</v>
      </c>
      <c r="K61" s="120">
        <v>29.01</v>
      </c>
      <c r="L61" s="121">
        <v>5</v>
      </c>
      <c r="M61" s="122">
        <v>34.010000000000005</v>
      </c>
      <c r="N61" s="120">
        <v>44.01</v>
      </c>
      <c r="O61" s="121">
        <v>7</v>
      </c>
      <c r="P61" s="122">
        <v>51.01</v>
      </c>
      <c r="Q61" s="120">
        <v>42</v>
      </c>
      <c r="R61" s="121">
        <v>7</v>
      </c>
      <c r="S61" s="122">
        <v>49</v>
      </c>
      <c r="T61" s="148">
        <v>232.02999999999997</v>
      </c>
      <c r="U61" s="123">
        <v>0</v>
      </c>
      <c r="V61" s="124">
        <v>3</v>
      </c>
      <c r="W61" s="125">
        <v>15</v>
      </c>
      <c r="X61" s="126">
        <v>7</v>
      </c>
    </row>
    <row r="62" spans="1:24" ht="15.75">
      <c r="A62" s="115">
        <v>3</v>
      </c>
      <c r="B62" s="116">
        <v>14</v>
      </c>
      <c r="C62" s="195" t="s">
        <v>210</v>
      </c>
      <c r="D62" s="119" t="s">
        <v>225</v>
      </c>
      <c r="E62" s="120">
        <v>33</v>
      </c>
      <c r="F62" s="121">
        <v>6</v>
      </c>
      <c r="G62" s="122">
        <v>39</v>
      </c>
      <c r="H62" s="120">
        <v>36</v>
      </c>
      <c r="I62" s="121">
        <v>8</v>
      </c>
      <c r="J62" s="122">
        <v>44</v>
      </c>
      <c r="K62" s="120">
        <v>37.01</v>
      </c>
      <c r="L62" s="121">
        <v>6</v>
      </c>
      <c r="M62" s="122">
        <v>43.01</v>
      </c>
      <c r="N62" s="120">
        <v>35</v>
      </c>
      <c r="O62" s="121">
        <v>6</v>
      </c>
      <c r="P62" s="122">
        <v>41</v>
      </c>
      <c r="Q62" s="120">
        <v>50.03</v>
      </c>
      <c r="R62" s="121">
        <v>9</v>
      </c>
      <c r="S62" s="122">
        <v>59.03</v>
      </c>
      <c r="T62" s="148">
        <v>226.04</v>
      </c>
      <c r="U62" s="123">
        <v>0</v>
      </c>
      <c r="V62" s="124">
        <v>4</v>
      </c>
      <c r="W62" s="125">
        <v>20</v>
      </c>
      <c r="X62" s="126">
        <v>8</v>
      </c>
    </row>
    <row r="63" spans="1:24" ht="15.75">
      <c r="A63" s="115">
        <v>3</v>
      </c>
      <c r="B63" s="116">
        <v>15</v>
      </c>
      <c r="C63" s="195" t="s">
        <v>477</v>
      </c>
      <c r="D63" s="119" t="s">
        <v>225</v>
      </c>
      <c r="E63" s="120">
        <v>41</v>
      </c>
      <c r="F63" s="121">
        <v>7</v>
      </c>
      <c r="G63" s="122">
        <v>48</v>
      </c>
      <c r="H63" s="120">
        <v>33</v>
      </c>
      <c r="I63" s="121">
        <v>6</v>
      </c>
      <c r="J63" s="122">
        <v>39</v>
      </c>
      <c r="K63" s="120">
        <v>39.01</v>
      </c>
      <c r="L63" s="121">
        <v>8</v>
      </c>
      <c r="M63" s="122">
        <v>47.01</v>
      </c>
      <c r="N63" s="120">
        <v>46.01</v>
      </c>
      <c r="O63" s="121">
        <v>8</v>
      </c>
      <c r="P63" s="122">
        <v>54.01</v>
      </c>
      <c r="Q63" s="120">
        <v>33</v>
      </c>
      <c r="R63" s="121">
        <v>5</v>
      </c>
      <c r="S63" s="122">
        <v>38</v>
      </c>
      <c r="T63" s="148">
        <v>226.01999999999998</v>
      </c>
      <c r="U63" s="123">
        <v>0</v>
      </c>
      <c r="V63" s="124">
        <v>2</v>
      </c>
      <c r="W63" s="125">
        <v>21</v>
      </c>
      <c r="X63" s="126">
        <v>9</v>
      </c>
    </row>
    <row r="64" spans="1:24" ht="15.75">
      <c r="A64" s="115">
        <v>3</v>
      </c>
      <c r="B64" s="116">
        <v>18</v>
      </c>
      <c r="C64" s="195" t="s">
        <v>206</v>
      </c>
      <c r="D64" s="119" t="s">
        <v>225</v>
      </c>
      <c r="E64" s="120">
        <v>44</v>
      </c>
      <c r="F64" s="121">
        <v>8</v>
      </c>
      <c r="G64" s="122">
        <v>52</v>
      </c>
      <c r="H64" s="120">
        <v>32</v>
      </c>
      <c r="I64" s="121">
        <v>8</v>
      </c>
      <c r="J64" s="122">
        <v>40</v>
      </c>
      <c r="K64" s="120">
        <v>36</v>
      </c>
      <c r="L64" s="121">
        <v>7</v>
      </c>
      <c r="M64" s="122">
        <v>43</v>
      </c>
      <c r="N64" s="120">
        <v>41.01</v>
      </c>
      <c r="O64" s="121">
        <v>6</v>
      </c>
      <c r="P64" s="122">
        <v>47.01</v>
      </c>
      <c r="Q64" s="120">
        <v>35.01</v>
      </c>
      <c r="R64" s="121">
        <v>6</v>
      </c>
      <c r="S64" s="122">
        <v>41.01</v>
      </c>
      <c r="T64" s="148">
        <v>223.01999999999998</v>
      </c>
      <c r="U64" s="123">
        <v>0</v>
      </c>
      <c r="V64" s="124">
        <v>2</v>
      </c>
      <c r="W64" s="125">
        <v>22</v>
      </c>
      <c r="X64" s="126">
        <v>10</v>
      </c>
    </row>
    <row r="65" spans="1:24" ht="15.75">
      <c r="A65" s="115">
        <v>3</v>
      </c>
      <c r="B65" s="116">
        <v>10</v>
      </c>
      <c r="C65" s="195" t="s">
        <v>458</v>
      </c>
      <c r="D65" s="119" t="s">
        <v>225</v>
      </c>
      <c r="E65" s="120">
        <v>41</v>
      </c>
      <c r="F65" s="121">
        <v>8</v>
      </c>
      <c r="G65" s="122">
        <v>49</v>
      </c>
      <c r="H65" s="120">
        <v>31</v>
      </c>
      <c r="I65" s="121">
        <v>6</v>
      </c>
      <c r="J65" s="122">
        <v>37</v>
      </c>
      <c r="K65" s="120">
        <v>41</v>
      </c>
      <c r="L65" s="121">
        <v>8</v>
      </c>
      <c r="M65" s="122">
        <v>49</v>
      </c>
      <c r="N65" s="120">
        <v>39</v>
      </c>
      <c r="O65" s="121">
        <v>6</v>
      </c>
      <c r="P65" s="122">
        <v>45</v>
      </c>
      <c r="Q65" s="120">
        <v>30.01</v>
      </c>
      <c r="R65" s="121">
        <v>5</v>
      </c>
      <c r="S65" s="122">
        <v>35.010000000000005</v>
      </c>
      <c r="T65" s="148">
        <v>215.01</v>
      </c>
      <c r="U65" s="123">
        <v>0</v>
      </c>
      <c r="V65" s="124">
        <v>1</v>
      </c>
      <c r="W65" s="125">
        <v>29</v>
      </c>
      <c r="X65" s="126">
        <v>11</v>
      </c>
    </row>
    <row r="66" spans="1:24" ht="15.75">
      <c r="A66" s="115">
        <v>3</v>
      </c>
      <c r="B66" s="116">
        <v>17</v>
      </c>
      <c r="C66" s="195" t="s">
        <v>429</v>
      </c>
      <c r="D66" s="119" t="s">
        <v>225</v>
      </c>
      <c r="E66" s="120">
        <v>41</v>
      </c>
      <c r="F66" s="121">
        <v>7</v>
      </c>
      <c r="G66" s="122">
        <v>48</v>
      </c>
      <c r="H66" s="120">
        <v>31</v>
      </c>
      <c r="I66" s="121">
        <v>5</v>
      </c>
      <c r="J66" s="122">
        <v>36</v>
      </c>
      <c r="K66" s="120">
        <v>35.01</v>
      </c>
      <c r="L66" s="121">
        <v>6</v>
      </c>
      <c r="M66" s="122">
        <v>41.01</v>
      </c>
      <c r="N66" s="120">
        <v>35</v>
      </c>
      <c r="O66" s="121">
        <v>8</v>
      </c>
      <c r="P66" s="122">
        <v>43</v>
      </c>
      <c r="Q66" s="120">
        <v>35</v>
      </c>
      <c r="R66" s="121">
        <v>6</v>
      </c>
      <c r="S66" s="122">
        <v>41</v>
      </c>
      <c r="T66" s="148">
        <v>209.01</v>
      </c>
      <c r="U66" s="123">
        <v>0</v>
      </c>
      <c r="V66" s="124">
        <v>1</v>
      </c>
      <c r="W66" s="125">
        <v>31</v>
      </c>
      <c r="X66" s="126">
        <v>12</v>
      </c>
    </row>
    <row r="67" spans="1:24" ht="15.75">
      <c r="A67" s="115">
        <v>4</v>
      </c>
      <c r="B67" s="116">
        <v>18</v>
      </c>
      <c r="C67" s="195" t="s">
        <v>212</v>
      </c>
      <c r="D67" s="119" t="s">
        <v>225</v>
      </c>
      <c r="E67" s="120">
        <v>34.01</v>
      </c>
      <c r="F67" s="121">
        <v>6</v>
      </c>
      <c r="G67" s="122">
        <v>40.01</v>
      </c>
      <c r="H67" s="120">
        <v>36</v>
      </c>
      <c r="I67" s="121">
        <v>6</v>
      </c>
      <c r="J67" s="122">
        <v>42</v>
      </c>
      <c r="K67" s="120">
        <v>35</v>
      </c>
      <c r="L67" s="121">
        <v>6</v>
      </c>
      <c r="M67" s="122">
        <v>41</v>
      </c>
      <c r="N67" s="120">
        <v>38</v>
      </c>
      <c r="O67" s="121">
        <v>4</v>
      </c>
      <c r="P67" s="122">
        <v>42</v>
      </c>
      <c r="Q67" s="120">
        <v>34</v>
      </c>
      <c r="R67" s="121">
        <v>5</v>
      </c>
      <c r="S67" s="122">
        <v>39</v>
      </c>
      <c r="T67" s="148">
        <v>204.01</v>
      </c>
      <c r="U67" s="123">
        <v>0</v>
      </c>
      <c r="V67" s="124">
        <v>1</v>
      </c>
      <c r="W67" s="125">
        <v>33</v>
      </c>
      <c r="X67" s="126">
        <v>13</v>
      </c>
    </row>
    <row r="68" spans="1:24" ht="15.75">
      <c r="A68" s="115">
        <v>4</v>
      </c>
      <c r="B68" s="116">
        <v>5</v>
      </c>
      <c r="C68" s="195" t="s">
        <v>431</v>
      </c>
      <c r="D68" s="119" t="s">
        <v>225</v>
      </c>
      <c r="E68" s="120">
        <v>32</v>
      </c>
      <c r="F68" s="121">
        <v>6</v>
      </c>
      <c r="G68" s="122">
        <v>38</v>
      </c>
      <c r="H68" s="120">
        <v>37.01</v>
      </c>
      <c r="I68" s="121">
        <v>6</v>
      </c>
      <c r="J68" s="122">
        <v>43.01</v>
      </c>
      <c r="K68" s="120">
        <v>25</v>
      </c>
      <c r="L68" s="121">
        <v>6</v>
      </c>
      <c r="M68" s="122">
        <v>31</v>
      </c>
      <c r="N68" s="120">
        <v>36</v>
      </c>
      <c r="O68" s="121">
        <v>7</v>
      </c>
      <c r="P68" s="122">
        <v>43</v>
      </c>
      <c r="Q68" s="120">
        <v>41</v>
      </c>
      <c r="R68" s="121">
        <v>6</v>
      </c>
      <c r="S68" s="122">
        <v>47</v>
      </c>
      <c r="T68" s="148">
        <v>202.01</v>
      </c>
      <c r="U68" s="123">
        <v>0</v>
      </c>
      <c r="V68" s="124">
        <v>1</v>
      </c>
      <c r="W68" s="125">
        <v>37</v>
      </c>
      <c r="X68" s="126">
        <v>14</v>
      </c>
    </row>
    <row r="69" spans="1:24" ht="15.75">
      <c r="A69" s="115">
        <v>4</v>
      </c>
      <c r="B69" s="116">
        <v>16</v>
      </c>
      <c r="C69" s="195" t="s">
        <v>238</v>
      </c>
      <c r="D69" s="119" t="s">
        <v>225</v>
      </c>
      <c r="E69" s="120">
        <v>36</v>
      </c>
      <c r="F69" s="121">
        <v>6</v>
      </c>
      <c r="G69" s="122">
        <v>42</v>
      </c>
      <c r="H69" s="120">
        <v>41</v>
      </c>
      <c r="I69" s="121">
        <v>7</v>
      </c>
      <c r="J69" s="122">
        <v>48</v>
      </c>
      <c r="K69" s="120">
        <v>30</v>
      </c>
      <c r="L69" s="121">
        <v>6</v>
      </c>
      <c r="M69" s="122">
        <v>36</v>
      </c>
      <c r="N69" s="120">
        <v>28</v>
      </c>
      <c r="O69" s="121">
        <v>6</v>
      </c>
      <c r="P69" s="122">
        <v>34</v>
      </c>
      <c r="Q69" s="120">
        <v>35</v>
      </c>
      <c r="R69" s="121">
        <v>6</v>
      </c>
      <c r="S69" s="122">
        <v>41</v>
      </c>
      <c r="T69" s="148">
        <v>201</v>
      </c>
      <c r="U69" s="123">
        <v>0</v>
      </c>
      <c r="V69" s="124">
        <v>0</v>
      </c>
      <c r="W69" s="125">
        <v>38</v>
      </c>
      <c r="X69" s="126">
        <v>15</v>
      </c>
    </row>
    <row r="70" spans="1:24" ht="15.75">
      <c r="A70" s="115">
        <v>4</v>
      </c>
      <c r="B70" s="116">
        <v>12</v>
      </c>
      <c r="C70" s="195" t="s">
        <v>426</v>
      </c>
      <c r="D70" s="119" t="s">
        <v>225</v>
      </c>
      <c r="E70" s="120">
        <v>40</v>
      </c>
      <c r="F70" s="121">
        <v>7</v>
      </c>
      <c r="G70" s="122">
        <v>47</v>
      </c>
      <c r="H70" s="120">
        <v>37</v>
      </c>
      <c r="I70" s="121">
        <v>7</v>
      </c>
      <c r="J70" s="122">
        <v>44</v>
      </c>
      <c r="K70" s="120">
        <v>19</v>
      </c>
      <c r="L70" s="121">
        <v>3</v>
      </c>
      <c r="M70" s="122">
        <v>22</v>
      </c>
      <c r="N70" s="120">
        <v>39.01</v>
      </c>
      <c r="O70" s="121">
        <v>7</v>
      </c>
      <c r="P70" s="122">
        <v>46.01</v>
      </c>
      <c r="Q70" s="120">
        <v>35.01</v>
      </c>
      <c r="R70" s="121">
        <v>5</v>
      </c>
      <c r="S70" s="122">
        <v>40.01</v>
      </c>
      <c r="T70" s="148">
        <v>199.01999999999998</v>
      </c>
      <c r="U70" s="123">
        <v>0</v>
      </c>
      <c r="V70" s="124">
        <v>2</v>
      </c>
      <c r="W70" s="125">
        <v>39</v>
      </c>
      <c r="X70" s="126">
        <v>16</v>
      </c>
    </row>
    <row r="71" spans="1:24" ht="15.75">
      <c r="A71" s="115">
        <v>4</v>
      </c>
      <c r="B71" s="116">
        <v>14</v>
      </c>
      <c r="C71" s="195" t="s">
        <v>240</v>
      </c>
      <c r="D71" s="119" t="s">
        <v>225</v>
      </c>
      <c r="E71" s="120">
        <v>20</v>
      </c>
      <c r="F71" s="121">
        <v>5</v>
      </c>
      <c r="G71" s="122">
        <v>25</v>
      </c>
      <c r="H71" s="120">
        <v>41</v>
      </c>
      <c r="I71" s="121">
        <v>8</v>
      </c>
      <c r="J71" s="122">
        <v>49</v>
      </c>
      <c r="K71" s="120">
        <v>41</v>
      </c>
      <c r="L71" s="121">
        <v>7</v>
      </c>
      <c r="M71" s="122">
        <v>48</v>
      </c>
      <c r="N71" s="120">
        <v>24.01</v>
      </c>
      <c r="O71" s="121">
        <v>6</v>
      </c>
      <c r="P71" s="122">
        <v>30.01</v>
      </c>
      <c r="Q71" s="120">
        <v>37</v>
      </c>
      <c r="R71" s="121">
        <v>6</v>
      </c>
      <c r="S71" s="122">
        <v>43</v>
      </c>
      <c r="T71" s="148">
        <v>195.01</v>
      </c>
      <c r="U71" s="123">
        <v>0</v>
      </c>
      <c r="V71" s="124">
        <v>1</v>
      </c>
      <c r="W71" s="125">
        <v>42</v>
      </c>
      <c r="X71" s="126">
        <v>17</v>
      </c>
    </row>
    <row r="72" spans="1:24" ht="15.75">
      <c r="A72" s="115">
        <v>3</v>
      </c>
      <c r="B72" s="116">
        <v>8</v>
      </c>
      <c r="C72" s="195" t="s">
        <v>451</v>
      </c>
      <c r="D72" s="119" t="s">
        <v>225</v>
      </c>
      <c r="E72" s="120">
        <v>30</v>
      </c>
      <c r="F72" s="121">
        <v>5</v>
      </c>
      <c r="G72" s="122">
        <v>35</v>
      </c>
      <c r="H72" s="120">
        <v>27</v>
      </c>
      <c r="I72" s="121">
        <v>8</v>
      </c>
      <c r="J72" s="122">
        <v>35</v>
      </c>
      <c r="K72" s="120">
        <v>37</v>
      </c>
      <c r="L72" s="121">
        <v>6</v>
      </c>
      <c r="M72" s="122">
        <v>43</v>
      </c>
      <c r="N72" s="120">
        <v>27</v>
      </c>
      <c r="O72" s="121">
        <v>5</v>
      </c>
      <c r="P72" s="122">
        <v>32</v>
      </c>
      <c r="Q72" s="120">
        <v>27</v>
      </c>
      <c r="R72" s="121">
        <v>5</v>
      </c>
      <c r="S72" s="122">
        <v>32</v>
      </c>
      <c r="T72" s="148">
        <v>177</v>
      </c>
      <c r="U72" s="123">
        <v>0</v>
      </c>
      <c r="V72" s="124">
        <v>0</v>
      </c>
      <c r="W72" s="125">
        <v>45</v>
      </c>
      <c r="X72" s="126">
        <v>18</v>
      </c>
    </row>
    <row r="73" spans="1:24" ht="15.75">
      <c r="A73" s="115">
        <v>4</v>
      </c>
      <c r="B73" s="116">
        <v>15</v>
      </c>
      <c r="C73" s="195" t="s">
        <v>481</v>
      </c>
      <c r="D73" s="119" t="s">
        <v>225</v>
      </c>
      <c r="E73" s="120">
        <v>36</v>
      </c>
      <c r="F73" s="121">
        <v>6</v>
      </c>
      <c r="G73" s="122">
        <v>42</v>
      </c>
      <c r="H73" s="120">
        <v>21</v>
      </c>
      <c r="I73" s="121">
        <v>3</v>
      </c>
      <c r="J73" s="122">
        <v>24</v>
      </c>
      <c r="K73" s="120">
        <v>24</v>
      </c>
      <c r="L73" s="121">
        <v>4</v>
      </c>
      <c r="M73" s="122">
        <v>28</v>
      </c>
      <c r="N73" s="120">
        <v>24</v>
      </c>
      <c r="O73" s="121">
        <v>4</v>
      </c>
      <c r="P73" s="122">
        <v>28</v>
      </c>
      <c r="Q73" s="120">
        <v>32</v>
      </c>
      <c r="R73" s="121">
        <v>5</v>
      </c>
      <c r="S73" s="122">
        <v>37</v>
      </c>
      <c r="T73" s="148">
        <v>159</v>
      </c>
      <c r="U73" s="123">
        <v>0</v>
      </c>
      <c r="V73" s="124">
        <v>0</v>
      </c>
      <c r="W73" s="125">
        <v>49</v>
      </c>
      <c r="X73" s="126">
        <v>19</v>
      </c>
    </row>
    <row r="74" spans="1:24" ht="15.75">
      <c r="A74" s="115">
        <v>4</v>
      </c>
      <c r="B74" s="116">
        <v>19</v>
      </c>
      <c r="C74" s="195" t="s">
        <v>437</v>
      </c>
      <c r="D74" s="119" t="s">
        <v>225</v>
      </c>
      <c r="E74" s="120">
        <v>20</v>
      </c>
      <c r="F74" s="121">
        <v>3</v>
      </c>
      <c r="G74" s="122">
        <v>23</v>
      </c>
      <c r="H74" s="120">
        <v>26</v>
      </c>
      <c r="I74" s="121">
        <v>4</v>
      </c>
      <c r="J74" s="122">
        <v>30</v>
      </c>
      <c r="K74" s="120">
        <v>33</v>
      </c>
      <c r="L74" s="121">
        <v>6</v>
      </c>
      <c r="M74" s="122">
        <v>39</v>
      </c>
      <c r="N74" s="120">
        <v>17</v>
      </c>
      <c r="O74" s="121">
        <v>4</v>
      </c>
      <c r="P74" s="122">
        <v>21</v>
      </c>
      <c r="Q74" s="120">
        <v>30</v>
      </c>
      <c r="R74" s="121">
        <v>7</v>
      </c>
      <c r="S74" s="122">
        <v>37</v>
      </c>
      <c r="T74" s="148">
        <v>150</v>
      </c>
      <c r="U74" s="123">
        <v>0</v>
      </c>
      <c r="V74" s="124">
        <v>0</v>
      </c>
      <c r="W74" s="125">
        <v>51</v>
      </c>
      <c r="X74" s="126">
        <v>20</v>
      </c>
    </row>
    <row r="75" spans="1:24" ht="15.75">
      <c r="A75" s="115">
        <v>2</v>
      </c>
      <c r="B75" s="116">
        <v>7</v>
      </c>
      <c r="C75" s="195" t="s">
        <v>226</v>
      </c>
      <c r="D75" s="119" t="s">
        <v>225</v>
      </c>
      <c r="E75" s="120">
        <v>1</v>
      </c>
      <c r="F75" s="121">
        <v>0</v>
      </c>
      <c r="G75" s="122">
        <v>1</v>
      </c>
      <c r="H75" s="120">
        <v>30</v>
      </c>
      <c r="I75" s="121">
        <v>5</v>
      </c>
      <c r="J75" s="122">
        <v>35</v>
      </c>
      <c r="K75" s="120">
        <v>24.01</v>
      </c>
      <c r="L75" s="121">
        <v>5</v>
      </c>
      <c r="M75" s="122">
        <v>29.01</v>
      </c>
      <c r="N75" s="120">
        <v>38.01</v>
      </c>
      <c r="O75" s="121">
        <v>7</v>
      </c>
      <c r="P75" s="122">
        <v>45.01</v>
      </c>
      <c r="Q75" s="120">
        <v>32</v>
      </c>
      <c r="R75" s="121">
        <v>5</v>
      </c>
      <c r="S75" s="122">
        <v>37</v>
      </c>
      <c r="T75" s="148">
        <v>147.02000000000001</v>
      </c>
      <c r="U75" s="123">
        <v>0</v>
      </c>
      <c r="V75" s="124">
        <v>2</v>
      </c>
      <c r="W75" s="125">
        <v>54</v>
      </c>
      <c r="X75" s="126">
        <v>21</v>
      </c>
    </row>
    <row r="76" spans="1:24" ht="16.5" thickBot="1">
      <c r="A76" s="128"/>
      <c r="B76" s="129"/>
      <c r="C76" s="196"/>
      <c r="D76" s="132"/>
      <c r="E76" s="133"/>
      <c r="F76" s="134"/>
      <c r="G76" s="135"/>
      <c r="H76" s="133"/>
      <c r="I76" s="134"/>
      <c r="J76" s="135"/>
      <c r="K76" s="133"/>
      <c r="L76" s="134"/>
      <c r="M76" s="135"/>
      <c r="N76" s="133"/>
      <c r="O76" s="134"/>
      <c r="P76" s="135"/>
      <c r="Q76" s="133"/>
      <c r="R76" s="134"/>
      <c r="S76" s="135"/>
      <c r="T76" s="149"/>
      <c r="U76" s="136"/>
      <c r="V76" s="137"/>
      <c r="W76" s="138"/>
      <c r="X76" s="139"/>
    </row>
    <row r="77" spans="1:24" ht="15.75" thickBot="1">
      <c r="A77" s="140"/>
      <c r="B77" s="140"/>
      <c r="C77" s="197"/>
      <c r="D77" s="141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1"/>
      <c r="W77" s="141"/>
      <c r="X77" s="140"/>
    </row>
    <row r="78" spans="1:24">
      <c r="A78" s="290" t="s">
        <v>222</v>
      </c>
      <c r="B78" s="291"/>
      <c r="C78" s="158" t="s">
        <v>210</v>
      </c>
      <c r="D78" s="160" t="s">
        <v>489</v>
      </c>
      <c r="E78" s="140"/>
      <c r="F78" s="140"/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1"/>
      <c r="V78" s="141"/>
      <c r="W78" s="140"/>
      <c r="X78" s="140"/>
    </row>
    <row r="79" spans="1:24" ht="15.75" thickBot="1">
      <c r="A79" s="292" t="s">
        <v>459</v>
      </c>
      <c r="B79" s="293"/>
      <c r="C79" s="145" t="s">
        <v>210</v>
      </c>
      <c r="D79" s="146">
        <v>59.03</v>
      </c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1"/>
      <c r="V79" s="141"/>
      <c r="W79" s="140"/>
      <c r="X79" s="140"/>
    </row>
    <row r="80" spans="1:24">
      <c r="A80" s="140"/>
      <c r="B80" s="140"/>
      <c r="C80" s="197"/>
      <c r="D80" s="141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41"/>
      <c r="W80" s="141"/>
      <c r="X80" s="140"/>
    </row>
  </sheetData>
  <mergeCells count="22">
    <mergeCell ref="A1:X1"/>
    <mergeCell ref="A2:X2"/>
    <mergeCell ref="E4:G4"/>
    <mergeCell ref="H4:J4"/>
    <mergeCell ref="K4:M4"/>
    <mergeCell ref="N4:P4"/>
    <mergeCell ref="Q4:S4"/>
    <mergeCell ref="T4:U4"/>
    <mergeCell ref="W4:X4"/>
    <mergeCell ref="W52:X52"/>
    <mergeCell ref="A78:B78"/>
    <mergeCell ref="A79:B79"/>
    <mergeCell ref="A45:B45"/>
    <mergeCell ref="A46:B46"/>
    <mergeCell ref="A49:X49"/>
    <mergeCell ref="A50:X50"/>
    <mergeCell ref="E52:G52"/>
    <mergeCell ref="H52:J52"/>
    <mergeCell ref="K52:M52"/>
    <mergeCell ref="N52:P52"/>
    <mergeCell ref="Q52:S52"/>
    <mergeCell ref="T52:U52"/>
  </mergeCells>
  <conditionalFormatting sqref="T7:U44 T47:U47">
    <cfRule type="cellIs" dxfId="27" priority="6" operator="equal">
      <formula>0</formula>
    </cfRule>
  </conditionalFormatting>
  <conditionalFormatting sqref="G7:G43 J7:J43 M7:M43 P7:P43 S7:S43">
    <cfRule type="top10" dxfId="26" priority="7" rank="1"/>
  </conditionalFormatting>
  <conditionalFormatting sqref="F7:F43 I7:I43 L7:L43 O7:O43 R7:R43">
    <cfRule type="top10" dxfId="25" priority="8" rank="1"/>
  </conditionalFormatting>
  <conditionalFormatting sqref="T45:T46">
    <cfRule type="cellIs" dxfId="24" priority="5" operator="equal">
      <formula>0</formula>
    </cfRule>
  </conditionalFormatting>
  <conditionalFormatting sqref="T55:U77 T80:U80">
    <cfRule type="cellIs" dxfId="23" priority="2" operator="equal">
      <formula>0</formula>
    </cfRule>
  </conditionalFormatting>
  <conditionalFormatting sqref="G55:G76 J55:J76 M55:M76 P55:P76 S55:S76">
    <cfRule type="top10" dxfId="22" priority="3" rank="1"/>
  </conditionalFormatting>
  <conditionalFormatting sqref="F55:F76 I55:I76 L55:L76 O55:O76 R55:R76">
    <cfRule type="top10" dxfId="21" priority="4" rank="1"/>
  </conditionalFormatting>
  <conditionalFormatting sqref="T78:T79">
    <cfRule type="cellIs" dxfId="2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4"/>
  <sheetViews>
    <sheetView workbookViewId="0">
      <selection activeCell="A45" sqref="A45:W84"/>
    </sheetView>
  </sheetViews>
  <sheetFormatPr defaultRowHeight="15"/>
  <cols>
    <col min="3" max="3" width="23.140625" bestFit="1" customWidth="1"/>
  </cols>
  <sheetData>
    <row r="1" spans="1:23" ht="23.25">
      <c r="A1" s="278" t="s">
        <v>508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</row>
    <row r="2" spans="1:23" ht="18">
      <c r="A2" s="269" t="s">
        <v>509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</row>
    <row r="3" spans="1:23" ht="18.75" thickBot="1">
      <c r="A3" s="90"/>
      <c r="B3" s="90"/>
      <c r="C3" s="90"/>
      <c r="D3" s="91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1"/>
      <c r="V3" s="198"/>
      <c r="W3" s="92"/>
    </row>
    <row r="4" spans="1:23" ht="20.25">
      <c r="A4" s="93" t="s">
        <v>188</v>
      </c>
      <c r="B4" s="94" t="s">
        <v>189</v>
      </c>
      <c r="C4" s="95" t="s">
        <v>3</v>
      </c>
      <c r="D4" s="96" t="s">
        <v>191</v>
      </c>
      <c r="E4" s="274" t="s">
        <v>192</v>
      </c>
      <c r="F4" s="274"/>
      <c r="G4" s="275"/>
      <c r="H4" s="276" t="s">
        <v>193</v>
      </c>
      <c r="I4" s="274"/>
      <c r="J4" s="275"/>
      <c r="K4" s="276" t="s">
        <v>194</v>
      </c>
      <c r="L4" s="274"/>
      <c r="M4" s="275"/>
      <c r="N4" s="276" t="s">
        <v>195</v>
      </c>
      <c r="O4" s="274"/>
      <c r="P4" s="275"/>
      <c r="Q4" s="276" t="s">
        <v>196</v>
      </c>
      <c r="R4" s="274"/>
      <c r="S4" s="275"/>
      <c r="T4" s="200" t="s">
        <v>197</v>
      </c>
      <c r="U4" s="97" t="s">
        <v>198</v>
      </c>
      <c r="V4" s="272" t="s">
        <v>199</v>
      </c>
      <c r="W4" s="273"/>
    </row>
    <row r="5" spans="1:23" ht="16.5" thickBot="1">
      <c r="A5" s="98"/>
      <c r="B5" s="99"/>
      <c r="C5" s="100"/>
      <c r="D5" s="101"/>
      <c r="E5" s="102" t="s">
        <v>200</v>
      </c>
      <c r="F5" s="103" t="s">
        <v>201</v>
      </c>
      <c r="G5" s="102" t="s">
        <v>197</v>
      </c>
      <c r="H5" s="104" t="s">
        <v>200</v>
      </c>
      <c r="I5" s="103" t="s">
        <v>201</v>
      </c>
      <c r="J5" s="102" t="s">
        <v>197</v>
      </c>
      <c r="K5" s="104" t="s">
        <v>200</v>
      </c>
      <c r="L5" s="103" t="s">
        <v>201</v>
      </c>
      <c r="M5" s="102" t="s">
        <v>197</v>
      </c>
      <c r="N5" s="104" t="s">
        <v>200</v>
      </c>
      <c r="O5" s="103" t="s">
        <v>201</v>
      </c>
      <c r="P5" s="102" t="s">
        <v>197</v>
      </c>
      <c r="Q5" s="104" t="s">
        <v>200</v>
      </c>
      <c r="R5" s="103" t="s">
        <v>201</v>
      </c>
      <c r="S5" s="102" t="s">
        <v>197</v>
      </c>
      <c r="T5" s="105" t="s">
        <v>190</v>
      </c>
      <c r="U5" s="106" t="s">
        <v>202</v>
      </c>
      <c r="V5" s="107" t="s">
        <v>203</v>
      </c>
      <c r="W5" s="108" t="s">
        <v>204</v>
      </c>
    </row>
    <row r="6" spans="1:23" ht="15.75">
      <c r="A6" s="109"/>
      <c r="B6" s="110"/>
      <c r="C6" s="111"/>
      <c r="D6" s="111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4"/>
    </row>
    <row r="7" spans="1:23" ht="15.75">
      <c r="A7" s="115">
        <v>3</v>
      </c>
      <c r="B7" s="116">
        <v>3</v>
      </c>
      <c r="C7" s="117" t="s">
        <v>510</v>
      </c>
      <c r="D7" s="119" t="s">
        <v>204</v>
      </c>
      <c r="E7" s="120">
        <v>37.01</v>
      </c>
      <c r="F7" s="121">
        <v>5</v>
      </c>
      <c r="G7" s="122">
        <v>42.01</v>
      </c>
      <c r="H7" s="120">
        <v>49.01</v>
      </c>
      <c r="I7" s="121">
        <v>8</v>
      </c>
      <c r="J7" s="122">
        <v>57.01</v>
      </c>
      <c r="K7" s="120">
        <v>44</v>
      </c>
      <c r="L7" s="121">
        <v>8</v>
      </c>
      <c r="M7" s="122">
        <v>52</v>
      </c>
      <c r="N7" s="120">
        <v>38.020000000000003</v>
      </c>
      <c r="O7" s="121">
        <v>6</v>
      </c>
      <c r="P7" s="122">
        <v>44.02</v>
      </c>
      <c r="Q7" s="120">
        <v>41.01</v>
      </c>
      <c r="R7" s="121">
        <v>8</v>
      </c>
      <c r="S7" s="122">
        <v>49.01</v>
      </c>
      <c r="T7" s="123">
        <v>244.04999999999998</v>
      </c>
      <c r="U7" s="124">
        <v>5</v>
      </c>
      <c r="V7" s="125">
        <v>1</v>
      </c>
      <c r="W7" s="126">
        <v>1</v>
      </c>
    </row>
    <row r="8" spans="1:23" ht="15.75">
      <c r="A8" s="115">
        <v>3</v>
      </c>
      <c r="B8" s="116">
        <v>8</v>
      </c>
      <c r="C8" s="117" t="s">
        <v>511</v>
      </c>
      <c r="D8" s="119" t="s">
        <v>204</v>
      </c>
      <c r="E8" s="120">
        <v>37.01</v>
      </c>
      <c r="F8" s="121">
        <v>5</v>
      </c>
      <c r="G8" s="122">
        <v>42.01</v>
      </c>
      <c r="H8" s="120">
        <v>40.01</v>
      </c>
      <c r="I8" s="121">
        <v>6</v>
      </c>
      <c r="J8" s="122">
        <v>46.01</v>
      </c>
      <c r="K8" s="120">
        <v>45</v>
      </c>
      <c r="L8" s="121">
        <v>9</v>
      </c>
      <c r="M8" s="122">
        <v>54</v>
      </c>
      <c r="N8" s="120">
        <v>38</v>
      </c>
      <c r="O8" s="121">
        <v>6</v>
      </c>
      <c r="P8" s="122">
        <v>44</v>
      </c>
      <c r="Q8" s="120">
        <v>44</v>
      </c>
      <c r="R8" s="121">
        <v>7</v>
      </c>
      <c r="S8" s="122">
        <v>51</v>
      </c>
      <c r="T8" s="123">
        <v>237.01999999999998</v>
      </c>
      <c r="U8" s="124">
        <v>2</v>
      </c>
      <c r="V8" s="125">
        <v>3</v>
      </c>
      <c r="W8" s="126">
        <v>2</v>
      </c>
    </row>
    <row r="9" spans="1:23" ht="15.75">
      <c r="A9" s="115">
        <v>2</v>
      </c>
      <c r="B9" s="116">
        <v>5</v>
      </c>
      <c r="C9" s="117" t="s">
        <v>355</v>
      </c>
      <c r="D9" s="119" t="s">
        <v>204</v>
      </c>
      <c r="E9" s="120">
        <v>29</v>
      </c>
      <c r="F9" s="121">
        <v>3</v>
      </c>
      <c r="G9" s="122">
        <v>32</v>
      </c>
      <c r="H9" s="120">
        <v>40.01</v>
      </c>
      <c r="I9" s="121">
        <v>7</v>
      </c>
      <c r="J9" s="122">
        <v>47.01</v>
      </c>
      <c r="K9" s="120">
        <v>48.02</v>
      </c>
      <c r="L9" s="121">
        <v>8</v>
      </c>
      <c r="M9" s="122">
        <v>56.02</v>
      </c>
      <c r="N9" s="120">
        <v>44.01</v>
      </c>
      <c r="O9" s="121">
        <v>7</v>
      </c>
      <c r="P9" s="122">
        <v>51.01</v>
      </c>
      <c r="Q9" s="120">
        <v>43.01</v>
      </c>
      <c r="R9" s="121">
        <v>7</v>
      </c>
      <c r="S9" s="122">
        <v>50.01</v>
      </c>
      <c r="T9" s="123">
        <v>236.04999999999998</v>
      </c>
      <c r="U9" s="124">
        <v>5</v>
      </c>
      <c r="V9" s="125">
        <v>4</v>
      </c>
      <c r="W9" s="126">
        <v>3</v>
      </c>
    </row>
    <row r="10" spans="1:23" ht="15.75">
      <c r="A10" s="115">
        <v>1</v>
      </c>
      <c r="B10" s="116">
        <v>12</v>
      </c>
      <c r="C10" s="117" t="s">
        <v>512</v>
      </c>
      <c r="D10" s="119" t="s">
        <v>204</v>
      </c>
      <c r="E10" s="120">
        <v>29</v>
      </c>
      <c r="F10" s="121">
        <v>7</v>
      </c>
      <c r="G10" s="122">
        <v>36</v>
      </c>
      <c r="H10" s="120">
        <v>44</v>
      </c>
      <c r="I10" s="121">
        <v>7</v>
      </c>
      <c r="J10" s="122">
        <v>51</v>
      </c>
      <c r="K10" s="120">
        <v>41</v>
      </c>
      <c r="L10" s="121">
        <v>9</v>
      </c>
      <c r="M10" s="122">
        <v>50</v>
      </c>
      <c r="N10" s="120">
        <v>46.01</v>
      </c>
      <c r="O10" s="121">
        <v>8</v>
      </c>
      <c r="P10" s="122">
        <v>54.01</v>
      </c>
      <c r="Q10" s="120">
        <v>38.020000000000003</v>
      </c>
      <c r="R10" s="121">
        <v>4</v>
      </c>
      <c r="S10" s="122">
        <v>42.02</v>
      </c>
      <c r="T10" s="123">
        <v>233.03</v>
      </c>
      <c r="U10" s="124">
        <v>3</v>
      </c>
      <c r="V10" s="125">
        <v>5</v>
      </c>
      <c r="W10" s="126">
        <v>4</v>
      </c>
    </row>
    <row r="11" spans="1:23" ht="15.75">
      <c r="A11" s="115">
        <v>1</v>
      </c>
      <c r="B11" s="116">
        <v>3</v>
      </c>
      <c r="C11" s="117" t="s">
        <v>513</v>
      </c>
      <c r="D11" s="119" t="s">
        <v>204</v>
      </c>
      <c r="E11" s="120">
        <v>23</v>
      </c>
      <c r="F11" s="121">
        <v>6</v>
      </c>
      <c r="G11" s="122">
        <v>29</v>
      </c>
      <c r="H11" s="120">
        <v>39</v>
      </c>
      <c r="I11" s="121">
        <v>6</v>
      </c>
      <c r="J11" s="122">
        <v>45</v>
      </c>
      <c r="K11" s="120">
        <v>44</v>
      </c>
      <c r="L11" s="121">
        <v>8</v>
      </c>
      <c r="M11" s="122">
        <v>52</v>
      </c>
      <c r="N11" s="120">
        <v>45</v>
      </c>
      <c r="O11" s="121">
        <v>7</v>
      </c>
      <c r="P11" s="122">
        <v>52</v>
      </c>
      <c r="Q11" s="120">
        <v>45.01</v>
      </c>
      <c r="R11" s="121">
        <v>7</v>
      </c>
      <c r="S11" s="122">
        <v>52.01</v>
      </c>
      <c r="T11" s="123">
        <v>230.01</v>
      </c>
      <c r="U11" s="124">
        <v>1</v>
      </c>
      <c r="V11" s="125">
        <v>6</v>
      </c>
      <c r="W11" s="126">
        <v>5</v>
      </c>
    </row>
    <row r="12" spans="1:23" ht="15.75">
      <c r="A12" s="115">
        <v>1</v>
      </c>
      <c r="B12" s="116">
        <v>17</v>
      </c>
      <c r="C12" s="117" t="s">
        <v>514</v>
      </c>
      <c r="D12" s="119" t="s">
        <v>204</v>
      </c>
      <c r="E12" s="120">
        <v>42.01</v>
      </c>
      <c r="F12" s="121">
        <v>8</v>
      </c>
      <c r="G12" s="122">
        <v>50.01</v>
      </c>
      <c r="H12" s="120">
        <v>40</v>
      </c>
      <c r="I12" s="121">
        <v>7</v>
      </c>
      <c r="J12" s="122">
        <v>47</v>
      </c>
      <c r="K12" s="120">
        <v>28</v>
      </c>
      <c r="L12" s="121">
        <v>5</v>
      </c>
      <c r="M12" s="122">
        <v>33</v>
      </c>
      <c r="N12" s="120">
        <v>44</v>
      </c>
      <c r="O12" s="121">
        <v>8</v>
      </c>
      <c r="P12" s="122">
        <v>52</v>
      </c>
      <c r="Q12" s="120">
        <v>39</v>
      </c>
      <c r="R12" s="121">
        <v>7</v>
      </c>
      <c r="S12" s="122">
        <v>46</v>
      </c>
      <c r="T12" s="123">
        <v>228.01</v>
      </c>
      <c r="U12" s="124">
        <v>1</v>
      </c>
      <c r="V12" s="125">
        <v>9</v>
      </c>
      <c r="W12" s="126">
        <v>6</v>
      </c>
    </row>
    <row r="13" spans="1:23" ht="15.75">
      <c r="A13" s="115">
        <v>1</v>
      </c>
      <c r="B13" s="116">
        <v>2</v>
      </c>
      <c r="C13" s="117" t="s">
        <v>515</v>
      </c>
      <c r="D13" s="119" t="s">
        <v>204</v>
      </c>
      <c r="E13" s="120">
        <v>42.02</v>
      </c>
      <c r="F13" s="121">
        <v>8</v>
      </c>
      <c r="G13" s="122">
        <v>50.02</v>
      </c>
      <c r="H13" s="120">
        <v>32</v>
      </c>
      <c r="I13" s="121">
        <v>2</v>
      </c>
      <c r="J13" s="122">
        <v>34</v>
      </c>
      <c r="K13" s="120">
        <v>34</v>
      </c>
      <c r="L13" s="121">
        <v>7</v>
      </c>
      <c r="M13" s="122">
        <v>41</v>
      </c>
      <c r="N13" s="120">
        <v>40.01</v>
      </c>
      <c r="O13" s="121">
        <v>6</v>
      </c>
      <c r="P13" s="122">
        <v>46.01</v>
      </c>
      <c r="Q13" s="120">
        <v>44</v>
      </c>
      <c r="R13" s="121">
        <v>8</v>
      </c>
      <c r="S13" s="122">
        <v>52</v>
      </c>
      <c r="T13" s="123">
        <v>223.03</v>
      </c>
      <c r="U13" s="124">
        <v>3</v>
      </c>
      <c r="V13" s="125">
        <v>12</v>
      </c>
      <c r="W13" s="126">
        <v>7</v>
      </c>
    </row>
    <row r="14" spans="1:23" ht="15.75">
      <c r="A14" s="115">
        <v>1</v>
      </c>
      <c r="B14" s="116">
        <v>1</v>
      </c>
      <c r="C14" s="117" t="s">
        <v>516</v>
      </c>
      <c r="D14" s="119" t="s">
        <v>204</v>
      </c>
      <c r="E14" s="120">
        <v>39</v>
      </c>
      <c r="F14" s="121">
        <v>6</v>
      </c>
      <c r="G14" s="122">
        <v>45</v>
      </c>
      <c r="H14" s="120">
        <v>38.01</v>
      </c>
      <c r="I14" s="121">
        <v>4</v>
      </c>
      <c r="J14" s="122">
        <v>42.01</v>
      </c>
      <c r="K14" s="120">
        <v>26</v>
      </c>
      <c r="L14" s="121">
        <v>7</v>
      </c>
      <c r="M14" s="122">
        <v>33</v>
      </c>
      <c r="N14" s="120">
        <v>40</v>
      </c>
      <c r="O14" s="121">
        <v>7</v>
      </c>
      <c r="P14" s="122">
        <v>47</v>
      </c>
      <c r="Q14" s="120">
        <v>45.02</v>
      </c>
      <c r="R14" s="121">
        <v>7</v>
      </c>
      <c r="S14" s="122">
        <v>52.02</v>
      </c>
      <c r="T14" s="123">
        <v>219.03</v>
      </c>
      <c r="U14" s="124">
        <v>3</v>
      </c>
      <c r="V14" s="125">
        <v>13</v>
      </c>
      <c r="W14" s="126">
        <v>8</v>
      </c>
    </row>
    <row r="15" spans="1:23" ht="15.75">
      <c r="A15" s="115">
        <v>2</v>
      </c>
      <c r="B15" s="116">
        <v>14</v>
      </c>
      <c r="C15" s="117" t="s">
        <v>517</v>
      </c>
      <c r="D15" s="119" t="s">
        <v>204</v>
      </c>
      <c r="E15" s="120">
        <v>10</v>
      </c>
      <c r="F15" s="121">
        <v>4</v>
      </c>
      <c r="G15" s="122">
        <v>14</v>
      </c>
      <c r="H15" s="120">
        <v>36.01</v>
      </c>
      <c r="I15" s="121">
        <v>6</v>
      </c>
      <c r="J15" s="122">
        <v>42.01</v>
      </c>
      <c r="K15" s="120">
        <v>49.02</v>
      </c>
      <c r="L15" s="121">
        <v>9</v>
      </c>
      <c r="M15" s="122">
        <v>58.02</v>
      </c>
      <c r="N15" s="120">
        <v>45.01</v>
      </c>
      <c r="O15" s="121">
        <v>7</v>
      </c>
      <c r="P15" s="122">
        <v>52.01</v>
      </c>
      <c r="Q15" s="120">
        <v>42.01</v>
      </c>
      <c r="R15" s="121">
        <v>6</v>
      </c>
      <c r="S15" s="122">
        <v>48.01</v>
      </c>
      <c r="T15" s="123">
        <v>214.04999999999998</v>
      </c>
      <c r="U15" s="124">
        <v>5</v>
      </c>
      <c r="V15" s="125">
        <v>16</v>
      </c>
      <c r="W15" s="126">
        <v>9</v>
      </c>
    </row>
    <row r="16" spans="1:23" ht="15.75">
      <c r="A16" s="115">
        <v>2</v>
      </c>
      <c r="B16" s="116">
        <v>9</v>
      </c>
      <c r="C16" s="117" t="s">
        <v>518</v>
      </c>
      <c r="D16" s="119" t="s">
        <v>204</v>
      </c>
      <c r="E16" s="120">
        <v>12</v>
      </c>
      <c r="F16" s="121">
        <v>1</v>
      </c>
      <c r="G16" s="122">
        <v>13</v>
      </c>
      <c r="H16" s="120">
        <v>41.01</v>
      </c>
      <c r="I16" s="121">
        <v>7</v>
      </c>
      <c r="J16" s="122">
        <v>48.01</v>
      </c>
      <c r="K16" s="120">
        <v>47.01</v>
      </c>
      <c r="L16" s="121">
        <v>8</v>
      </c>
      <c r="M16" s="122">
        <v>55.01</v>
      </c>
      <c r="N16" s="120">
        <v>43.01</v>
      </c>
      <c r="O16" s="121">
        <v>7</v>
      </c>
      <c r="P16" s="122">
        <v>50.01</v>
      </c>
      <c r="Q16" s="120">
        <v>39.01</v>
      </c>
      <c r="R16" s="121">
        <v>6</v>
      </c>
      <c r="S16" s="122">
        <v>45.01</v>
      </c>
      <c r="T16" s="123">
        <v>211.04</v>
      </c>
      <c r="U16" s="124">
        <v>4</v>
      </c>
      <c r="V16" s="125">
        <v>18</v>
      </c>
      <c r="W16" s="126">
        <v>10</v>
      </c>
    </row>
    <row r="17" spans="1:23" ht="15.75">
      <c r="A17" s="115">
        <v>2</v>
      </c>
      <c r="B17" s="116">
        <v>12</v>
      </c>
      <c r="C17" s="117" t="s">
        <v>519</v>
      </c>
      <c r="D17" s="119" t="s">
        <v>204</v>
      </c>
      <c r="E17" s="120">
        <v>24</v>
      </c>
      <c r="F17" s="121">
        <v>1</v>
      </c>
      <c r="G17" s="122">
        <v>25</v>
      </c>
      <c r="H17" s="120">
        <v>39</v>
      </c>
      <c r="I17" s="121">
        <v>8</v>
      </c>
      <c r="J17" s="122">
        <v>47</v>
      </c>
      <c r="K17" s="120">
        <v>44</v>
      </c>
      <c r="L17" s="121">
        <v>7</v>
      </c>
      <c r="M17" s="122">
        <v>51</v>
      </c>
      <c r="N17" s="120">
        <v>39</v>
      </c>
      <c r="O17" s="121">
        <v>7</v>
      </c>
      <c r="P17" s="122">
        <v>46</v>
      </c>
      <c r="Q17" s="120">
        <v>34</v>
      </c>
      <c r="R17" s="121">
        <v>6</v>
      </c>
      <c r="S17" s="122">
        <v>40</v>
      </c>
      <c r="T17" s="123">
        <v>209</v>
      </c>
      <c r="U17" s="124">
        <v>0</v>
      </c>
      <c r="V17" s="125">
        <v>19</v>
      </c>
      <c r="W17" s="126">
        <v>11</v>
      </c>
    </row>
    <row r="18" spans="1:23" ht="15.75">
      <c r="A18" s="115">
        <v>1</v>
      </c>
      <c r="B18" s="116">
        <v>18</v>
      </c>
      <c r="C18" s="117" t="s">
        <v>369</v>
      </c>
      <c r="D18" s="119" t="s">
        <v>204</v>
      </c>
      <c r="E18" s="120">
        <v>23</v>
      </c>
      <c r="F18" s="121">
        <v>8</v>
      </c>
      <c r="G18" s="122">
        <v>31</v>
      </c>
      <c r="H18" s="120">
        <v>40</v>
      </c>
      <c r="I18" s="121">
        <v>7</v>
      </c>
      <c r="J18" s="122">
        <v>47</v>
      </c>
      <c r="K18" s="120">
        <v>23</v>
      </c>
      <c r="L18" s="121">
        <v>4</v>
      </c>
      <c r="M18" s="122">
        <v>27</v>
      </c>
      <c r="N18" s="120">
        <v>47.01</v>
      </c>
      <c r="O18" s="121">
        <v>8</v>
      </c>
      <c r="P18" s="122">
        <v>55.01</v>
      </c>
      <c r="Q18" s="120">
        <v>39</v>
      </c>
      <c r="R18" s="121">
        <v>7</v>
      </c>
      <c r="S18" s="122">
        <v>46</v>
      </c>
      <c r="T18" s="123">
        <v>206.01</v>
      </c>
      <c r="U18" s="124">
        <v>1</v>
      </c>
      <c r="V18" s="125">
        <v>21</v>
      </c>
      <c r="W18" s="126">
        <v>12</v>
      </c>
    </row>
    <row r="19" spans="1:23" ht="15.75">
      <c r="A19" s="115">
        <v>2</v>
      </c>
      <c r="B19" s="116">
        <v>17</v>
      </c>
      <c r="C19" s="117" t="s">
        <v>353</v>
      </c>
      <c r="D19" s="119" t="s">
        <v>204</v>
      </c>
      <c r="E19" s="120">
        <v>25</v>
      </c>
      <c r="F19" s="121">
        <v>4</v>
      </c>
      <c r="G19" s="122">
        <v>29</v>
      </c>
      <c r="H19" s="120">
        <v>37</v>
      </c>
      <c r="I19" s="121">
        <v>6</v>
      </c>
      <c r="J19" s="122">
        <v>43</v>
      </c>
      <c r="K19" s="120">
        <v>37.01</v>
      </c>
      <c r="L19" s="121">
        <v>5</v>
      </c>
      <c r="M19" s="122">
        <v>42.01</v>
      </c>
      <c r="N19" s="120">
        <v>44</v>
      </c>
      <c r="O19" s="121">
        <v>7</v>
      </c>
      <c r="P19" s="122">
        <v>51</v>
      </c>
      <c r="Q19" s="120">
        <v>33</v>
      </c>
      <c r="R19" s="121">
        <v>6</v>
      </c>
      <c r="S19" s="122">
        <v>39</v>
      </c>
      <c r="T19" s="123">
        <v>204.01</v>
      </c>
      <c r="U19" s="124">
        <v>1</v>
      </c>
      <c r="V19" s="125">
        <v>23</v>
      </c>
      <c r="W19" s="126">
        <v>13</v>
      </c>
    </row>
    <row r="20" spans="1:23" ht="15.75">
      <c r="A20" s="115">
        <v>2</v>
      </c>
      <c r="B20" s="116">
        <v>13</v>
      </c>
      <c r="C20" s="117" t="s">
        <v>520</v>
      </c>
      <c r="D20" s="119" t="s">
        <v>204</v>
      </c>
      <c r="E20" s="120">
        <v>25</v>
      </c>
      <c r="F20" s="121">
        <v>6</v>
      </c>
      <c r="G20" s="122">
        <v>31</v>
      </c>
      <c r="H20" s="120">
        <v>37</v>
      </c>
      <c r="I20" s="121">
        <v>6</v>
      </c>
      <c r="J20" s="122">
        <v>43</v>
      </c>
      <c r="K20" s="120">
        <v>39</v>
      </c>
      <c r="L20" s="121">
        <v>8</v>
      </c>
      <c r="M20" s="122">
        <v>47</v>
      </c>
      <c r="N20" s="120">
        <v>34</v>
      </c>
      <c r="O20" s="121">
        <v>0</v>
      </c>
      <c r="P20" s="122">
        <v>34</v>
      </c>
      <c r="Q20" s="120">
        <v>32</v>
      </c>
      <c r="R20" s="121">
        <v>7</v>
      </c>
      <c r="S20" s="122">
        <v>39</v>
      </c>
      <c r="T20" s="123">
        <v>194</v>
      </c>
      <c r="U20" s="124">
        <v>0</v>
      </c>
      <c r="V20" s="125">
        <v>31</v>
      </c>
      <c r="W20" s="126">
        <v>14</v>
      </c>
    </row>
    <row r="21" spans="1:23" ht="15.75">
      <c r="A21" s="115">
        <v>1</v>
      </c>
      <c r="B21" s="116">
        <v>7</v>
      </c>
      <c r="C21" s="117" t="s">
        <v>361</v>
      </c>
      <c r="D21" s="119" t="s">
        <v>204</v>
      </c>
      <c r="E21" s="120">
        <v>34</v>
      </c>
      <c r="F21" s="121">
        <v>5</v>
      </c>
      <c r="G21" s="122">
        <v>39</v>
      </c>
      <c r="H21" s="120">
        <v>25</v>
      </c>
      <c r="I21" s="121">
        <v>0</v>
      </c>
      <c r="J21" s="122">
        <v>25</v>
      </c>
      <c r="K21" s="120">
        <v>36</v>
      </c>
      <c r="L21" s="121">
        <v>5</v>
      </c>
      <c r="M21" s="122">
        <v>41</v>
      </c>
      <c r="N21" s="120">
        <v>35.01</v>
      </c>
      <c r="O21" s="121">
        <v>5</v>
      </c>
      <c r="P21" s="122">
        <v>40.01</v>
      </c>
      <c r="Q21" s="120">
        <v>37</v>
      </c>
      <c r="R21" s="121">
        <v>5</v>
      </c>
      <c r="S21" s="122">
        <v>42</v>
      </c>
      <c r="T21" s="123">
        <v>187.01</v>
      </c>
      <c r="U21" s="124">
        <v>1</v>
      </c>
      <c r="V21" s="125">
        <v>36</v>
      </c>
      <c r="W21" s="126">
        <v>15</v>
      </c>
    </row>
    <row r="22" spans="1:23" ht="15.75">
      <c r="A22" s="115">
        <v>3</v>
      </c>
      <c r="B22" s="116">
        <v>6</v>
      </c>
      <c r="C22" s="117" t="s">
        <v>521</v>
      </c>
      <c r="D22" s="119" t="s">
        <v>204</v>
      </c>
      <c r="E22" s="120">
        <v>33</v>
      </c>
      <c r="F22" s="121">
        <v>5</v>
      </c>
      <c r="G22" s="122">
        <v>38</v>
      </c>
      <c r="H22" s="120">
        <v>33</v>
      </c>
      <c r="I22" s="121">
        <v>6</v>
      </c>
      <c r="J22" s="122">
        <v>39</v>
      </c>
      <c r="K22" s="120">
        <v>32</v>
      </c>
      <c r="L22" s="121">
        <v>0</v>
      </c>
      <c r="M22" s="122">
        <v>32</v>
      </c>
      <c r="N22" s="120">
        <v>24</v>
      </c>
      <c r="O22" s="121">
        <v>3</v>
      </c>
      <c r="P22" s="122">
        <v>27</v>
      </c>
      <c r="Q22" s="120">
        <v>39.01</v>
      </c>
      <c r="R22" s="121">
        <v>6</v>
      </c>
      <c r="S22" s="122">
        <v>45.01</v>
      </c>
      <c r="T22" s="123">
        <v>181.01</v>
      </c>
      <c r="U22" s="124">
        <v>1</v>
      </c>
      <c r="V22" s="125">
        <v>38</v>
      </c>
      <c r="W22" s="126">
        <v>16</v>
      </c>
    </row>
    <row r="23" spans="1:23" ht="15.75">
      <c r="A23" s="115">
        <v>1</v>
      </c>
      <c r="B23" s="116">
        <v>15</v>
      </c>
      <c r="C23" s="117" t="s">
        <v>522</v>
      </c>
      <c r="D23" s="119" t="s">
        <v>204</v>
      </c>
      <c r="E23" s="120">
        <v>34</v>
      </c>
      <c r="F23" s="121">
        <v>7</v>
      </c>
      <c r="G23" s="122">
        <v>41</v>
      </c>
      <c r="H23" s="120">
        <v>16</v>
      </c>
      <c r="I23" s="121">
        <v>1</v>
      </c>
      <c r="J23" s="122">
        <v>17</v>
      </c>
      <c r="K23" s="120">
        <v>30</v>
      </c>
      <c r="L23" s="121">
        <v>3</v>
      </c>
      <c r="M23" s="122">
        <v>33</v>
      </c>
      <c r="N23" s="120">
        <v>42</v>
      </c>
      <c r="O23" s="121">
        <v>8</v>
      </c>
      <c r="P23" s="122">
        <v>50</v>
      </c>
      <c r="Q23" s="120">
        <v>34</v>
      </c>
      <c r="R23" s="121">
        <v>6</v>
      </c>
      <c r="S23" s="122">
        <v>40</v>
      </c>
      <c r="T23" s="123">
        <v>181</v>
      </c>
      <c r="U23" s="124">
        <v>0</v>
      </c>
      <c r="V23" s="125">
        <v>39</v>
      </c>
      <c r="W23" s="126">
        <v>17</v>
      </c>
    </row>
    <row r="24" spans="1:23" ht="15.75">
      <c r="A24" s="115">
        <v>3</v>
      </c>
      <c r="B24" s="116">
        <v>18</v>
      </c>
      <c r="C24" s="117" t="s">
        <v>356</v>
      </c>
      <c r="D24" s="119" t="s">
        <v>204</v>
      </c>
      <c r="E24" s="120">
        <v>26</v>
      </c>
      <c r="F24" s="121">
        <v>4</v>
      </c>
      <c r="G24" s="122">
        <v>30</v>
      </c>
      <c r="H24" s="120">
        <v>37</v>
      </c>
      <c r="I24" s="121">
        <v>6</v>
      </c>
      <c r="J24" s="122">
        <v>43</v>
      </c>
      <c r="K24" s="120">
        <v>13</v>
      </c>
      <c r="L24" s="121">
        <v>4</v>
      </c>
      <c r="M24" s="122">
        <v>17</v>
      </c>
      <c r="N24" s="120">
        <v>37.020000000000003</v>
      </c>
      <c r="O24" s="121">
        <v>5</v>
      </c>
      <c r="P24" s="122">
        <v>42.02</v>
      </c>
      <c r="Q24" s="120">
        <v>38</v>
      </c>
      <c r="R24" s="121">
        <v>7</v>
      </c>
      <c r="S24" s="122">
        <v>45</v>
      </c>
      <c r="T24" s="123">
        <v>177.02</v>
      </c>
      <c r="U24" s="124">
        <v>2</v>
      </c>
      <c r="V24" s="125">
        <v>40</v>
      </c>
      <c r="W24" s="126">
        <v>18</v>
      </c>
    </row>
    <row r="25" spans="1:23" ht="15.75">
      <c r="A25" s="115">
        <v>4</v>
      </c>
      <c r="B25" s="116">
        <v>11</v>
      </c>
      <c r="C25" s="117" t="s">
        <v>370</v>
      </c>
      <c r="D25" s="119" t="s">
        <v>204</v>
      </c>
      <c r="E25" s="120">
        <v>29</v>
      </c>
      <c r="F25" s="121">
        <v>3</v>
      </c>
      <c r="G25" s="122">
        <v>32</v>
      </c>
      <c r="H25" s="120">
        <v>37</v>
      </c>
      <c r="I25" s="121">
        <v>7</v>
      </c>
      <c r="J25" s="122">
        <v>44</v>
      </c>
      <c r="K25" s="120">
        <v>27</v>
      </c>
      <c r="L25" s="121">
        <v>7</v>
      </c>
      <c r="M25" s="122">
        <v>34</v>
      </c>
      <c r="N25" s="120">
        <v>33.020000000000003</v>
      </c>
      <c r="O25" s="121">
        <v>6</v>
      </c>
      <c r="P25" s="122">
        <v>39.020000000000003</v>
      </c>
      <c r="Q25" s="120">
        <v>23</v>
      </c>
      <c r="R25" s="121">
        <v>4</v>
      </c>
      <c r="S25" s="122">
        <v>27</v>
      </c>
      <c r="T25" s="123">
        <v>176.02</v>
      </c>
      <c r="U25" s="124">
        <v>2</v>
      </c>
      <c r="V25" s="125">
        <v>41</v>
      </c>
      <c r="W25" s="126">
        <v>19</v>
      </c>
    </row>
    <row r="26" spans="1:23" ht="15.75">
      <c r="A26" s="115">
        <v>2</v>
      </c>
      <c r="B26" s="116">
        <v>1</v>
      </c>
      <c r="C26" s="117" t="s">
        <v>364</v>
      </c>
      <c r="D26" s="119" t="s">
        <v>204</v>
      </c>
      <c r="E26" s="120">
        <v>18</v>
      </c>
      <c r="F26" s="121">
        <v>0</v>
      </c>
      <c r="G26" s="122">
        <v>18</v>
      </c>
      <c r="H26" s="120">
        <v>39</v>
      </c>
      <c r="I26" s="121">
        <v>8</v>
      </c>
      <c r="J26" s="122">
        <v>47</v>
      </c>
      <c r="K26" s="120">
        <v>42</v>
      </c>
      <c r="L26" s="121">
        <v>6</v>
      </c>
      <c r="M26" s="122">
        <v>48</v>
      </c>
      <c r="N26" s="120">
        <v>27</v>
      </c>
      <c r="O26" s="121">
        <v>6</v>
      </c>
      <c r="P26" s="122">
        <v>33</v>
      </c>
      <c r="Q26" s="120">
        <v>20</v>
      </c>
      <c r="R26" s="121">
        <v>6</v>
      </c>
      <c r="S26" s="122">
        <v>26</v>
      </c>
      <c r="T26" s="123">
        <v>172</v>
      </c>
      <c r="U26" s="124">
        <v>0</v>
      </c>
      <c r="V26" s="125">
        <v>42</v>
      </c>
      <c r="W26" s="126">
        <v>20</v>
      </c>
    </row>
    <row r="27" spans="1:23" ht="15.75">
      <c r="A27" s="115">
        <v>2</v>
      </c>
      <c r="B27" s="116">
        <v>15</v>
      </c>
      <c r="C27" s="117" t="s">
        <v>523</v>
      </c>
      <c r="D27" s="119" t="s">
        <v>204</v>
      </c>
      <c r="E27" s="120">
        <v>24.01</v>
      </c>
      <c r="F27" s="121">
        <v>5</v>
      </c>
      <c r="G27" s="122">
        <v>29.01</v>
      </c>
      <c r="H27" s="120">
        <v>37</v>
      </c>
      <c r="I27" s="121">
        <v>6</v>
      </c>
      <c r="J27" s="122">
        <v>43</v>
      </c>
      <c r="K27" s="120">
        <v>25</v>
      </c>
      <c r="L27" s="121">
        <v>4</v>
      </c>
      <c r="M27" s="122">
        <v>29</v>
      </c>
      <c r="N27" s="120">
        <v>24</v>
      </c>
      <c r="O27" s="121">
        <v>2</v>
      </c>
      <c r="P27" s="122">
        <v>26</v>
      </c>
      <c r="Q27" s="120">
        <v>33.01</v>
      </c>
      <c r="R27" s="121">
        <v>5</v>
      </c>
      <c r="S27" s="122">
        <v>38.01</v>
      </c>
      <c r="T27" s="123">
        <v>165.02</v>
      </c>
      <c r="U27" s="124">
        <v>2</v>
      </c>
      <c r="V27" s="125">
        <v>44</v>
      </c>
      <c r="W27" s="126">
        <v>21</v>
      </c>
    </row>
    <row r="28" spans="1:23" ht="15.75">
      <c r="A28" s="115">
        <v>1</v>
      </c>
      <c r="B28" s="116">
        <v>13</v>
      </c>
      <c r="C28" s="117" t="s">
        <v>524</v>
      </c>
      <c r="D28" s="119" t="s">
        <v>204</v>
      </c>
      <c r="E28" s="120">
        <v>35.01</v>
      </c>
      <c r="F28" s="121">
        <v>5</v>
      </c>
      <c r="G28" s="122">
        <v>40.01</v>
      </c>
      <c r="H28" s="120">
        <v>24</v>
      </c>
      <c r="I28" s="121">
        <v>6</v>
      </c>
      <c r="J28" s="122">
        <v>30</v>
      </c>
      <c r="K28" s="120">
        <v>34</v>
      </c>
      <c r="L28" s="121">
        <v>5</v>
      </c>
      <c r="M28" s="122">
        <v>39</v>
      </c>
      <c r="N28" s="120">
        <v>35.01</v>
      </c>
      <c r="O28" s="121">
        <v>6</v>
      </c>
      <c r="P28" s="122">
        <v>41.01</v>
      </c>
      <c r="Q28" s="120">
        <v>13</v>
      </c>
      <c r="R28" s="121">
        <v>2</v>
      </c>
      <c r="S28" s="122">
        <v>15</v>
      </c>
      <c r="T28" s="123">
        <v>165.01999999999998</v>
      </c>
      <c r="U28" s="124">
        <v>2</v>
      </c>
      <c r="V28" s="125">
        <v>45</v>
      </c>
      <c r="W28" s="126">
        <v>22</v>
      </c>
    </row>
    <row r="29" spans="1:23" ht="15.75">
      <c r="A29" s="115">
        <v>2</v>
      </c>
      <c r="B29" s="116">
        <v>10</v>
      </c>
      <c r="C29" s="117" t="s">
        <v>371</v>
      </c>
      <c r="D29" s="119" t="s">
        <v>204</v>
      </c>
      <c r="E29" s="120">
        <v>15</v>
      </c>
      <c r="F29" s="121">
        <v>1</v>
      </c>
      <c r="G29" s="122">
        <v>16</v>
      </c>
      <c r="H29" s="120">
        <v>37</v>
      </c>
      <c r="I29" s="121">
        <v>6</v>
      </c>
      <c r="J29" s="122">
        <v>43</v>
      </c>
      <c r="K29" s="120">
        <v>36</v>
      </c>
      <c r="L29" s="121">
        <v>5</v>
      </c>
      <c r="M29" s="122">
        <v>41</v>
      </c>
      <c r="N29" s="120">
        <v>25</v>
      </c>
      <c r="O29" s="121">
        <v>5</v>
      </c>
      <c r="P29" s="122">
        <v>30</v>
      </c>
      <c r="Q29" s="120">
        <v>29.01</v>
      </c>
      <c r="R29" s="121">
        <v>5</v>
      </c>
      <c r="S29" s="122">
        <v>34.010000000000005</v>
      </c>
      <c r="T29" s="123">
        <v>164.01</v>
      </c>
      <c r="U29" s="124">
        <v>1</v>
      </c>
      <c r="V29" s="125">
        <v>47</v>
      </c>
      <c r="W29" s="126">
        <v>23</v>
      </c>
    </row>
    <row r="30" spans="1:23" ht="15.75">
      <c r="A30" s="115">
        <v>3</v>
      </c>
      <c r="B30" s="116">
        <v>11</v>
      </c>
      <c r="C30" s="117" t="s">
        <v>525</v>
      </c>
      <c r="D30" s="119" t="s">
        <v>204</v>
      </c>
      <c r="E30" s="120">
        <v>14</v>
      </c>
      <c r="F30" s="121">
        <v>1</v>
      </c>
      <c r="G30" s="122">
        <v>15</v>
      </c>
      <c r="H30" s="120">
        <v>26</v>
      </c>
      <c r="I30" s="121">
        <v>5</v>
      </c>
      <c r="J30" s="122">
        <v>31</v>
      </c>
      <c r="K30" s="120">
        <v>38.012</v>
      </c>
      <c r="L30" s="121">
        <v>7</v>
      </c>
      <c r="M30" s="122">
        <v>45.012</v>
      </c>
      <c r="N30" s="120">
        <v>39</v>
      </c>
      <c r="O30" s="121">
        <v>6</v>
      </c>
      <c r="P30" s="122">
        <v>45</v>
      </c>
      <c r="Q30" s="120">
        <v>18</v>
      </c>
      <c r="R30" s="121">
        <v>1</v>
      </c>
      <c r="S30" s="122">
        <v>19</v>
      </c>
      <c r="T30" s="123">
        <v>155.012</v>
      </c>
      <c r="U30" s="124">
        <v>1</v>
      </c>
      <c r="V30" s="125">
        <v>48</v>
      </c>
      <c r="W30" s="126">
        <v>24</v>
      </c>
    </row>
    <row r="31" spans="1:23" ht="15.75">
      <c r="A31" s="115">
        <v>2</v>
      </c>
      <c r="B31" s="116">
        <v>16</v>
      </c>
      <c r="C31" s="117" t="s">
        <v>526</v>
      </c>
      <c r="D31" s="119" t="s">
        <v>204</v>
      </c>
      <c r="E31" s="120">
        <v>15</v>
      </c>
      <c r="F31" s="121">
        <v>1</v>
      </c>
      <c r="G31" s="122">
        <v>16</v>
      </c>
      <c r="H31" s="120">
        <v>30.01</v>
      </c>
      <c r="I31" s="121">
        <v>4</v>
      </c>
      <c r="J31" s="122">
        <v>34.010000000000005</v>
      </c>
      <c r="K31" s="120">
        <v>39</v>
      </c>
      <c r="L31" s="121">
        <v>7</v>
      </c>
      <c r="M31" s="122">
        <v>46</v>
      </c>
      <c r="N31" s="120">
        <v>32</v>
      </c>
      <c r="O31" s="121">
        <v>6</v>
      </c>
      <c r="P31" s="122">
        <v>38</v>
      </c>
      <c r="Q31" s="120">
        <v>17</v>
      </c>
      <c r="R31" s="121">
        <v>1</v>
      </c>
      <c r="S31" s="122">
        <v>18</v>
      </c>
      <c r="T31" s="123">
        <v>152.01</v>
      </c>
      <c r="U31" s="124">
        <v>1</v>
      </c>
      <c r="V31" s="125">
        <v>50</v>
      </c>
      <c r="W31" s="126">
        <v>25</v>
      </c>
    </row>
    <row r="32" spans="1:23" ht="15.75">
      <c r="A32" s="115">
        <v>2</v>
      </c>
      <c r="B32" s="116">
        <v>7</v>
      </c>
      <c r="C32" s="117" t="s">
        <v>352</v>
      </c>
      <c r="D32" s="119" t="s">
        <v>204</v>
      </c>
      <c r="E32" s="120">
        <v>23</v>
      </c>
      <c r="F32" s="121">
        <v>2</v>
      </c>
      <c r="G32" s="122">
        <v>25</v>
      </c>
      <c r="H32" s="120">
        <v>8</v>
      </c>
      <c r="I32" s="121">
        <v>7</v>
      </c>
      <c r="J32" s="122">
        <v>15</v>
      </c>
      <c r="K32" s="120">
        <v>26</v>
      </c>
      <c r="L32" s="121">
        <v>8</v>
      </c>
      <c r="M32" s="122">
        <v>34</v>
      </c>
      <c r="N32" s="120">
        <v>33</v>
      </c>
      <c r="O32" s="121">
        <v>7</v>
      </c>
      <c r="P32" s="122">
        <v>40</v>
      </c>
      <c r="Q32" s="120">
        <v>25</v>
      </c>
      <c r="R32" s="121">
        <v>4</v>
      </c>
      <c r="S32" s="122">
        <v>29</v>
      </c>
      <c r="T32" s="123">
        <v>143</v>
      </c>
      <c r="U32" s="124">
        <v>0</v>
      </c>
      <c r="V32" s="125">
        <v>52</v>
      </c>
      <c r="W32" s="126">
        <v>26</v>
      </c>
    </row>
    <row r="33" spans="1:23" ht="15.75">
      <c r="A33" s="115">
        <v>4</v>
      </c>
      <c r="B33" s="116">
        <v>2</v>
      </c>
      <c r="C33" s="117" t="s">
        <v>527</v>
      </c>
      <c r="D33" s="119" t="s">
        <v>204</v>
      </c>
      <c r="E33" s="120">
        <v>26</v>
      </c>
      <c r="F33" s="121">
        <v>2</v>
      </c>
      <c r="G33" s="122">
        <v>28</v>
      </c>
      <c r="H33" s="120">
        <v>20</v>
      </c>
      <c r="I33" s="121">
        <v>3</v>
      </c>
      <c r="J33" s="122">
        <v>23</v>
      </c>
      <c r="K33" s="120">
        <v>30</v>
      </c>
      <c r="L33" s="121">
        <v>4</v>
      </c>
      <c r="M33" s="122">
        <v>34</v>
      </c>
      <c r="N33" s="120">
        <v>20</v>
      </c>
      <c r="O33" s="121">
        <v>1</v>
      </c>
      <c r="P33" s="122">
        <v>21</v>
      </c>
      <c r="Q33" s="120">
        <v>30.01</v>
      </c>
      <c r="R33" s="121">
        <v>3</v>
      </c>
      <c r="S33" s="122">
        <v>33.010000000000005</v>
      </c>
      <c r="T33" s="123">
        <v>139.01</v>
      </c>
      <c r="U33" s="124">
        <v>1</v>
      </c>
      <c r="V33" s="125">
        <v>53</v>
      </c>
      <c r="W33" s="126">
        <v>27</v>
      </c>
    </row>
    <row r="34" spans="1:23" ht="15.75">
      <c r="A34" s="115">
        <v>1</v>
      </c>
      <c r="B34" s="116">
        <v>6</v>
      </c>
      <c r="C34" s="117" t="s">
        <v>528</v>
      </c>
      <c r="D34" s="119" t="s">
        <v>204</v>
      </c>
      <c r="E34" s="120">
        <v>31.01</v>
      </c>
      <c r="F34" s="121">
        <v>4</v>
      </c>
      <c r="G34" s="122">
        <v>35.010000000000005</v>
      </c>
      <c r="H34" s="120">
        <v>21</v>
      </c>
      <c r="I34" s="121">
        <v>3</v>
      </c>
      <c r="J34" s="122">
        <v>24</v>
      </c>
      <c r="K34" s="120">
        <v>16</v>
      </c>
      <c r="L34" s="121">
        <v>3</v>
      </c>
      <c r="M34" s="122">
        <v>19</v>
      </c>
      <c r="N34" s="120">
        <v>30</v>
      </c>
      <c r="O34" s="121">
        <v>4</v>
      </c>
      <c r="P34" s="122">
        <v>34</v>
      </c>
      <c r="Q34" s="120">
        <v>24</v>
      </c>
      <c r="R34" s="121">
        <v>1</v>
      </c>
      <c r="S34" s="122">
        <v>25</v>
      </c>
      <c r="T34" s="123">
        <v>137.01</v>
      </c>
      <c r="U34" s="124">
        <v>1</v>
      </c>
      <c r="V34" s="125">
        <v>55</v>
      </c>
      <c r="W34" s="126">
        <v>28</v>
      </c>
    </row>
    <row r="35" spans="1:23" ht="15.75">
      <c r="A35" s="115">
        <v>1</v>
      </c>
      <c r="B35" s="116">
        <v>10</v>
      </c>
      <c r="C35" s="117" t="s">
        <v>529</v>
      </c>
      <c r="D35" s="119" t="s">
        <v>204</v>
      </c>
      <c r="E35" s="120">
        <v>28</v>
      </c>
      <c r="F35" s="121">
        <v>4</v>
      </c>
      <c r="G35" s="122">
        <v>32</v>
      </c>
      <c r="H35" s="120">
        <v>5</v>
      </c>
      <c r="I35" s="121">
        <v>3</v>
      </c>
      <c r="J35" s="122">
        <v>8</v>
      </c>
      <c r="K35" s="120">
        <v>11</v>
      </c>
      <c r="L35" s="121">
        <v>3</v>
      </c>
      <c r="M35" s="122">
        <v>14</v>
      </c>
      <c r="N35" s="120">
        <v>29.01</v>
      </c>
      <c r="O35" s="121">
        <v>5</v>
      </c>
      <c r="P35" s="122">
        <v>34.010000000000005</v>
      </c>
      <c r="Q35" s="120">
        <v>40.01</v>
      </c>
      <c r="R35" s="121">
        <v>6</v>
      </c>
      <c r="S35" s="122">
        <v>46.01</v>
      </c>
      <c r="T35" s="123">
        <v>134.02000000000001</v>
      </c>
      <c r="U35" s="124">
        <v>2</v>
      </c>
      <c r="V35" s="125">
        <v>56</v>
      </c>
      <c r="W35" s="126">
        <v>29</v>
      </c>
    </row>
    <row r="36" spans="1:23" ht="15.75">
      <c r="A36" s="115">
        <v>2</v>
      </c>
      <c r="B36" s="116">
        <v>4</v>
      </c>
      <c r="C36" s="117" t="s">
        <v>530</v>
      </c>
      <c r="D36" s="119" t="s">
        <v>204</v>
      </c>
      <c r="E36" s="120">
        <v>16</v>
      </c>
      <c r="F36" s="121">
        <v>0</v>
      </c>
      <c r="G36" s="122">
        <v>16</v>
      </c>
      <c r="H36" s="120">
        <v>14</v>
      </c>
      <c r="I36" s="121">
        <v>2</v>
      </c>
      <c r="J36" s="122">
        <v>16</v>
      </c>
      <c r="K36" s="120">
        <v>27</v>
      </c>
      <c r="L36" s="121">
        <v>2</v>
      </c>
      <c r="M36" s="122">
        <v>29</v>
      </c>
      <c r="N36" s="120">
        <v>24.01</v>
      </c>
      <c r="O36" s="121">
        <v>4</v>
      </c>
      <c r="P36" s="122">
        <v>28.01</v>
      </c>
      <c r="Q36" s="120">
        <v>26</v>
      </c>
      <c r="R36" s="121">
        <v>5</v>
      </c>
      <c r="S36" s="122">
        <v>31</v>
      </c>
      <c r="T36" s="123">
        <v>120.01</v>
      </c>
      <c r="U36" s="124">
        <v>1</v>
      </c>
      <c r="V36" s="125">
        <v>59</v>
      </c>
      <c r="W36" s="126">
        <v>30</v>
      </c>
    </row>
    <row r="37" spans="1:23" ht="15.75">
      <c r="A37" s="115">
        <v>1</v>
      </c>
      <c r="B37" s="116">
        <v>8</v>
      </c>
      <c r="C37" s="117" t="s">
        <v>372</v>
      </c>
      <c r="D37" s="119" t="s">
        <v>204</v>
      </c>
      <c r="E37" s="120">
        <v>29</v>
      </c>
      <c r="F37" s="121">
        <v>4</v>
      </c>
      <c r="G37" s="122">
        <v>33</v>
      </c>
      <c r="H37" s="120">
        <v>18</v>
      </c>
      <c r="I37" s="121">
        <v>3</v>
      </c>
      <c r="J37" s="122">
        <v>21</v>
      </c>
      <c r="K37" s="120">
        <v>17</v>
      </c>
      <c r="L37" s="121">
        <v>4</v>
      </c>
      <c r="M37" s="122">
        <v>21</v>
      </c>
      <c r="N37" s="120">
        <v>19</v>
      </c>
      <c r="O37" s="121">
        <v>1</v>
      </c>
      <c r="P37" s="122">
        <v>20</v>
      </c>
      <c r="Q37" s="120">
        <v>17</v>
      </c>
      <c r="R37" s="121">
        <v>3</v>
      </c>
      <c r="S37" s="122">
        <v>20</v>
      </c>
      <c r="T37" s="123">
        <v>115</v>
      </c>
      <c r="U37" s="124">
        <v>0</v>
      </c>
      <c r="V37" s="125">
        <v>60</v>
      </c>
      <c r="W37" s="126">
        <v>31</v>
      </c>
    </row>
    <row r="38" spans="1:23" ht="15.75">
      <c r="A38" s="115">
        <v>1</v>
      </c>
      <c r="B38" s="116">
        <v>9</v>
      </c>
      <c r="C38" s="117" t="s">
        <v>531</v>
      </c>
      <c r="D38" s="119" t="s">
        <v>204</v>
      </c>
      <c r="E38" s="120">
        <v>29</v>
      </c>
      <c r="F38" s="121">
        <v>6</v>
      </c>
      <c r="G38" s="122">
        <v>35</v>
      </c>
      <c r="H38" s="120">
        <v>19</v>
      </c>
      <c r="I38" s="121">
        <v>3</v>
      </c>
      <c r="J38" s="122">
        <v>22</v>
      </c>
      <c r="K38" s="120">
        <v>7</v>
      </c>
      <c r="L38" s="121">
        <v>1</v>
      </c>
      <c r="M38" s="122">
        <v>8</v>
      </c>
      <c r="N38" s="120">
        <v>25</v>
      </c>
      <c r="O38" s="121">
        <v>2</v>
      </c>
      <c r="P38" s="122">
        <v>27</v>
      </c>
      <c r="Q38" s="120">
        <v>17</v>
      </c>
      <c r="R38" s="121">
        <v>2</v>
      </c>
      <c r="S38" s="122">
        <v>19</v>
      </c>
      <c r="T38" s="123">
        <v>111</v>
      </c>
      <c r="U38" s="124">
        <v>0</v>
      </c>
      <c r="V38" s="125">
        <v>61</v>
      </c>
      <c r="W38" s="126">
        <v>32</v>
      </c>
    </row>
    <row r="39" spans="1:23" ht="15.75">
      <c r="A39" s="115">
        <v>4</v>
      </c>
      <c r="B39" s="116">
        <v>10</v>
      </c>
      <c r="C39" s="117" t="s">
        <v>532</v>
      </c>
      <c r="D39" s="119" t="s">
        <v>204</v>
      </c>
      <c r="E39" s="120">
        <v>0</v>
      </c>
      <c r="F39" s="121">
        <v>1</v>
      </c>
      <c r="G39" s="122">
        <v>1</v>
      </c>
      <c r="H39" s="120">
        <v>38</v>
      </c>
      <c r="I39" s="121">
        <v>6</v>
      </c>
      <c r="J39" s="122">
        <v>44</v>
      </c>
      <c r="K39" s="120">
        <v>13</v>
      </c>
      <c r="L39" s="121">
        <v>0</v>
      </c>
      <c r="M39" s="122">
        <v>13</v>
      </c>
      <c r="N39" s="120">
        <v>6</v>
      </c>
      <c r="O39" s="121">
        <v>1</v>
      </c>
      <c r="P39" s="122">
        <v>7</v>
      </c>
      <c r="Q39" s="120">
        <v>22</v>
      </c>
      <c r="R39" s="121">
        <v>1</v>
      </c>
      <c r="S39" s="122">
        <v>23</v>
      </c>
      <c r="T39" s="123">
        <v>88</v>
      </c>
      <c r="U39" s="124">
        <v>0</v>
      </c>
      <c r="V39" s="125">
        <v>62</v>
      </c>
      <c r="W39" s="126">
        <v>33</v>
      </c>
    </row>
    <row r="40" spans="1:23" ht="16.5" thickBot="1">
      <c r="A40" s="175" t="s">
        <v>377</v>
      </c>
      <c r="B40" s="129" t="s">
        <v>377</v>
      </c>
      <c r="C40" s="130" t="s">
        <v>377</v>
      </c>
      <c r="D40" s="176" t="s">
        <v>377</v>
      </c>
      <c r="E40" s="133" t="s">
        <v>377</v>
      </c>
      <c r="F40" s="134" t="s">
        <v>377</v>
      </c>
      <c r="G40" s="135" t="s">
        <v>377</v>
      </c>
      <c r="H40" s="133" t="s">
        <v>377</v>
      </c>
      <c r="I40" s="134" t="s">
        <v>377</v>
      </c>
      <c r="J40" s="177" t="s">
        <v>377</v>
      </c>
      <c r="K40" s="133" t="s">
        <v>377</v>
      </c>
      <c r="L40" s="134" t="s">
        <v>377</v>
      </c>
      <c r="M40" s="177" t="s">
        <v>377</v>
      </c>
      <c r="N40" s="133" t="s">
        <v>377</v>
      </c>
      <c r="O40" s="134" t="s">
        <v>377</v>
      </c>
      <c r="P40" s="135" t="s">
        <v>377</v>
      </c>
      <c r="Q40" s="133" t="s">
        <v>377</v>
      </c>
      <c r="R40" s="134" t="s">
        <v>377</v>
      </c>
      <c r="S40" s="135" t="s">
        <v>377</v>
      </c>
      <c r="T40" s="178" t="s">
        <v>377</v>
      </c>
      <c r="U40" s="179" t="s">
        <v>377</v>
      </c>
      <c r="V40" s="180" t="s">
        <v>377</v>
      </c>
      <c r="W40" s="139" t="s">
        <v>377</v>
      </c>
    </row>
    <row r="41" spans="1:23" ht="15.75" thickBot="1">
      <c r="A41" s="140"/>
      <c r="B41" s="140"/>
      <c r="C41" s="140"/>
      <c r="D41" s="141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1"/>
      <c r="V41" s="141"/>
      <c r="W41" s="140"/>
    </row>
    <row r="42" spans="1:23">
      <c r="A42" s="140"/>
      <c r="B42" s="140"/>
      <c r="C42" s="157" t="s">
        <v>222</v>
      </c>
      <c r="D42" s="158" t="s">
        <v>533</v>
      </c>
      <c r="E42" s="159"/>
      <c r="F42" s="159"/>
      <c r="G42" s="160" t="s">
        <v>534</v>
      </c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1"/>
      <c r="V42" s="141"/>
      <c r="W42" s="140"/>
    </row>
    <row r="43" spans="1:23" ht="15.75" thickBot="1">
      <c r="A43" s="140"/>
      <c r="B43" s="140"/>
      <c r="C43" s="161" t="s">
        <v>459</v>
      </c>
      <c r="D43" s="145" t="s">
        <v>209</v>
      </c>
      <c r="E43" s="142"/>
      <c r="F43" s="142"/>
      <c r="G43" s="146">
        <v>58.02</v>
      </c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1"/>
      <c r="V43" s="141"/>
      <c r="W43" s="140"/>
    </row>
    <row r="44" spans="1:23">
      <c r="A44" s="140"/>
      <c r="B44" s="140"/>
      <c r="C44" s="140"/>
      <c r="D44" s="141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1"/>
      <c r="V44" s="141"/>
      <c r="W44" s="140"/>
    </row>
    <row r="45" spans="1:23" ht="23.25">
      <c r="A45" s="278" t="s">
        <v>508</v>
      </c>
      <c r="B45" s="278"/>
      <c r="C45" s="278"/>
      <c r="D45" s="278"/>
      <c r="E45" s="278"/>
      <c r="F45" s="278"/>
      <c r="G45" s="278"/>
      <c r="H45" s="278"/>
      <c r="I45" s="278"/>
      <c r="J45" s="278"/>
      <c r="K45" s="278"/>
      <c r="L45" s="278"/>
      <c r="M45" s="278"/>
      <c r="N45" s="278"/>
      <c r="O45" s="278"/>
      <c r="P45" s="278"/>
      <c r="Q45" s="278"/>
      <c r="R45" s="278"/>
      <c r="S45" s="278"/>
      <c r="T45" s="278"/>
      <c r="U45" s="278"/>
      <c r="V45" s="278"/>
      <c r="W45" s="278"/>
    </row>
    <row r="46" spans="1:23" ht="18">
      <c r="A46" s="269" t="s">
        <v>509</v>
      </c>
      <c r="B46" s="269"/>
      <c r="C46" s="269"/>
      <c r="D46" s="269"/>
      <c r="E46" s="269"/>
      <c r="F46" s="269"/>
      <c r="G46" s="269"/>
      <c r="H46" s="269"/>
      <c r="I46" s="269"/>
      <c r="J46" s="269"/>
      <c r="K46" s="269"/>
      <c r="L46" s="269"/>
      <c r="M46" s="269"/>
      <c r="N46" s="269"/>
      <c r="O46" s="269"/>
      <c r="P46" s="269"/>
      <c r="Q46" s="269"/>
      <c r="R46" s="269"/>
      <c r="S46" s="269"/>
      <c r="T46" s="269"/>
      <c r="U46" s="269"/>
      <c r="V46" s="269"/>
      <c r="W46" s="269"/>
    </row>
    <row r="47" spans="1:23" ht="18.75" thickBot="1">
      <c r="A47" s="90"/>
      <c r="B47" s="90"/>
      <c r="C47" s="90"/>
      <c r="D47" s="91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1"/>
      <c r="V47" s="198"/>
      <c r="W47" s="92"/>
    </row>
    <row r="48" spans="1:23" ht="20.25">
      <c r="A48" s="93" t="s">
        <v>188</v>
      </c>
      <c r="B48" s="94" t="s">
        <v>189</v>
      </c>
      <c r="C48" s="95" t="s">
        <v>3</v>
      </c>
      <c r="D48" s="96" t="s">
        <v>191</v>
      </c>
      <c r="E48" s="274" t="s">
        <v>192</v>
      </c>
      <c r="F48" s="274"/>
      <c r="G48" s="275"/>
      <c r="H48" s="276" t="s">
        <v>193</v>
      </c>
      <c r="I48" s="274"/>
      <c r="J48" s="275"/>
      <c r="K48" s="276" t="s">
        <v>194</v>
      </c>
      <c r="L48" s="274"/>
      <c r="M48" s="275"/>
      <c r="N48" s="276" t="s">
        <v>195</v>
      </c>
      <c r="O48" s="274"/>
      <c r="P48" s="275"/>
      <c r="Q48" s="276" t="s">
        <v>196</v>
      </c>
      <c r="R48" s="274"/>
      <c r="S48" s="275"/>
      <c r="T48" s="199" t="s">
        <v>197</v>
      </c>
      <c r="U48" s="97" t="s">
        <v>198</v>
      </c>
      <c r="V48" s="272" t="s">
        <v>199</v>
      </c>
      <c r="W48" s="273"/>
    </row>
    <row r="49" spans="1:23" ht="16.5" thickBot="1">
      <c r="A49" s="98"/>
      <c r="B49" s="99"/>
      <c r="C49" s="100"/>
      <c r="D49" s="101"/>
      <c r="E49" s="102" t="s">
        <v>200</v>
      </c>
      <c r="F49" s="103" t="s">
        <v>201</v>
      </c>
      <c r="G49" s="102" t="s">
        <v>197</v>
      </c>
      <c r="H49" s="104" t="s">
        <v>200</v>
      </c>
      <c r="I49" s="103" t="s">
        <v>201</v>
      </c>
      <c r="J49" s="102" t="s">
        <v>197</v>
      </c>
      <c r="K49" s="104" t="s">
        <v>200</v>
      </c>
      <c r="L49" s="103" t="s">
        <v>201</v>
      </c>
      <c r="M49" s="102" t="s">
        <v>197</v>
      </c>
      <c r="N49" s="104" t="s">
        <v>200</v>
      </c>
      <c r="O49" s="103" t="s">
        <v>201</v>
      </c>
      <c r="P49" s="102" t="s">
        <v>197</v>
      </c>
      <c r="Q49" s="104" t="s">
        <v>200</v>
      </c>
      <c r="R49" s="103" t="s">
        <v>201</v>
      </c>
      <c r="S49" s="102" t="s">
        <v>197</v>
      </c>
      <c r="T49" s="105" t="s">
        <v>225</v>
      </c>
      <c r="U49" s="106" t="s">
        <v>202</v>
      </c>
      <c r="V49" s="107" t="s">
        <v>203</v>
      </c>
      <c r="W49" s="108" t="s">
        <v>225</v>
      </c>
    </row>
    <row r="50" spans="1:23" ht="15.75">
      <c r="A50" s="109"/>
      <c r="B50" s="110"/>
      <c r="C50" s="111"/>
      <c r="D50" s="111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4"/>
    </row>
    <row r="51" spans="1:23" ht="15.75">
      <c r="A51" s="115">
        <v>3</v>
      </c>
      <c r="B51" s="116">
        <v>12</v>
      </c>
      <c r="C51" s="117" t="s">
        <v>535</v>
      </c>
      <c r="D51" s="119" t="s">
        <v>225</v>
      </c>
      <c r="E51" s="120">
        <v>40</v>
      </c>
      <c r="F51" s="121">
        <v>7</v>
      </c>
      <c r="G51" s="122">
        <v>47</v>
      </c>
      <c r="H51" s="120">
        <v>41</v>
      </c>
      <c r="I51" s="121">
        <v>6</v>
      </c>
      <c r="J51" s="122">
        <v>47</v>
      </c>
      <c r="K51" s="120">
        <v>40</v>
      </c>
      <c r="L51" s="121">
        <v>8</v>
      </c>
      <c r="M51" s="122">
        <v>48</v>
      </c>
      <c r="N51" s="120">
        <v>44</v>
      </c>
      <c r="O51" s="121">
        <v>7</v>
      </c>
      <c r="P51" s="122">
        <v>51</v>
      </c>
      <c r="Q51" s="120">
        <v>43.01</v>
      </c>
      <c r="R51" s="121">
        <v>7</v>
      </c>
      <c r="S51" s="122">
        <v>50.01</v>
      </c>
      <c r="T51" s="147">
        <v>243.01</v>
      </c>
      <c r="U51" s="124">
        <v>1</v>
      </c>
      <c r="V51" s="125">
        <v>2</v>
      </c>
      <c r="W51" s="126">
        <v>1</v>
      </c>
    </row>
    <row r="52" spans="1:23" ht="15.75">
      <c r="A52" s="115">
        <v>4</v>
      </c>
      <c r="B52" s="116">
        <v>9</v>
      </c>
      <c r="C52" s="117" t="s">
        <v>536</v>
      </c>
      <c r="D52" s="119" t="s">
        <v>225</v>
      </c>
      <c r="E52" s="120">
        <v>26</v>
      </c>
      <c r="F52" s="121">
        <v>3</v>
      </c>
      <c r="G52" s="122">
        <v>29</v>
      </c>
      <c r="H52" s="120">
        <v>41</v>
      </c>
      <c r="I52" s="121">
        <v>7</v>
      </c>
      <c r="J52" s="122">
        <v>48</v>
      </c>
      <c r="K52" s="120">
        <v>39</v>
      </c>
      <c r="L52" s="121">
        <v>6</v>
      </c>
      <c r="M52" s="122">
        <v>45</v>
      </c>
      <c r="N52" s="120">
        <v>43</v>
      </c>
      <c r="O52" s="121">
        <v>7</v>
      </c>
      <c r="P52" s="122">
        <v>50</v>
      </c>
      <c r="Q52" s="120">
        <v>49</v>
      </c>
      <c r="R52" s="121">
        <v>9</v>
      </c>
      <c r="S52" s="122">
        <v>58</v>
      </c>
      <c r="T52" s="148">
        <v>230</v>
      </c>
      <c r="U52" s="124">
        <v>0</v>
      </c>
      <c r="V52" s="125">
        <v>7</v>
      </c>
      <c r="W52" s="126">
        <v>2</v>
      </c>
    </row>
    <row r="53" spans="1:23" ht="15.75">
      <c r="A53" s="115">
        <v>3</v>
      </c>
      <c r="B53" s="116">
        <v>16</v>
      </c>
      <c r="C53" s="117" t="s">
        <v>395</v>
      </c>
      <c r="D53" s="119" t="s">
        <v>225</v>
      </c>
      <c r="E53" s="120">
        <v>26</v>
      </c>
      <c r="F53" s="121">
        <v>4</v>
      </c>
      <c r="G53" s="122">
        <v>30</v>
      </c>
      <c r="H53" s="120">
        <v>32</v>
      </c>
      <c r="I53" s="121">
        <v>7</v>
      </c>
      <c r="J53" s="122">
        <v>39</v>
      </c>
      <c r="K53" s="120">
        <v>48</v>
      </c>
      <c r="L53" s="121">
        <v>8</v>
      </c>
      <c r="M53" s="122">
        <v>56</v>
      </c>
      <c r="N53" s="120">
        <v>41.01</v>
      </c>
      <c r="O53" s="121">
        <v>8</v>
      </c>
      <c r="P53" s="122">
        <v>49.01</v>
      </c>
      <c r="Q53" s="120">
        <v>46.02</v>
      </c>
      <c r="R53" s="121">
        <v>8</v>
      </c>
      <c r="S53" s="122">
        <v>54.02</v>
      </c>
      <c r="T53" s="148">
        <v>228.03</v>
      </c>
      <c r="U53" s="124">
        <v>3</v>
      </c>
      <c r="V53" s="125">
        <v>8</v>
      </c>
      <c r="W53" s="126">
        <v>3</v>
      </c>
    </row>
    <row r="54" spans="1:23" ht="15.75">
      <c r="A54" s="115">
        <v>3</v>
      </c>
      <c r="B54" s="116">
        <v>9</v>
      </c>
      <c r="C54" s="117" t="s">
        <v>537</v>
      </c>
      <c r="D54" s="119" t="s">
        <v>225</v>
      </c>
      <c r="E54" s="120">
        <v>47.01</v>
      </c>
      <c r="F54" s="121">
        <v>8</v>
      </c>
      <c r="G54" s="122">
        <v>55.01</v>
      </c>
      <c r="H54" s="120">
        <v>35</v>
      </c>
      <c r="I54" s="121">
        <v>6</v>
      </c>
      <c r="J54" s="122">
        <v>41</v>
      </c>
      <c r="K54" s="120">
        <v>46.01</v>
      </c>
      <c r="L54" s="121">
        <v>8</v>
      </c>
      <c r="M54" s="122">
        <v>54.01</v>
      </c>
      <c r="N54" s="120">
        <v>37</v>
      </c>
      <c r="O54" s="121">
        <v>5</v>
      </c>
      <c r="P54" s="122">
        <v>42</v>
      </c>
      <c r="Q54" s="120">
        <v>31</v>
      </c>
      <c r="R54" s="121">
        <v>4</v>
      </c>
      <c r="S54" s="122">
        <v>35</v>
      </c>
      <c r="T54" s="148">
        <v>227.01999999999998</v>
      </c>
      <c r="U54" s="124">
        <v>2</v>
      </c>
      <c r="V54" s="125">
        <v>10</v>
      </c>
      <c r="W54" s="126">
        <v>4</v>
      </c>
    </row>
    <row r="55" spans="1:23" ht="15.75">
      <c r="A55" s="115">
        <v>4</v>
      </c>
      <c r="B55" s="116">
        <v>15</v>
      </c>
      <c r="C55" s="117" t="s">
        <v>538</v>
      </c>
      <c r="D55" s="119" t="s">
        <v>225</v>
      </c>
      <c r="E55" s="120">
        <v>38</v>
      </c>
      <c r="F55" s="121">
        <v>8</v>
      </c>
      <c r="G55" s="122">
        <v>46</v>
      </c>
      <c r="H55" s="120">
        <v>40.01</v>
      </c>
      <c r="I55" s="121">
        <v>7</v>
      </c>
      <c r="J55" s="122">
        <v>47.01</v>
      </c>
      <c r="K55" s="120">
        <v>34.01</v>
      </c>
      <c r="L55" s="121">
        <v>7</v>
      </c>
      <c r="M55" s="122">
        <v>41.01</v>
      </c>
      <c r="N55" s="120">
        <v>41</v>
      </c>
      <c r="O55" s="121">
        <v>6</v>
      </c>
      <c r="P55" s="122">
        <v>47</v>
      </c>
      <c r="Q55" s="120">
        <v>38.01</v>
      </c>
      <c r="R55" s="121">
        <v>6</v>
      </c>
      <c r="S55" s="122">
        <v>44.01</v>
      </c>
      <c r="T55" s="148">
        <v>225.02999999999997</v>
      </c>
      <c r="U55" s="124">
        <v>3</v>
      </c>
      <c r="V55" s="125">
        <v>11</v>
      </c>
      <c r="W55" s="126">
        <v>5</v>
      </c>
    </row>
    <row r="56" spans="1:23" ht="15.75">
      <c r="A56" s="115">
        <v>1</v>
      </c>
      <c r="B56" s="116">
        <v>11</v>
      </c>
      <c r="C56" s="117" t="s">
        <v>539</v>
      </c>
      <c r="D56" s="119" t="s">
        <v>225</v>
      </c>
      <c r="E56" s="120">
        <v>39.01</v>
      </c>
      <c r="F56" s="121">
        <v>6</v>
      </c>
      <c r="G56" s="122">
        <v>45.01</v>
      </c>
      <c r="H56" s="120">
        <v>31</v>
      </c>
      <c r="I56" s="121">
        <v>6</v>
      </c>
      <c r="J56" s="122">
        <v>37</v>
      </c>
      <c r="K56" s="120">
        <v>23.01</v>
      </c>
      <c r="L56" s="121">
        <v>3</v>
      </c>
      <c r="M56" s="122">
        <v>26.01</v>
      </c>
      <c r="N56" s="120">
        <v>44.01</v>
      </c>
      <c r="O56" s="121">
        <v>7</v>
      </c>
      <c r="P56" s="122">
        <v>51.01</v>
      </c>
      <c r="Q56" s="120">
        <v>48.02</v>
      </c>
      <c r="R56" s="121">
        <v>8</v>
      </c>
      <c r="S56" s="122">
        <v>56.02</v>
      </c>
      <c r="T56" s="148">
        <v>215.04999999999998</v>
      </c>
      <c r="U56" s="124">
        <v>5</v>
      </c>
      <c r="V56" s="125">
        <v>14</v>
      </c>
      <c r="W56" s="126">
        <v>6</v>
      </c>
    </row>
    <row r="57" spans="1:23" ht="15.75">
      <c r="A57" s="115">
        <v>4</v>
      </c>
      <c r="B57" s="116">
        <v>14</v>
      </c>
      <c r="C57" s="117" t="s">
        <v>540</v>
      </c>
      <c r="D57" s="119" t="s">
        <v>225</v>
      </c>
      <c r="E57" s="120">
        <v>24</v>
      </c>
      <c r="F57" s="121">
        <v>4</v>
      </c>
      <c r="G57" s="122">
        <v>28</v>
      </c>
      <c r="H57" s="120">
        <v>46</v>
      </c>
      <c r="I57" s="121">
        <v>8</v>
      </c>
      <c r="J57" s="122">
        <v>54</v>
      </c>
      <c r="K57" s="120">
        <v>23</v>
      </c>
      <c r="L57" s="121">
        <v>2</v>
      </c>
      <c r="M57" s="122">
        <v>25</v>
      </c>
      <c r="N57" s="120">
        <v>46</v>
      </c>
      <c r="O57" s="121">
        <v>8</v>
      </c>
      <c r="P57" s="122">
        <v>54</v>
      </c>
      <c r="Q57" s="120">
        <v>46.01</v>
      </c>
      <c r="R57" s="121">
        <v>8</v>
      </c>
      <c r="S57" s="122">
        <v>54.01</v>
      </c>
      <c r="T57" s="148">
        <v>215.01</v>
      </c>
      <c r="U57" s="124">
        <v>1</v>
      </c>
      <c r="V57" s="125">
        <v>15</v>
      </c>
      <c r="W57" s="126">
        <v>7</v>
      </c>
    </row>
    <row r="58" spans="1:23" ht="15.75">
      <c r="A58" s="115">
        <v>4</v>
      </c>
      <c r="B58" s="116">
        <v>17</v>
      </c>
      <c r="C58" s="117" t="s">
        <v>386</v>
      </c>
      <c r="D58" s="119" t="s">
        <v>225</v>
      </c>
      <c r="E58" s="120">
        <v>33.01</v>
      </c>
      <c r="F58" s="121">
        <v>6</v>
      </c>
      <c r="G58" s="122">
        <v>39.01</v>
      </c>
      <c r="H58" s="120">
        <v>46.02</v>
      </c>
      <c r="I58" s="121">
        <v>9</v>
      </c>
      <c r="J58" s="122">
        <v>55.02</v>
      </c>
      <c r="K58" s="120">
        <v>31.01</v>
      </c>
      <c r="L58" s="121">
        <v>6</v>
      </c>
      <c r="M58" s="122">
        <v>37.010000000000005</v>
      </c>
      <c r="N58" s="120">
        <v>36.01</v>
      </c>
      <c r="O58" s="121">
        <v>5</v>
      </c>
      <c r="P58" s="122">
        <v>41.01</v>
      </c>
      <c r="Q58" s="120">
        <v>33</v>
      </c>
      <c r="R58" s="121">
        <v>6</v>
      </c>
      <c r="S58" s="122">
        <v>39</v>
      </c>
      <c r="T58" s="148">
        <v>211.05</v>
      </c>
      <c r="U58" s="124">
        <v>5</v>
      </c>
      <c r="V58" s="125">
        <v>17</v>
      </c>
      <c r="W58" s="126">
        <v>8</v>
      </c>
    </row>
    <row r="59" spans="1:23" ht="15.75">
      <c r="A59" s="115">
        <v>4</v>
      </c>
      <c r="B59" s="116">
        <v>8</v>
      </c>
      <c r="C59" s="117" t="s">
        <v>541</v>
      </c>
      <c r="D59" s="119" t="s">
        <v>225</v>
      </c>
      <c r="E59" s="120">
        <v>26</v>
      </c>
      <c r="F59" s="121">
        <v>3</v>
      </c>
      <c r="G59" s="122">
        <v>29</v>
      </c>
      <c r="H59" s="120">
        <v>37</v>
      </c>
      <c r="I59" s="121">
        <v>7</v>
      </c>
      <c r="J59" s="122">
        <v>44</v>
      </c>
      <c r="K59" s="120">
        <v>24</v>
      </c>
      <c r="L59" s="121">
        <v>8</v>
      </c>
      <c r="M59" s="122">
        <v>32</v>
      </c>
      <c r="N59" s="120">
        <v>39</v>
      </c>
      <c r="O59" s="121">
        <v>6</v>
      </c>
      <c r="P59" s="122">
        <v>45</v>
      </c>
      <c r="Q59" s="120">
        <v>48.03</v>
      </c>
      <c r="R59" s="121">
        <v>8</v>
      </c>
      <c r="S59" s="122">
        <v>56.03</v>
      </c>
      <c r="T59" s="148">
        <v>206.03</v>
      </c>
      <c r="U59" s="124">
        <v>3</v>
      </c>
      <c r="V59" s="125">
        <v>20</v>
      </c>
      <c r="W59" s="126">
        <v>9</v>
      </c>
    </row>
    <row r="60" spans="1:23" ht="15.75">
      <c r="A60" s="115">
        <v>1</v>
      </c>
      <c r="B60" s="116">
        <v>16</v>
      </c>
      <c r="C60" s="117" t="s">
        <v>392</v>
      </c>
      <c r="D60" s="119" t="s">
        <v>225</v>
      </c>
      <c r="E60" s="120">
        <v>32.01</v>
      </c>
      <c r="F60" s="121">
        <v>4</v>
      </c>
      <c r="G60" s="122">
        <v>36.01</v>
      </c>
      <c r="H60" s="120">
        <v>30</v>
      </c>
      <c r="I60" s="121">
        <v>3</v>
      </c>
      <c r="J60" s="122">
        <v>33</v>
      </c>
      <c r="K60" s="120">
        <v>47</v>
      </c>
      <c r="L60" s="121">
        <v>8</v>
      </c>
      <c r="M60" s="122">
        <v>55</v>
      </c>
      <c r="N60" s="120">
        <v>33</v>
      </c>
      <c r="O60" s="121">
        <v>5</v>
      </c>
      <c r="P60" s="122">
        <v>38</v>
      </c>
      <c r="Q60" s="120">
        <v>36.01</v>
      </c>
      <c r="R60" s="121">
        <v>6</v>
      </c>
      <c r="S60" s="122">
        <v>42.01</v>
      </c>
      <c r="T60" s="148">
        <v>204.01999999999998</v>
      </c>
      <c r="U60" s="124">
        <v>2</v>
      </c>
      <c r="V60" s="125">
        <v>22</v>
      </c>
      <c r="W60" s="126">
        <v>10</v>
      </c>
    </row>
    <row r="61" spans="1:23" ht="15.75">
      <c r="A61" s="115">
        <v>4</v>
      </c>
      <c r="B61" s="116">
        <v>13</v>
      </c>
      <c r="C61" s="117" t="s">
        <v>542</v>
      </c>
      <c r="D61" s="119" t="s">
        <v>225</v>
      </c>
      <c r="E61" s="120">
        <v>34</v>
      </c>
      <c r="F61" s="121">
        <v>6</v>
      </c>
      <c r="G61" s="122">
        <v>40</v>
      </c>
      <c r="H61" s="120">
        <v>35.01</v>
      </c>
      <c r="I61" s="121">
        <v>6</v>
      </c>
      <c r="J61" s="122">
        <v>41.01</v>
      </c>
      <c r="K61" s="120">
        <v>33.01</v>
      </c>
      <c r="L61" s="121">
        <v>8</v>
      </c>
      <c r="M61" s="122">
        <v>41.01</v>
      </c>
      <c r="N61" s="120">
        <v>24</v>
      </c>
      <c r="O61" s="121">
        <v>5</v>
      </c>
      <c r="P61" s="122">
        <v>29</v>
      </c>
      <c r="Q61" s="120">
        <v>44.01</v>
      </c>
      <c r="R61" s="121">
        <v>8</v>
      </c>
      <c r="S61" s="122">
        <v>52.01</v>
      </c>
      <c r="T61" s="148">
        <v>203.02999999999997</v>
      </c>
      <c r="U61" s="124">
        <v>3</v>
      </c>
      <c r="V61" s="125">
        <v>24</v>
      </c>
      <c r="W61" s="126">
        <v>11</v>
      </c>
    </row>
    <row r="62" spans="1:23" ht="15.75">
      <c r="A62" s="115">
        <v>4</v>
      </c>
      <c r="B62" s="116">
        <v>18</v>
      </c>
      <c r="C62" s="117" t="s">
        <v>543</v>
      </c>
      <c r="D62" s="119" t="s">
        <v>225</v>
      </c>
      <c r="E62" s="120">
        <v>26</v>
      </c>
      <c r="F62" s="121">
        <v>3</v>
      </c>
      <c r="G62" s="122">
        <v>29</v>
      </c>
      <c r="H62" s="120">
        <v>34</v>
      </c>
      <c r="I62" s="121">
        <v>5</v>
      </c>
      <c r="J62" s="122">
        <v>39</v>
      </c>
      <c r="K62" s="120">
        <v>35</v>
      </c>
      <c r="L62" s="121">
        <v>7</v>
      </c>
      <c r="M62" s="122">
        <v>42</v>
      </c>
      <c r="N62" s="120">
        <v>43.01</v>
      </c>
      <c r="O62" s="121">
        <v>7</v>
      </c>
      <c r="P62" s="122">
        <v>50.01</v>
      </c>
      <c r="Q62" s="120">
        <v>37</v>
      </c>
      <c r="R62" s="121">
        <v>6</v>
      </c>
      <c r="S62" s="122">
        <v>43</v>
      </c>
      <c r="T62" s="148">
        <v>203.01</v>
      </c>
      <c r="U62" s="124">
        <v>1</v>
      </c>
      <c r="V62" s="125">
        <v>25</v>
      </c>
      <c r="W62" s="126">
        <v>12</v>
      </c>
    </row>
    <row r="63" spans="1:23" ht="15.75">
      <c r="A63" s="115">
        <v>3</v>
      </c>
      <c r="B63" s="116">
        <v>7</v>
      </c>
      <c r="C63" s="117" t="s">
        <v>544</v>
      </c>
      <c r="D63" s="119" t="s">
        <v>225</v>
      </c>
      <c r="E63" s="120">
        <v>30</v>
      </c>
      <c r="F63" s="121">
        <v>8</v>
      </c>
      <c r="G63" s="122">
        <v>38</v>
      </c>
      <c r="H63" s="120">
        <v>32</v>
      </c>
      <c r="I63" s="121">
        <v>8</v>
      </c>
      <c r="J63" s="122">
        <v>40</v>
      </c>
      <c r="K63" s="120">
        <v>33</v>
      </c>
      <c r="L63" s="121">
        <v>5</v>
      </c>
      <c r="M63" s="122">
        <v>38</v>
      </c>
      <c r="N63" s="120">
        <v>38</v>
      </c>
      <c r="O63" s="121">
        <v>7</v>
      </c>
      <c r="P63" s="122">
        <v>45</v>
      </c>
      <c r="Q63" s="120">
        <v>36.020000000000003</v>
      </c>
      <c r="R63" s="121">
        <v>5</v>
      </c>
      <c r="S63" s="122">
        <v>41.02</v>
      </c>
      <c r="T63" s="148">
        <v>202.02</v>
      </c>
      <c r="U63" s="124">
        <v>2</v>
      </c>
      <c r="V63" s="125">
        <v>26</v>
      </c>
      <c r="W63" s="126">
        <v>13</v>
      </c>
    </row>
    <row r="64" spans="1:23" ht="15.75">
      <c r="A64" s="115">
        <v>3</v>
      </c>
      <c r="B64" s="116">
        <v>10</v>
      </c>
      <c r="C64" s="117" t="s">
        <v>545</v>
      </c>
      <c r="D64" s="119" t="s">
        <v>225</v>
      </c>
      <c r="E64" s="120">
        <v>30</v>
      </c>
      <c r="F64" s="121">
        <v>5</v>
      </c>
      <c r="G64" s="122">
        <v>35</v>
      </c>
      <c r="H64" s="120">
        <v>24.01</v>
      </c>
      <c r="I64" s="121">
        <v>5</v>
      </c>
      <c r="J64" s="122">
        <v>29.01</v>
      </c>
      <c r="K64" s="120">
        <v>44.02</v>
      </c>
      <c r="L64" s="121">
        <v>7</v>
      </c>
      <c r="M64" s="122">
        <v>51.02</v>
      </c>
      <c r="N64" s="120">
        <v>28</v>
      </c>
      <c r="O64" s="121">
        <v>3</v>
      </c>
      <c r="P64" s="122">
        <v>31</v>
      </c>
      <c r="Q64" s="120">
        <v>45.03</v>
      </c>
      <c r="R64" s="121">
        <v>7</v>
      </c>
      <c r="S64" s="122">
        <v>52.03</v>
      </c>
      <c r="T64" s="148">
        <v>198.06</v>
      </c>
      <c r="U64" s="124">
        <v>6</v>
      </c>
      <c r="V64" s="125">
        <v>27</v>
      </c>
      <c r="W64" s="126">
        <v>14</v>
      </c>
    </row>
    <row r="65" spans="1:23" ht="15.75">
      <c r="A65" s="115">
        <v>3</v>
      </c>
      <c r="B65" s="116">
        <v>15</v>
      </c>
      <c r="C65" s="117" t="s">
        <v>546</v>
      </c>
      <c r="D65" s="119" t="s">
        <v>225</v>
      </c>
      <c r="E65" s="120">
        <v>34</v>
      </c>
      <c r="F65" s="121">
        <v>5</v>
      </c>
      <c r="G65" s="122">
        <v>39</v>
      </c>
      <c r="H65" s="120">
        <v>35</v>
      </c>
      <c r="I65" s="121">
        <v>6</v>
      </c>
      <c r="J65" s="122">
        <v>41</v>
      </c>
      <c r="K65" s="120">
        <v>38</v>
      </c>
      <c r="L65" s="121">
        <v>6</v>
      </c>
      <c r="M65" s="122">
        <v>44</v>
      </c>
      <c r="N65" s="120">
        <v>28.01</v>
      </c>
      <c r="O65" s="121">
        <v>4</v>
      </c>
      <c r="P65" s="122">
        <v>32.010000000000005</v>
      </c>
      <c r="Q65" s="120">
        <v>33.01</v>
      </c>
      <c r="R65" s="121">
        <v>6</v>
      </c>
      <c r="S65" s="122">
        <v>39.01</v>
      </c>
      <c r="T65" s="148">
        <v>195.01999999999998</v>
      </c>
      <c r="U65" s="124">
        <v>2</v>
      </c>
      <c r="V65" s="125">
        <v>28</v>
      </c>
      <c r="W65" s="126">
        <v>15</v>
      </c>
    </row>
    <row r="66" spans="1:23" ht="15.75">
      <c r="A66" s="115">
        <v>3</v>
      </c>
      <c r="B66" s="116">
        <v>17</v>
      </c>
      <c r="C66" s="117" t="s">
        <v>547</v>
      </c>
      <c r="D66" s="119" t="s">
        <v>225</v>
      </c>
      <c r="E66" s="120">
        <v>26</v>
      </c>
      <c r="F66" s="121">
        <v>3</v>
      </c>
      <c r="G66" s="122">
        <v>29</v>
      </c>
      <c r="H66" s="120">
        <v>34</v>
      </c>
      <c r="I66" s="121">
        <v>6</v>
      </c>
      <c r="J66" s="122">
        <v>40</v>
      </c>
      <c r="K66" s="120">
        <v>36.01</v>
      </c>
      <c r="L66" s="121">
        <v>5</v>
      </c>
      <c r="M66" s="122">
        <v>41.01</v>
      </c>
      <c r="N66" s="120">
        <v>30</v>
      </c>
      <c r="O66" s="121">
        <v>4</v>
      </c>
      <c r="P66" s="122">
        <v>34</v>
      </c>
      <c r="Q66" s="120">
        <v>43.01</v>
      </c>
      <c r="R66" s="121">
        <v>8</v>
      </c>
      <c r="S66" s="122">
        <v>51.01</v>
      </c>
      <c r="T66" s="148">
        <v>195.01999999999998</v>
      </c>
      <c r="U66" s="124">
        <v>2</v>
      </c>
      <c r="V66" s="125">
        <v>28</v>
      </c>
      <c r="W66" s="126">
        <v>15</v>
      </c>
    </row>
    <row r="67" spans="1:23" ht="15.75">
      <c r="A67" s="115">
        <v>3</v>
      </c>
      <c r="B67" s="116">
        <v>2</v>
      </c>
      <c r="C67" s="117" t="s">
        <v>548</v>
      </c>
      <c r="D67" s="119" t="s">
        <v>225</v>
      </c>
      <c r="E67" s="120">
        <v>43.01</v>
      </c>
      <c r="F67" s="121">
        <v>7</v>
      </c>
      <c r="G67" s="122">
        <v>50.01</v>
      </c>
      <c r="H67" s="120">
        <v>29</v>
      </c>
      <c r="I67" s="121">
        <v>5</v>
      </c>
      <c r="J67" s="122">
        <v>34</v>
      </c>
      <c r="K67" s="120">
        <v>25</v>
      </c>
      <c r="L67" s="121">
        <v>3</v>
      </c>
      <c r="M67" s="122">
        <v>28</v>
      </c>
      <c r="N67" s="120">
        <v>35.01</v>
      </c>
      <c r="O67" s="121">
        <v>5</v>
      </c>
      <c r="P67" s="122">
        <v>40.01</v>
      </c>
      <c r="Q67" s="120">
        <v>35</v>
      </c>
      <c r="R67" s="121">
        <v>7</v>
      </c>
      <c r="S67" s="122">
        <v>42</v>
      </c>
      <c r="T67" s="148">
        <v>194.01999999999998</v>
      </c>
      <c r="U67" s="124">
        <v>2</v>
      </c>
      <c r="V67" s="125">
        <v>30</v>
      </c>
      <c r="W67" s="126">
        <v>17</v>
      </c>
    </row>
    <row r="68" spans="1:23" ht="15.75">
      <c r="A68" s="115">
        <v>4</v>
      </c>
      <c r="B68" s="116">
        <v>7</v>
      </c>
      <c r="C68" s="117" t="s">
        <v>345</v>
      </c>
      <c r="D68" s="119" t="s">
        <v>225</v>
      </c>
      <c r="E68" s="120">
        <v>11</v>
      </c>
      <c r="F68" s="121">
        <v>2</v>
      </c>
      <c r="G68" s="122">
        <v>13</v>
      </c>
      <c r="H68" s="120">
        <v>44.01</v>
      </c>
      <c r="I68" s="121">
        <v>7</v>
      </c>
      <c r="J68" s="122">
        <v>51.01</v>
      </c>
      <c r="K68" s="120">
        <v>24.01</v>
      </c>
      <c r="L68" s="121">
        <v>6</v>
      </c>
      <c r="M68" s="122">
        <v>30.01</v>
      </c>
      <c r="N68" s="120">
        <v>43</v>
      </c>
      <c r="O68" s="121">
        <v>6</v>
      </c>
      <c r="P68" s="122">
        <v>49</v>
      </c>
      <c r="Q68" s="120">
        <v>42</v>
      </c>
      <c r="R68" s="121">
        <v>8</v>
      </c>
      <c r="S68" s="122">
        <v>50</v>
      </c>
      <c r="T68" s="148">
        <v>193.01999999999998</v>
      </c>
      <c r="U68" s="124">
        <v>2</v>
      </c>
      <c r="V68" s="125">
        <v>32</v>
      </c>
      <c r="W68" s="126">
        <v>18</v>
      </c>
    </row>
    <row r="69" spans="1:23" ht="15.75">
      <c r="A69" s="115">
        <v>1</v>
      </c>
      <c r="B69" s="116">
        <v>4</v>
      </c>
      <c r="C69" s="117" t="s">
        <v>549</v>
      </c>
      <c r="D69" s="119" t="s">
        <v>225</v>
      </c>
      <c r="E69" s="120">
        <v>37.01</v>
      </c>
      <c r="F69" s="121">
        <v>7</v>
      </c>
      <c r="G69" s="122">
        <v>44.01</v>
      </c>
      <c r="H69" s="120">
        <v>24</v>
      </c>
      <c r="I69" s="121">
        <v>3</v>
      </c>
      <c r="J69" s="122">
        <v>27</v>
      </c>
      <c r="K69" s="120">
        <v>25</v>
      </c>
      <c r="L69" s="121">
        <v>4</v>
      </c>
      <c r="M69" s="122">
        <v>29</v>
      </c>
      <c r="N69" s="120">
        <v>38</v>
      </c>
      <c r="O69" s="121">
        <v>6</v>
      </c>
      <c r="P69" s="122">
        <v>44</v>
      </c>
      <c r="Q69" s="120">
        <v>41</v>
      </c>
      <c r="R69" s="121">
        <v>7</v>
      </c>
      <c r="S69" s="122">
        <v>48</v>
      </c>
      <c r="T69" s="148">
        <v>192.01</v>
      </c>
      <c r="U69" s="124">
        <v>1</v>
      </c>
      <c r="V69" s="125">
        <v>33</v>
      </c>
      <c r="W69" s="126">
        <v>19</v>
      </c>
    </row>
    <row r="70" spans="1:23" ht="15.75">
      <c r="A70" s="115">
        <v>2</v>
      </c>
      <c r="B70" s="116">
        <v>6</v>
      </c>
      <c r="C70" s="117" t="s">
        <v>550</v>
      </c>
      <c r="D70" s="119" t="s">
        <v>225</v>
      </c>
      <c r="E70" s="120">
        <v>15</v>
      </c>
      <c r="F70" s="121">
        <v>1</v>
      </c>
      <c r="G70" s="122">
        <v>16</v>
      </c>
      <c r="H70" s="120">
        <v>32</v>
      </c>
      <c r="I70" s="121">
        <v>4</v>
      </c>
      <c r="J70" s="122">
        <v>36</v>
      </c>
      <c r="K70" s="120">
        <v>42.01</v>
      </c>
      <c r="L70" s="121">
        <v>6</v>
      </c>
      <c r="M70" s="122">
        <v>48.01</v>
      </c>
      <c r="N70" s="120">
        <v>36</v>
      </c>
      <c r="O70" s="121">
        <v>5</v>
      </c>
      <c r="P70" s="122">
        <v>41</v>
      </c>
      <c r="Q70" s="120">
        <v>40.01</v>
      </c>
      <c r="R70" s="121">
        <v>8</v>
      </c>
      <c r="S70" s="122">
        <v>48.01</v>
      </c>
      <c r="T70" s="148">
        <v>189.01999999999998</v>
      </c>
      <c r="U70" s="124">
        <v>2</v>
      </c>
      <c r="V70" s="125">
        <v>34</v>
      </c>
      <c r="W70" s="126">
        <v>20</v>
      </c>
    </row>
    <row r="71" spans="1:23" ht="15.75">
      <c r="A71" s="115">
        <v>4</v>
      </c>
      <c r="B71" s="116">
        <v>4</v>
      </c>
      <c r="C71" s="117" t="s">
        <v>387</v>
      </c>
      <c r="D71" s="119" t="s">
        <v>225</v>
      </c>
      <c r="E71" s="120">
        <v>19</v>
      </c>
      <c r="F71" s="121">
        <v>3</v>
      </c>
      <c r="G71" s="122">
        <v>22</v>
      </c>
      <c r="H71" s="120">
        <v>36.01</v>
      </c>
      <c r="I71" s="121">
        <v>7</v>
      </c>
      <c r="J71" s="122">
        <v>43.01</v>
      </c>
      <c r="K71" s="120">
        <v>35.01</v>
      </c>
      <c r="L71" s="121">
        <v>7</v>
      </c>
      <c r="M71" s="122">
        <v>42.01</v>
      </c>
      <c r="N71" s="120">
        <v>35</v>
      </c>
      <c r="O71" s="121">
        <v>6</v>
      </c>
      <c r="P71" s="122">
        <v>41</v>
      </c>
      <c r="Q71" s="120">
        <v>35</v>
      </c>
      <c r="R71" s="121">
        <v>5</v>
      </c>
      <c r="S71" s="122">
        <v>40</v>
      </c>
      <c r="T71" s="148">
        <v>188.01999999999998</v>
      </c>
      <c r="U71" s="124">
        <v>2</v>
      </c>
      <c r="V71" s="125">
        <v>35</v>
      </c>
      <c r="W71" s="126">
        <v>21</v>
      </c>
    </row>
    <row r="72" spans="1:23" ht="15.75">
      <c r="A72" s="115">
        <v>2</v>
      </c>
      <c r="B72" s="116">
        <v>3</v>
      </c>
      <c r="C72" s="117" t="s">
        <v>551</v>
      </c>
      <c r="D72" s="119" t="s">
        <v>225</v>
      </c>
      <c r="E72" s="120">
        <v>19</v>
      </c>
      <c r="F72" s="121">
        <v>4</v>
      </c>
      <c r="G72" s="122">
        <v>23</v>
      </c>
      <c r="H72" s="120">
        <v>38</v>
      </c>
      <c r="I72" s="121">
        <v>7</v>
      </c>
      <c r="J72" s="122">
        <v>45</v>
      </c>
      <c r="K72" s="120">
        <v>23</v>
      </c>
      <c r="L72" s="121">
        <v>5</v>
      </c>
      <c r="M72" s="122">
        <v>28</v>
      </c>
      <c r="N72" s="120">
        <v>42.01</v>
      </c>
      <c r="O72" s="121">
        <v>7</v>
      </c>
      <c r="P72" s="122">
        <v>49.01</v>
      </c>
      <c r="Q72" s="120">
        <v>31</v>
      </c>
      <c r="R72" s="121">
        <v>6</v>
      </c>
      <c r="S72" s="122">
        <v>37</v>
      </c>
      <c r="T72" s="148">
        <v>182.01</v>
      </c>
      <c r="U72" s="124">
        <v>1</v>
      </c>
      <c r="V72" s="125">
        <v>37</v>
      </c>
      <c r="W72" s="126">
        <v>22</v>
      </c>
    </row>
    <row r="73" spans="1:23" ht="15.75">
      <c r="A73" s="115">
        <v>2</v>
      </c>
      <c r="B73" s="116">
        <v>11</v>
      </c>
      <c r="C73" s="117" t="s">
        <v>552</v>
      </c>
      <c r="D73" s="119" t="s">
        <v>225</v>
      </c>
      <c r="E73" s="120">
        <v>26</v>
      </c>
      <c r="F73" s="121">
        <v>1</v>
      </c>
      <c r="G73" s="122">
        <v>27</v>
      </c>
      <c r="H73" s="120">
        <v>24</v>
      </c>
      <c r="I73" s="121">
        <v>2</v>
      </c>
      <c r="J73" s="122">
        <v>26</v>
      </c>
      <c r="K73" s="120">
        <v>29</v>
      </c>
      <c r="L73" s="121">
        <v>3</v>
      </c>
      <c r="M73" s="122">
        <v>32</v>
      </c>
      <c r="N73" s="120">
        <v>43.01</v>
      </c>
      <c r="O73" s="121">
        <v>7</v>
      </c>
      <c r="P73" s="122">
        <v>50.01</v>
      </c>
      <c r="Q73" s="120">
        <v>31.02</v>
      </c>
      <c r="R73" s="121">
        <v>5</v>
      </c>
      <c r="S73" s="122">
        <v>36.019999999999996</v>
      </c>
      <c r="T73" s="148">
        <v>171.03</v>
      </c>
      <c r="U73" s="124">
        <v>3</v>
      </c>
      <c r="V73" s="125">
        <v>43</v>
      </c>
      <c r="W73" s="126">
        <v>23</v>
      </c>
    </row>
    <row r="74" spans="1:23" ht="15.75">
      <c r="A74" s="115">
        <v>4</v>
      </c>
      <c r="B74" s="116">
        <v>12</v>
      </c>
      <c r="C74" s="117" t="s">
        <v>553</v>
      </c>
      <c r="D74" s="119" t="s">
        <v>225</v>
      </c>
      <c r="E74" s="120">
        <v>21</v>
      </c>
      <c r="F74" s="121">
        <v>1</v>
      </c>
      <c r="G74" s="122">
        <v>22</v>
      </c>
      <c r="H74" s="120">
        <v>33</v>
      </c>
      <c r="I74" s="121">
        <v>7</v>
      </c>
      <c r="J74" s="122">
        <v>40</v>
      </c>
      <c r="K74" s="120">
        <v>32</v>
      </c>
      <c r="L74" s="121">
        <v>6</v>
      </c>
      <c r="M74" s="122">
        <v>38</v>
      </c>
      <c r="N74" s="120">
        <v>25</v>
      </c>
      <c r="O74" s="121">
        <v>5</v>
      </c>
      <c r="P74" s="122">
        <v>30</v>
      </c>
      <c r="Q74" s="120">
        <v>28</v>
      </c>
      <c r="R74" s="121">
        <v>7</v>
      </c>
      <c r="S74" s="122">
        <v>35</v>
      </c>
      <c r="T74" s="148">
        <v>165</v>
      </c>
      <c r="U74" s="124">
        <v>0</v>
      </c>
      <c r="V74" s="125">
        <v>46</v>
      </c>
      <c r="W74" s="126">
        <v>24</v>
      </c>
    </row>
    <row r="75" spans="1:23" ht="15.75">
      <c r="A75" s="115">
        <v>3</v>
      </c>
      <c r="B75" s="116">
        <v>1</v>
      </c>
      <c r="C75" s="117" t="s">
        <v>394</v>
      </c>
      <c r="D75" s="119" t="s">
        <v>225</v>
      </c>
      <c r="E75" s="120">
        <v>18</v>
      </c>
      <c r="F75" s="121">
        <v>3</v>
      </c>
      <c r="G75" s="122">
        <v>21</v>
      </c>
      <c r="H75" s="120">
        <v>21.01</v>
      </c>
      <c r="I75" s="121">
        <v>3</v>
      </c>
      <c r="J75" s="122">
        <v>24.01</v>
      </c>
      <c r="K75" s="120">
        <v>36</v>
      </c>
      <c r="L75" s="121">
        <v>5</v>
      </c>
      <c r="M75" s="122">
        <v>41</v>
      </c>
      <c r="N75" s="120">
        <v>40</v>
      </c>
      <c r="O75" s="121">
        <v>7</v>
      </c>
      <c r="P75" s="122">
        <v>47</v>
      </c>
      <c r="Q75" s="120">
        <v>17</v>
      </c>
      <c r="R75" s="121">
        <v>4</v>
      </c>
      <c r="S75" s="122">
        <v>21</v>
      </c>
      <c r="T75" s="148">
        <v>154.01</v>
      </c>
      <c r="U75" s="124">
        <v>1</v>
      </c>
      <c r="V75" s="125">
        <v>49</v>
      </c>
      <c r="W75" s="126">
        <v>25</v>
      </c>
    </row>
    <row r="76" spans="1:23" ht="15.75">
      <c r="A76" s="115">
        <v>3</v>
      </c>
      <c r="B76" s="116">
        <v>13</v>
      </c>
      <c r="C76" s="117" t="s">
        <v>554</v>
      </c>
      <c r="D76" s="119" t="s">
        <v>225</v>
      </c>
      <c r="E76" s="120">
        <v>10</v>
      </c>
      <c r="F76" s="121">
        <v>2</v>
      </c>
      <c r="G76" s="122">
        <v>12</v>
      </c>
      <c r="H76" s="120">
        <v>19</v>
      </c>
      <c r="I76" s="121">
        <v>6</v>
      </c>
      <c r="J76" s="122">
        <v>25</v>
      </c>
      <c r="K76" s="120">
        <v>42.01</v>
      </c>
      <c r="L76" s="121">
        <v>6</v>
      </c>
      <c r="M76" s="122">
        <v>48.01</v>
      </c>
      <c r="N76" s="120">
        <v>25</v>
      </c>
      <c r="O76" s="121">
        <v>3</v>
      </c>
      <c r="P76" s="122">
        <v>28</v>
      </c>
      <c r="Q76" s="120">
        <v>33</v>
      </c>
      <c r="R76" s="121">
        <v>5</v>
      </c>
      <c r="S76" s="122">
        <v>38</v>
      </c>
      <c r="T76" s="148">
        <v>151.01</v>
      </c>
      <c r="U76" s="124">
        <v>1</v>
      </c>
      <c r="V76" s="125">
        <v>51</v>
      </c>
      <c r="W76" s="126">
        <v>26</v>
      </c>
    </row>
    <row r="77" spans="1:23" ht="15.75">
      <c r="A77" s="115">
        <v>4</v>
      </c>
      <c r="B77" s="116">
        <v>16</v>
      </c>
      <c r="C77" s="117" t="s">
        <v>555</v>
      </c>
      <c r="D77" s="119" t="s">
        <v>225</v>
      </c>
      <c r="E77" s="120">
        <v>18</v>
      </c>
      <c r="F77" s="121">
        <v>1</v>
      </c>
      <c r="G77" s="122">
        <v>19</v>
      </c>
      <c r="H77" s="120">
        <v>34</v>
      </c>
      <c r="I77" s="121">
        <v>3</v>
      </c>
      <c r="J77" s="122">
        <v>37</v>
      </c>
      <c r="K77" s="120">
        <v>22</v>
      </c>
      <c r="L77" s="121">
        <v>5</v>
      </c>
      <c r="M77" s="122">
        <v>27</v>
      </c>
      <c r="N77" s="120">
        <v>32</v>
      </c>
      <c r="O77" s="121">
        <v>4</v>
      </c>
      <c r="P77" s="122">
        <v>36</v>
      </c>
      <c r="Q77" s="120">
        <v>16</v>
      </c>
      <c r="R77" s="121">
        <v>4</v>
      </c>
      <c r="S77" s="122">
        <v>20</v>
      </c>
      <c r="T77" s="148">
        <v>139</v>
      </c>
      <c r="U77" s="124">
        <v>0</v>
      </c>
      <c r="V77" s="125">
        <v>54</v>
      </c>
      <c r="W77" s="126">
        <v>27</v>
      </c>
    </row>
    <row r="78" spans="1:23" ht="15.75">
      <c r="A78" s="115">
        <v>2</v>
      </c>
      <c r="B78" s="116">
        <v>8</v>
      </c>
      <c r="C78" s="117" t="s">
        <v>396</v>
      </c>
      <c r="D78" s="119" t="s">
        <v>225</v>
      </c>
      <c r="E78" s="120">
        <v>18</v>
      </c>
      <c r="F78" s="121">
        <v>0</v>
      </c>
      <c r="G78" s="122">
        <v>18</v>
      </c>
      <c r="H78" s="120">
        <v>17</v>
      </c>
      <c r="I78" s="121">
        <v>7</v>
      </c>
      <c r="J78" s="122">
        <v>24</v>
      </c>
      <c r="K78" s="120">
        <v>31</v>
      </c>
      <c r="L78" s="121">
        <v>6</v>
      </c>
      <c r="M78" s="122">
        <v>37</v>
      </c>
      <c r="N78" s="120">
        <v>18</v>
      </c>
      <c r="O78" s="121">
        <v>3</v>
      </c>
      <c r="P78" s="122">
        <v>21</v>
      </c>
      <c r="Q78" s="120">
        <v>25</v>
      </c>
      <c r="R78" s="121">
        <v>2</v>
      </c>
      <c r="S78" s="122">
        <v>27</v>
      </c>
      <c r="T78" s="148">
        <v>127</v>
      </c>
      <c r="U78" s="124">
        <v>0</v>
      </c>
      <c r="V78" s="125">
        <v>57</v>
      </c>
      <c r="W78" s="126">
        <v>28</v>
      </c>
    </row>
    <row r="79" spans="1:23" ht="15.75">
      <c r="A79" s="115">
        <v>2</v>
      </c>
      <c r="B79" s="116">
        <v>2</v>
      </c>
      <c r="C79" s="117" t="s">
        <v>556</v>
      </c>
      <c r="D79" s="119" t="s">
        <v>225</v>
      </c>
      <c r="E79" s="120">
        <v>17.010000000000002</v>
      </c>
      <c r="F79" s="121">
        <v>0</v>
      </c>
      <c r="G79" s="122">
        <v>17.010000000000002</v>
      </c>
      <c r="H79" s="120">
        <v>24.01</v>
      </c>
      <c r="I79" s="121">
        <v>5</v>
      </c>
      <c r="J79" s="122">
        <v>29.01</v>
      </c>
      <c r="K79" s="120">
        <v>17</v>
      </c>
      <c r="L79" s="121">
        <v>3</v>
      </c>
      <c r="M79" s="122">
        <v>20</v>
      </c>
      <c r="N79" s="120">
        <v>33</v>
      </c>
      <c r="O79" s="121">
        <v>6</v>
      </c>
      <c r="P79" s="122">
        <v>39</v>
      </c>
      <c r="Q79" s="120">
        <v>14</v>
      </c>
      <c r="R79" s="121">
        <v>4</v>
      </c>
      <c r="S79" s="122">
        <v>18</v>
      </c>
      <c r="T79" s="148">
        <v>123.02000000000001</v>
      </c>
      <c r="U79" s="124">
        <v>2</v>
      </c>
      <c r="V79" s="125">
        <v>58</v>
      </c>
      <c r="W79" s="126">
        <v>29</v>
      </c>
    </row>
    <row r="80" spans="1:23" ht="16.5" thickBot="1">
      <c r="A80" s="175" t="s">
        <v>377</v>
      </c>
      <c r="B80" s="129" t="s">
        <v>377</v>
      </c>
      <c r="C80" s="130" t="s">
        <v>377</v>
      </c>
      <c r="D80" s="176" t="s">
        <v>377</v>
      </c>
      <c r="E80" s="133" t="s">
        <v>377</v>
      </c>
      <c r="F80" s="134" t="s">
        <v>377</v>
      </c>
      <c r="G80" s="135" t="s">
        <v>377</v>
      </c>
      <c r="H80" s="133" t="s">
        <v>377</v>
      </c>
      <c r="I80" s="134" t="s">
        <v>377</v>
      </c>
      <c r="J80" s="177" t="s">
        <v>377</v>
      </c>
      <c r="K80" s="133" t="s">
        <v>377</v>
      </c>
      <c r="L80" s="134" t="s">
        <v>377</v>
      </c>
      <c r="M80" s="177" t="s">
        <v>377</v>
      </c>
      <c r="N80" s="133" t="s">
        <v>377</v>
      </c>
      <c r="O80" s="134" t="s">
        <v>377</v>
      </c>
      <c r="P80" s="135" t="s">
        <v>377</v>
      </c>
      <c r="Q80" s="133" t="s">
        <v>377</v>
      </c>
      <c r="R80" s="134" t="s">
        <v>377</v>
      </c>
      <c r="S80" s="135" t="s">
        <v>377</v>
      </c>
      <c r="T80" s="248" t="s">
        <v>377</v>
      </c>
      <c r="U80" s="179" t="s">
        <v>377</v>
      </c>
      <c r="V80" s="180" t="s">
        <v>377</v>
      </c>
      <c r="W80" s="249" t="s">
        <v>377</v>
      </c>
    </row>
    <row r="81" spans="1:23">
      <c r="A81" s="140"/>
      <c r="B81" s="140"/>
      <c r="C81" s="140"/>
      <c r="D81" s="141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1"/>
      <c r="V81" s="141"/>
      <c r="W81" s="140"/>
    </row>
    <row r="82" spans="1:23" ht="15.75" thickBot="1">
      <c r="A82" s="140"/>
      <c r="B82" s="140"/>
      <c r="C82" s="140"/>
      <c r="D82" s="141"/>
      <c r="E82" s="140"/>
      <c r="F82" s="140"/>
      <c r="G82" s="140"/>
      <c r="H82" s="140"/>
      <c r="I82" s="140"/>
      <c r="J82" s="140"/>
      <c r="K82" s="140"/>
      <c r="L82" s="140"/>
      <c r="M82" s="140"/>
      <c r="N82" s="140"/>
      <c r="O82" s="140"/>
      <c r="P82" s="140"/>
      <c r="Q82" s="140"/>
      <c r="R82" s="140"/>
      <c r="S82" s="140"/>
      <c r="T82" s="140"/>
      <c r="U82" s="141"/>
      <c r="V82" s="141"/>
      <c r="W82" s="140"/>
    </row>
    <row r="83" spans="1:23">
      <c r="A83" s="140"/>
      <c r="B83" s="140"/>
      <c r="C83" s="157" t="s">
        <v>222</v>
      </c>
      <c r="D83" s="158" t="s">
        <v>205</v>
      </c>
      <c r="E83" s="159"/>
      <c r="F83" s="159"/>
      <c r="G83" s="160">
        <v>1.7350000000000001</v>
      </c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1"/>
      <c r="V83" s="141"/>
      <c r="W83" s="140"/>
    </row>
    <row r="84" spans="1:23" ht="15.75" thickBot="1">
      <c r="A84" s="140"/>
      <c r="B84" s="140"/>
      <c r="C84" s="161" t="s">
        <v>459</v>
      </c>
      <c r="D84" s="145" t="s">
        <v>205</v>
      </c>
      <c r="E84" s="142"/>
      <c r="F84" s="142"/>
      <c r="G84" s="146">
        <v>58</v>
      </c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41"/>
      <c r="V84" s="141"/>
      <c r="W84" s="140"/>
    </row>
  </sheetData>
  <mergeCells count="16">
    <mergeCell ref="A1:W1"/>
    <mergeCell ref="A2:W2"/>
    <mergeCell ref="E4:G4"/>
    <mergeCell ref="H4:J4"/>
    <mergeCell ref="K4:M4"/>
    <mergeCell ref="N4:P4"/>
    <mergeCell ref="Q4:S4"/>
    <mergeCell ref="V4:W4"/>
    <mergeCell ref="A45:W45"/>
    <mergeCell ref="A46:W46"/>
    <mergeCell ref="E48:G48"/>
    <mergeCell ref="H48:J48"/>
    <mergeCell ref="K48:M48"/>
    <mergeCell ref="N48:P48"/>
    <mergeCell ref="Q48:S48"/>
    <mergeCell ref="V48:W48"/>
  </mergeCells>
  <conditionalFormatting sqref="T7:T41 T44">
    <cfRule type="cellIs" dxfId="19" priority="6" operator="equal">
      <formula>0</formula>
    </cfRule>
  </conditionalFormatting>
  <conditionalFormatting sqref="S7:S40 P7:P40 M7:M40 J7:J40 G7:G40">
    <cfRule type="top10" dxfId="18" priority="7" rank="2"/>
  </conditionalFormatting>
  <conditionalFormatting sqref="R7:R40 O7:O40 L7:L40 I7:I40 F7:F40">
    <cfRule type="top10" dxfId="17" priority="8" rank="2"/>
  </conditionalFormatting>
  <conditionalFormatting sqref="T42:T43">
    <cfRule type="cellIs" dxfId="16" priority="5" operator="equal">
      <formula>0</formula>
    </cfRule>
  </conditionalFormatting>
  <conditionalFormatting sqref="T51:T82">
    <cfRule type="cellIs" dxfId="15" priority="2" operator="equal">
      <formula>0</formula>
    </cfRule>
  </conditionalFormatting>
  <conditionalFormatting sqref="S51:S80 P51:P80 M51:M80 J51:J80 G51:G80">
    <cfRule type="top10" dxfId="14" priority="3" rank="2"/>
  </conditionalFormatting>
  <conditionalFormatting sqref="R51:R80 O51:O80 L51:L80 I51:I80 F51:F80">
    <cfRule type="top10" dxfId="13" priority="4" rank="2"/>
  </conditionalFormatting>
  <conditionalFormatting sqref="T83:T84">
    <cfRule type="cellIs" dxfId="12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/>
  <sheetData/>
  <sortState ref="A38:W49">
    <sortCondition ref="W38:W49"/>
  </sortState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workbookViewId="0">
      <selection activeCell="A28" sqref="A28:W53"/>
    </sheetView>
  </sheetViews>
  <sheetFormatPr defaultRowHeight="15"/>
  <cols>
    <col min="2" max="3" width="9.140625" style="21"/>
  </cols>
  <sheetData>
    <row r="1" spans="1:23" ht="23.25">
      <c r="A1" s="279" t="s">
        <v>570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</row>
    <row r="2" spans="1:23" ht="18">
      <c r="A2" s="280" t="s">
        <v>571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</row>
    <row r="3" spans="1:23" ht="18.75" thickBot="1">
      <c r="A3" s="201"/>
      <c r="B3" s="201"/>
      <c r="C3" s="201"/>
      <c r="D3" s="202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3"/>
      <c r="W3" s="203"/>
    </row>
    <row r="4" spans="1:23" ht="20.25">
      <c r="A4" s="204" t="s">
        <v>188</v>
      </c>
      <c r="B4" s="205" t="s">
        <v>189</v>
      </c>
      <c r="C4" s="206" t="s">
        <v>3</v>
      </c>
      <c r="D4" s="207" t="s">
        <v>191</v>
      </c>
      <c r="E4" s="281" t="s">
        <v>192</v>
      </c>
      <c r="F4" s="281"/>
      <c r="G4" s="282"/>
      <c r="H4" s="283" t="s">
        <v>193</v>
      </c>
      <c r="I4" s="281"/>
      <c r="J4" s="282"/>
      <c r="K4" s="283" t="s">
        <v>194</v>
      </c>
      <c r="L4" s="281"/>
      <c r="M4" s="282"/>
      <c r="N4" s="283" t="s">
        <v>195</v>
      </c>
      <c r="O4" s="281"/>
      <c r="P4" s="282"/>
      <c r="Q4" s="283" t="s">
        <v>196</v>
      </c>
      <c r="R4" s="281"/>
      <c r="S4" s="282"/>
      <c r="T4" s="208"/>
      <c r="U4" s="209" t="s">
        <v>198</v>
      </c>
      <c r="V4" s="284" t="s">
        <v>199</v>
      </c>
      <c r="W4" s="285"/>
    </row>
    <row r="5" spans="1:23" ht="16.5" thickBot="1">
      <c r="A5" s="210"/>
      <c r="B5" s="211"/>
      <c r="C5" s="212"/>
      <c r="D5" s="190"/>
      <c r="E5" s="213" t="s">
        <v>200</v>
      </c>
      <c r="F5" s="214" t="s">
        <v>201</v>
      </c>
      <c r="G5" s="213" t="s">
        <v>197</v>
      </c>
      <c r="H5" s="215" t="s">
        <v>200</v>
      </c>
      <c r="I5" s="214" t="s">
        <v>201</v>
      </c>
      <c r="J5" s="213" t="s">
        <v>197</v>
      </c>
      <c r="K5" s="215" t="s">
        <v>200</v>
      </c>
      <c r="L5" s="214" t="s">
        <v>201</v>
      </c>
      <c r="M5" s="213" t="s">
        <v>197</v>
      </c>
      <c r="N5" s="215" t="s">
        <v>200</v>
      </c>
      <c r="O5" s="214" t="s">
        <v>201</v>
      </c>
      <c r="P5" s="213" t="s">
        <v>197</v>
      </c>
      <c r="Q5" s="215" t="s">
        <v>200</v>
      </c>
      <c r="R5" s="214" t="s">
        <v>201</v>
      </c>
      <c r="S5" s="213" t="s">
        <v>197</v>
      </c>
      <c r="T5" s="216" t="s">
        <v>204</v>
      </c>
      <c r="U5" s="217" t="s">
        <v>202</v>
      </c>
      <c r="V5" s="218" t="s">
        <v>203</v>
      </c>
      <c r="W5" s="146" t="s">
        <v>204</v>
      </c>
    </row>
    <row r="6" spans="1:23" ht="15.75">
      <c r="A6" s="219"/>
      <c r="B6" s="220"/>
      <c r="C6" s="221"/>
      <c r="D6" s="221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3"/>
    </row>
    <row r="7" spans="1:23" ht="15.75">
      <c r="A7" s="224">
        <v>1</v>
      </c>
      <c r="B7" s="225">
        <v>13</v>
      </c>
      <c r="C7" s="226" t="s">
        <v>210</v>
      </c>
      <c r="D7" s="228" t="s">
        <v>204</v>
      </c>
      <c r="E7" s="229">
        <v>38.020000000000003</v>
      </c>
      <c r="F7" s="230">
        <v>7</v>
      </c>
      <c r="G7" s="231">
        <v>45.02</v>
      </c>
      <c r="H7" s="229">
        <v>40</v>
      </c>
      <c r="I7" s="230">
        <v>9</v>
      </c>
      <c r="J7" s="231">
        <v>49</v>
      </c>
      <c r="K7" s="229">
        <v>32</v>
      </c>
      <c r="L7" s="230">
        <v>7</v>
      </c>
      <c r="M7" s="231">
        <v>39</v>
      </c>
      <c r="N7" s="229">
        <v>42</v>
      </c>
      <c r="O7" s="230">
        <v>7</v>
      </c>
      <c r="P7" s="231">
        <v>49</v>
      </c>
      <c r="Q7" s="229">
        <v>16</v>
      </c>
      <c r="R7" s="230">
        <v>5</v>
      </c>
      <c r="S7" s="231">
        <v>21</v>
      </c>
      <c r="T7" s="232">
        <v>203.02</v>
      </c>
      <c r="U7" s="233">
        <v>2.0000000000010232</v>
      </c>
      <c r="V7" s="234">
        <v>1</v>
      </c>
      <c r="W7" s="235">
        <v>1</v>
      </c>
    </row>
    <row r="8" spans="1:23" ht="15.75">
      <c r="A8" s="224">
        <v>1</v>
      </c>
      <c r="B8" s="225">
        <v>3</v>
      </c>
      <c r="C8" s="226" t="s">
        <v>209</v>
      </c>
      <c r="D8" s="228" t="s">
        <v>204</v>
      </c>
      <c r="E8" s="229">
        <v>40</v>
      </c>
      <c r="F8" s="230">
        <v>7</v>
      </c>
      <c r="G8" s="231">
        <v>47</v>
      </c>
      <c r="H8" s="229">
        <v>36</v>
      </c>
      <c r="I8" s="230">
        <v>6</v>
      </c>
      <c r="J8" s="231">
        <v>42</v>
      </c>
      <c r="K8" s="229">
        <v>27</v>
      </c>
      <c r="L8" s="230">
        <v>5</v>
      </c>
      <c r="M8" s="231">
        <v>32</v>
      </c>
      <c r="N8" s="229">
        <v>33</v>
      </c>
      <c r="O8" s="230">
        <v>7</v>
      </c>
      <c r="P8" s="231">
        <v>40</v>
      </c>
      <c r="Q8" s="229">
        <v>30.01</v>
      </c>
      <c r="R8" s="230">
        <v>4</v>
      </c>
      <c r="S8" s="231">
        <v>34.010000000000005</v>
      </c>
      <c r="T8" s="232">
        <v>195.01</v>
      </c>
      <c r="U8" s="233">
        <v>0.99999999999909051</v>
      </c>
      <c r="V8" s="234">
        <v>4</v>
      </c>
      <c r="W8" s="235">
        <v>2</v>
      </c>
    </row>
    <row r="9" spans="1:23" ht="15.75">
      <c r="A9" s="224">
        <v>1</v>
      </c>
      <c r="B9" s="225">
        <v>8</v>
      </c>
      <c r="C9" s="226" t="s">
        <v>205</v>
      </c>
      <c r="D9" s="228" t="s">
        <v>204</v>
      </c>
      <c r="E9" s="229">
        <v>35.020000000000003</v>
      </c>
      <c r="F9" s="230">
        <v>5</v>
      </c>
      <c r="G9" s="231">
        <v>40.020000000000003</v>
      </c>
      <c r="H9" s="229">
        <v>40</v>
      </c>
      <c r="I9" s="230">
        <v>8</v>
      </c>
      <c r="J9" s="231">
        <v>48</v>
      </c>
      <c r="K9" s="229">
        <v>27</v>
      </c>
      <c r="L9" s="230">
        <v>4</v>
      </c>
      <c r="M9" s="231">
        <v>31</v>
      </c>
      <c r="N9" s="229">
        <v>34</v>
      </c>
      <c r="O9" s="230">
        <v>5</v>
      </c>
      <c r="P9" s="231">
        <v>39</v>
      </c>
      <c r="Q9" s="229">
        <v>23</v>
      </c>
      <c r="R9" s="230">
        <v>0</v>
      </c>
      <c r="S9" s="231">
        <v>23</v>
      </c>
      <c r="T9" s="232">
        <v>181.02</v>
      </c>
      <c r="U9" s="233">
        <v>2.0000000000010232</v>
      </c>
      <c r="V9" s="234">
        <v>6</v>
      </c>
      <c r="W9" s="235">
        <v>3</v>
      </c>
    </row>
    <row r="10" spans="1:23" ht="15.75">
      <c r="A10" s="224">
        <v>1</v>
      </c>
      <c r="B10" s="225">
        <v>1</v>
      </c>
      <c r="C10" s="226" t="s">
        <v>426</v>
      </c>
      <c r="D10" s="228" t="s">
        <v>204</v>
      </c>
      <c r="E10" s="229">
        <v>30</v>
      </c>
      <c r="F10" s="230">
        <v>5</v>
      </c>
      <c r="G10" s="231">
        <v>35</v>
      </c>
      <c r="H10" s="229">
        <v>44.01</v>
      </c>
      <c r="I10" s="230">
        <v>7</v>
      </c>
      <c r="J10" s="231">
        <v>51.01</v>
      </c>
      <c r="K10" s="229">
        <v>32</v>
      </c>
      <c r="L10" s="230">
        <v>4</v>
      </c>
      <c r="M10" s="231">
        <v>36</v>
      </c>
      <c r="N10" s="229">
        <v>32</v>
      </c>
      <c r="O10" s="230">
        <v>4</v>
      </c>
      <c r="P10" s="231">
        <v>36</v>
      </c>
      <c r="Q10" s="229">
        <v>20</v>
      </c>
      <c r="R10" s="230">
        <v>1</v>
      </c>
      <c r="S10" s="231">
        <v>21</v>
      </c>
      <c r="T10" s="232">
        <v>179.01</v>
      </c>
      <c r="U10" s="233">
        <v>0.99999999999909051</v>
      </c>
      <c r="V10" s="234">
        <v>7</v>
      </c>
      <c r="W10" s="235">
        <v>4</v>
      </c>
    </row>
    <row r="11" spans="1:23" ht="15.75">
      <c r="A11" s="224">
        <v>1</v>
      </c>
      <c r="B11" s="225">
        <v>2</v>
      </c>
      <c r="C11" s="226" t="s">
        <v>429</v>
      </c>
      <c r="D11" s="228" t="s">
        <v>204</v>
      </c>
      <c r="E11" s="229">
        <v>30</v>
      </c>
      <c r="F11" s="230">
        <v>6</v>
      </c>
      <c r="G11" s="231">
        <v>36</v>
      </c>
      <c r="H11" s="229">
        <v>46.01</v>
      </c>
      <c r="I11" s="230">
        <v>8</v>
      </c>
      <c r="J11" s="231">
        <v>54.01</v>
      </c>
      <c r="K11" s="229">
        <v>32</v>
      </c>
      <c r="L11" s="230">
        <v>5</v>
      </c>
      <c r="M11" s="231">
        <v>37</v>
      </c>
      <c r="N11" s="229">
        <v>35.01</v>
      </c>
      <c r="O11" s="230">
        <v>4</v>
      </c>
      <c r="P11" s="231">
        <v>39.01</v>
      </c>
      <c r="Q11" s="229">
        <v>8</v>
      </c>
      <c r="R11" s="230">
        <v>0</v>
      </c>
      <c r="S11" s="231">
        <v>8</v>
      </c>
      <c r="T11" s="232">
        <v>174.01999999999998</v>
      </c>
      <c r="U11" s="233">
        <v>1.999999999998181</v>
      </c>
      <c r="V11" s="234">
        <v>9</v>
      </c>
      <c r="W11" s="235">
        <v>5</v>
      </c>
    </row>
    <row r="12" spans="1:23" ht="15.75">
      <c r="A12" s="224">
        <v>1</v>
      </c>
      <c r="B12" s="225">
        <v>9</v>
      </c>
      <c r="C12" s="226" t="s">
        <v>206</v>
      </c>
      <c r="D12" s="228" t="s">
        <v>204</v>
      </c>
      <c r="E12" s="229">
        <v>22</v>
      </c>
      <c r="F12" s="230">
        <v>4</v>
      </c>
      <c r="G12" s="231">
        <v>26</v>
      </c>
      <c r="H12" s="229">
        <v>42</v>
      </c>
      <c r="I12" s="230">
        <v>7</v>
      </c>
      <c r="J12" s="231">
        <v>49</v>
      </c>
      <c r="K12" s="229">
        <v>23</v>
      </c>
      <c r="L12" s="230">
        <v>3</v>
      </c>
      <c r="M12" s="231">
        <v>26</v>
      </c>
      <c r="N12" s="229">
        <v>18</v>
      </c>
      <c r="O12" s="230">
        <v>3</v>
      </c>
      <c r="P12" s="231">
        <v>21</v>
      </c>
      <c r="Q12" s="229">
        <v>34</v>
      </c>
      <c r="R12" s="230">
        <v>4</v>
      </c>
      <c r="S12" s="231">
        <v>38</v>
      </c>
      <c r="T12" s="232">
        <v>160</v>
      </c>
      <c r="U12" s="233">
        <v>0</v>
      </c>
      <c r="V12" s="234">
        <v>10</v>
      </c>
      <c r="W12" s="235">
        <v>6</v>
      </c>
    </row>
    <row r="13" spans="1:23" ht="15.75">
      <c r="A13" s="224">
        <v>1</v>
      </c>
      <c r="B13" s="225">
        <v>4</v>
      </c>
      <c r="C13" s="226" t="s">
        <v>238</v>
      </c>
      <c r="D13" s="228" t="s">
        <v>204</v>
      </c>
      <c r="E13" s="229">
        <v>38</v>
      </c>
      <c r="F13" s="230">
        <v>7</v>
      </c>
      <c r="G13" s="231">
        <v>45</v>
      </c>
      <c r="H13" s="229">
        <v>42.01</v>
      </c>
      <c r="I13" s="230">
        <v>7</v>
      </c>
      <c r="J13" s="231">
        <v>49.01</v>
      </c>
      <c r="K13" s="229">
        <v>35.01</v>
      </c>
      <c r="L13" s="230">
        <v>6</v>
      </c>
      <c r="M13" s="231">
        <v>41.01</v>
      </c>
      <c r="N13" s="229">
        <v>11</v>
      </c>
      <c r="O13" s="230">
        <v>5</v>
      </c>
      <c r="P13" s="231">
        <v>16</v>
      </c>
      <c r="Q13" s="229">
        <v>7</v>
      </c>
      <c r="R13" s="230">
        <v>1</v>
      </c>
      <c r="S13" s="231">
        <v>8</v>
      </c>
      <c r="T13" s="232">
        <v>159.01999999999998</v>
      </c>
      <c r="U13" s="233">
        <v>1.999999999998181</v>
      </c>
      <c r="V13" s="234">
        <v>11</v>
      </c>
      <c r="W13" s="235">
        <v>7</v>
      </c>
    </row>
    <row r="14" spans="1:23" ht="15.75">
      <c r="A14" s="224">
        <v>1</v>
      </c>
      <c r="B14" s="225">
        <v>5</v>
      </c>
      <c r="C14" s="226" t="s">
        <v>427</v>
      </c>
      <c r="D14" s="228" t="s">
        <v>204</v>
      </c>
      <c r="E14" s="229">
        <v>26</v>
      </c>
      <c r="F14" s="230">
        <v>5</v>
      </c>
      <c r="G14" s="231">
        <v>31</v>
      </c>
      <c r="H14" s="229">
        <v>38.01</v>
      </c>
      <c r="I14" s="230">
        <v>6</v>
      </c>
      <c r="J14" s="231">
        <v>44.01</v>
      </c>
      <c r="K14" s="229">
        <v>14</v>
      </c>
      <c r="L14" s="230">
        <v>1</v>
      </c>
      <c r="M14" s="231">
        <v>15</v>
      </c>
      <c r="N14" s="229">
        <v>29.01</v>
      </c>
      <c r="O14" s="230">
        <v>4</v>
      </c>
      <c r="P14" s="231">
        <v>33.010000000000005</v>
      </c>
      <c r="Q14" s="229">
        <v>24.01</v>
      </c>
      <c r="R14" s="230">
        <v>7</v>
      </c>
      <c r="S14" s="231">
        <v>31.01</v>
      </c>
      <c r="T14" s="232">
        <v>154.03</v>
      </c>
      <c r="U14" s="233">
        <v>3.0000000000001137</v>
      </c>
      <c r="V14" s="234">
        <v>12</v>
      </c>
      <c r="W14" s="235">
        <v>8</v>
      </c>
    </row>
    <row r="15" spans="1:23" ht="15.75">
      <c r="A15" s="224">
        <v>1</v>
      </c>
      <c r="B15" s="225">
        <v>11</v>
      </c>
      <c r="C15" s="226" t="s">
        <v>216</v>
      </c>
      <c r="D15" s="228" t="s">
        <v>204</v>
      </c>
      <c r="E15" s="229">
        <v>33</v>
      </c>
      <c r="F15" s="230">
        <v>7</v>
      </c>
      <c r="G15" s="231">
        <v>40</v>
      </c>
      <c r="H15" s="229">
        <v>33.020000000000003</v>
      </c>
      <c r="I15" s="230">
        <v>6</v>
      </c>
      <c r="J15" s="231">
        <v>39.020000000000003</v>
      </c>
      <c r="K15" s="229">
        <v>32</v>
      </c>
      <c r="L15" s="230">
        <v>5</v>
      </c>
      <c r="M15" s="231">
        <v>37</v>
      </c>
      <c r="N15" s="229">
        <v>18</v>
      </c>
      <c r="O15" s="230">
        <v>0</v>
      </c>
      <c r="P15" s="231">
        <v>18</v>
      </c>
      <c r="Q15" s="229">
        <v>17</v>
      </c>
      <c r="R15" s="230">
        <v>0</v>
      </c>
      <c r="S15" s="231">
        <v>17</v>
      </c>
      <c r="T15" s="232">
        <v>151.02000000000001</v>
      </c>
      <c r="U15" s="233">
        <v>2.0000000000010232</v>
      </c>
      <c r="V15" s="234">
        <v>14</v>
      </c>
      <c r="W15" s="235">
        <v>9</v>
      </c>
    </row>
    <row r="16" spans="1:23" ht="15.75">
      <c r="A16" s="224">
        <v>1</v>
      </c>
      <c r="B16" s="225">
        <v>15</v>
      </c>
      <c r="C16" s="226" t="s">
        <v>572</v>
      </c>
      <c r="D16" s="228" t="s">
        <v>204</v>
      </c>
      <c r="E16" s="229">
        <v>18</v>
      </c>
      <c r="F16" s="230">
        <v>4</v>
      </c>
      <c r="G16" s="231">
        <v>22</v>
      </c>
      <c r="H16" s="229">
        <v>29</v>
      </c>
      <c r="I16" s="230">
        <v>3</v>
      </c>
      <c r="J16" s="231">
        <v>32</v>
      </c>
      <c r="K16" s="229">
        <v>26</v>
      </c>
      <c r="L16" s="230">
        <v>8</v>
      </c>
      <c r="M16" s="231">
        <v>34</v>
      </c>
      <c r="N16" s="229">
        <v>35</v>
      </c>
      <c r="O16" s="230">
        <v>5</v>
      </c>
      <c r="P16" s="231">
        <v>40</v>
      </c>
      <c r="Q16" s="229">
        <v>22</v>
      </c>
      <c r="R16" s="230">
        <v>0</v>
      </c>
      <c r="S16" s="231">
        <v>22</v>
      </c>
      <c r="T16" s="232">
        <v>150</v>
      </c>
      <c r="U16" s="233">
        <v>0</v>
      </c>
      <c r="V16" s="234">
        <v>15</v>
      </c>
      <c r="W16" s="235">
        <v>10</v>
      </c>
    </row>
    <row r="17" spans="1:23" ht="15.75">
      <c r="A17" s="224">
        <v>1</v>
      </c>
      <c r="B17" s="225">
        <v>14</v>
      </c>
      <c r="C17" s="226" t="s">
        <v>240</v>
      </c>
      <c r="D17" s="228" t="s">
        <v>204</v>
      </c>
      <c r="E17" s="229">
        <v>20</v>
      </c>
      <c r="F17" s="230">
        <v>2</v>
      </c>
      <c r="G17" s="231">
        <v>22</v>
      </c>
      <c r="H17" s="229">
        <v>26.01</v>
      </c>
      <c r="I17" s="230">
        <v>3</v>
      </c>
      <c r="J17" s="231">
        <v>29.01</v>
      </c>
      <c r="K17" s="229">
        <v>27</v>
      </c>
      <c r="L17" s="230">
        <v>5</v>
      </c>
      <c r="M17" s="231">
        <v>32</v>
      </c>
      <c r="N17" s="229">
        <v>32</v>
      </c>
      <c r="O17" s="230">
        <v>7</v>
      </c>
      <c r="P17" s="231">
        <v>39</v>
      </c>
      <c r="Q17" s="229">
        <v>15</v>
      </c>
      <c r="R17" s="230">
        <v>5</v>
      </c>
      <c r="S17" s="231">
        <v>20</v>
      </c>
      <c r="T17" s="232">
        <v>142.01</v>
      </c>
      <c r="U17" s="233">
        <v>0.99999999999909051</v>
      </c>
      <c r="V17" s="234">
        <v>18</v>
      </c>
      <c r="W17" s="235">
        <v>11</v>
      </c>
    </row>
    <row r="18" spans="1:23" ht="15.75">
      <c r="A18" s="224">
        <v>1</v>
      </c>
      <c r="B18" s="225">
        <v>7</v>
      </c>
      <c r="C18" s="226" t="s">
        <v>573</v>
      </c>
      <c r="D18" s="228" t="s">
        <v>204</v>
      </c>
      <c r="E18" s="229">
        <v>37.01</v>
      </c>
      <c r="F18" s="230">
        <v>6</v>
      </c>
      <c r="G18" s="231">
        <v>43.01</v>
      </c>
      <c r="H18" s="229">
        <v>14</v>
      </c>
      <c r="I18" s="230">
        <v>0</v>
      </c>
      <c r="J18" s="231">
        <v>14</v>
      </c>
      <c r="K18" s="229">
        <v>34</v>
      </c>
      <c r="L18" s="230">
        <v>4</v>
      </c>
      <c r="M18" s="231">
        <v>38</v>
      </c>
      <c r="N18" s="229">
        <v>16</v>
      </c>
      <c r="O18" s="230">
        <v>0</v>
      </c>
      <c r="P18" s="231">
        <v>16</v>
      </c>
      <c r="Q18" s="229">
        <v>29</v>
      </c>
      <c r="R18" s="230">
        <v>0</v>
      </c>
      <c r="S18" s="231">
        <v>29</v>
      </c>
      <c r="T18" s="232">
        <v>140.01</v>
      </c>
      <c r="U18" s="233">
        <v>0.99999999999909051</v>
      </c>
      <c r="V18" s="234">
        <v>19</v>
      </c>
      <c r="W18" s="235">
        <v>12</v>
      </c>
    </row>
    <row r="19" spans="1:23" ht="15.75">
      <c r="A19" s="224">
        <v>2</v>
      </c>
      <c r="B19" s="225">
        <v>10</v>
      </c>
      <c r="C19" s="226" t="s">
        <v>208</v>
      </c>
      <c r="D19" s="228" t="s">
        <v>204</v>
      </c>
      <c r="E19" s="229">
        <v>32</v>
      </c>
      <c r="F19" s="230">
        <v>7</v>
      </c>
      <c r="G19" s="231">
        <v>39</v>
      </c>
      <c r="H19" s="229">
        <v>20</v>
      </c>
      <c r="I19" s="230">
        <v>2</v>
      </c>
      <c r="J19" s="231">
        <v>22</v>
      </c>
      <c r="K19" s="229">
        <v>27</v>
      </c>
      <c r="L19" s="230">
        <v>6</v>
      </c>
      <c r="M19" s="231">
        <v>33</v>
      </c>
      <c r="N19" s="229">
        <v>29</v>
      </c>
      <c r="O19" s="230">
        <v>5</v>
      </c>
      <c r="P19" s="231">
        <v>34</v>
      </c>
      <c r="Q19" s="229">
        <v>11</v>
      </c>
      <c r="R19" s="230">
        <v>0</v>
      </c>
      <c r="S19" s="231">
        <v>11</v>
      </c>
      <c r="T19" s="232">
        <v>139</v>
      </c>
      <c r="U19" s="233">
        <v>0</v>
      </c>
      <c r="V19" s="234">
        <v>20</v>
      </c>
      <c r="W19" s="235">
        <v>13</v>
      </c>
    </row>
    <row r="20" spans="1:23" ht="15.75">
      <c r="A20" s="224">
        <v>1</v>
      </c>
      <c r="B20" s="225">
        <v>6</v>
      </c>
      <c r="C20" s="226" t="s">
        <v>433</v>
      </c>
      <c r="D20" s="228" t="s">
        <v>204</v>
      </c>
      <c r="E20" s="229">
        <v>24</v>
      </c>
      <c r="F20" s="230">
        <v>5</v>
      </c>
      <c r="G20" s="231">
        <v>29</v>
      </c>
      <c r="H20" s="229">
        <v>12</v>
      </c>
      <c r="I20" s="230">
        <v>0</v>
      </c>
      <c r="J20" s="231">
        <v>12</v>
      </c>
      <c r="K20" s="229">
        <v>20</v>
      </c>
      <c r="L20" s="230">
        <v>3</v>
      </c>
      <c r="M20" s="231">
        <v>23</v>
      </c>
      <c r="N20" s="229">
        <v>30</v>
      </c>
      <c r="O20" s="230">
        <v>1</v>
      </c>
      <c r="P20" s="231">
        <v>31</v>
      </c>
      <c r="Q20" s="229">
        <v>0</v>
      </c>
      <c r="R20" s="230">
        <v>6</v>
      </c>
      <c r="S20" s="231">
        <v>6</v>
      </c>
      <c r="T20" s="232">
        <v>101</v>
      </c>
      <c r="U20" s="233">
        <v>0</v>
      </c>
      <c r="V20" s="234">
        <v>26</v>
      </c>
      <c r="W20" s="235">
        <v>14</v>
      </c>
    </row>
    <row r="21" spans="1:23" ht="15.75">
      <c r="A21" s="224">
        <v>1</v>
      </c>
      <c r="B21" s="225">
        <v>10</v>
      </c>
      <c r="C21" s="226" t="s">
        <v>502</v>
      </c>
      <c r="D21" s="228" t="s">
        <v>204</v>
      </c>
      <c r="E21" s="229">
        <v>24</v>
      </c>
      <c r="F21" s="230">
        <v>2</v>
      </c>
      <c r="G21" s="231">
        <v>26</v>
      </c>
      <c r="H21" s="229">
        <v>10.01</v>
      </c>
      <c r="I21" s="230">
        <v>1</v>
      </c>
      <c r="J21" s="231">
        <v>11.01</v>
      </c>
      <c r="K21" s="229">
        <v>11</v>
      </c>
      <c r="L21" s="230">
        <v>0</v>
      </c>
      <c r="M21" s="231">
        <v>11</v>
      </c>
      <c r="N21" s="229">
        <v>2</v>
      </c>
      <c r="O21" s="230">
        <v>0</v>
      </c>
      <c r="P21" s="231">
        <v>2</v>
      </c>
      <c r="Q21" s="229">
        <v>0</v>
      </c>
      <c r="R21" s="230">
        <v>0</v>
      </c>
      <c r="S21" s="231">
        <v>0</v>
      </c>
      <c r="T21" s="232">
        <v>50.01</v>
      </c>
      <c r="U21" s="233">
        <v>0.99999999999980105</v>
      </c>
      <c r="V21" s="234">
        <v>27</v>
      </c>
      <c r="W21" s="235">
        <v>15</v>
      </c>
    </row>
    <row r="22" spans="1:23" ht="16.5" thickBot="1">
      <c r="A22" s="236"/>
      <c r="B22" s="237"/>
      <c r="C22" s="238"/>
      <c r="D22" s="239"/>
      <c r="E22" s="240"/>
      <c r="F22" s="238"/>
      <c r="G22" s="238"/>
      <c r="H22" s="238"/>
      <c r="I22" s="238"/>
      <c r="J22" s="238"/>
      <c r="K22" s="238"/>
      <c r="L22" s="238"/>
      <c r="M22" s="238"/>
      <c r="N22" s="238"/>
      <c r="O22" s="238"/>
      <c r="P22" s="238"/>
      <c r="Q22" s="238"/>
      <c r="R22" s="238"/>
      <c r="S22" s="238"/>
      <c r="T22" s="238"/>
      <c r="U22" s="238"/>
      <c r="V22" s="238"/>
      <c r="W22" s="241"/>
    </row>
    <row r="23" spans="1:23" ht="15.75" thickBot="1">
      <c r="B23"/>
      <c r="C23"/>
      <c r="D23" s="3"/>
    </row>
    <row r="24" spans="1:23">
      <c r="A24" s="140"/>
      <c r="B24" s="140"/>
      <c r="C24" s="157" t="s">
        <v>222</v>
      </c>
      <c r="D24" s="158" t="s">
        <v>533</v>
      </c>
      <c r="E24" s="159"/>
      <c r="F24" s="159"/>
      <c r="G24" s="160" t="s">
        <v>574</v>
      </c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1"/>
      <c r="V24" s="141"/>
      <c r="W24" s="140"/>
    </row>
    <row r="25" spans="1:23" ht="15.75" thickBot="1">
      <c r="A25" s="140"/>
      <c r="B25" s="140"/>
      <c r="C25" s="161" t="s">
        <v>459</v>
      </c>
      <c r="D25" s="145" t="s">
        <v>429</v>
      </c>
      <c r="E25" s="142"/>
      <c r="F25" s="142"/>
      <c r="G25" s="146">
        <v>54.01</v>
      </c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1"/>
      <c r="V25" s="141"/>
      <c r="W25" s="140"/>
    </row>
    <row r="26" spans="1:23">
      <c r="B26"/>
      <c r="C26"/>
      <c r="D26" s="3"/>
    </row>
    <row r="28" spans="1:23" ht="23.25">
      <c r="A28" s="279" t="s">
        <v>570</v>
      </c>
      <c r="B28" s="279"/>
      <c r="C28" s="279"/>
      <c r="D28" s="279"/>
      <c r="E28" s="279"/>
      <c r="F28" s="279"/>
      <c r="G28" s="279"/>
      <c r="H28" s="279"/>
      <c r="I28" s="279"/>
      <c r="J28" s="279"/>
      <c r="K28" s="279"/>
      <c r="L28" s="279"/>
      <c r="M28" s="279"/>
      <c r="N28" s="279"/>
      <c r="O28" s="279"/>
      <c r="P28" s="279"/>
      <c r="Q28" s="279"/>
      <c r="R28" s="279"/>
      <c r="S28" s="279"/>
      <c r="T28" s="279"/>
      <c r="U28" s="279"/>
      <c r="V28" s="279"/>
      <c r="W28" s="279"/>
    </row>
    <row r="29" spans="1:23" ht="18">
      <c r="A29" s="280" t="s">
        <v>571</v>
      </c>
      <c r="B29" s="280"/>
      <c r="C29" s="280"/>
      <c r="D29" s="280"/>
      <c r="E29" s="280"/>
      <c r="F29" s="280"/>
      <c r="G29" s="280"/>
      <c r="H29" s="280"/>
      <c r="I29" s="280"/>
      <c r="J29" s="280"/>
      <c r="K29" s="280"/>
      <c r="L29" s="280"/>
      <c r="M29" s="280"/>
      <c r="N29" s="280"/>
      <c r="O29" s="280"/>
      <c r="P29" s="280"/>
      <c r="Q29" s="280"/>
      <c r="R29" s="280"/>
      <c r="S29" s="280"/>
      <c r="T29" s="280"/>
      <c r="U29" s="280"/>
      <c r="V29" s="280"/>
      <c r="W29" s="280"/>
    </row>
    <row r="30" spans="1:23" ht="18.75" thickBot="1">
      <c r="A30" s="201"/>
      <c r="B30" s="201"/>
      <c r="C30" s="201"/>
      <c r="D30" s="202"/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1"/>
      <c r="S30" s="201"/>
      <c r="T30" s="201"/>
      <c r="U30" s="201"/>
      <c r="V30" s="203"/>
      <c r="W30" s="203"/>
    </row>
    <row r="31" spans="1:23" ht="20.25">
      <c r="A31" s="204" t="s">
        <v>188</v>
      </c>
      <c r="B31" s="205" t="s">
        <v>189</v>
      </c>
      <c r="C31" s="206" t="s">
        <v>3</v>
      </c>
      <c r="D31" s="207" t="s">
        <v>191</v>
      </c>
      <c r="E31" s="281" t="s">
        <v>192</v>
      </c>
      <c r="F31" s="281"/>
      <c r="G31" s="282"/>
      <c r="H31" s="283" t="s">
        <v>193</v>
      </c>
      <c r="I31" s="281"/>
      <c r="J31" s="282"/>
      <c r="K31" s="283" t="s">
        <v>194</v>
      </c>
      <c r="L31" s="281"/>
      <c r="M31" s="282"/>
      <c r="N31" s="283" t="s">
        <v>195</v>
      </c>
      <c r="O31" s="281"/>
      <c r="P31" s="282"/>
      <c r="Q31" s="283" t="s">
        <v>196</v>
      </c>
      <c r="R31" s="281"/>
      <c r="S31" s="282"/>
      <c r="T31" s="208"/>
      <c r="U31" s="209" t="s">
        <v>198</v>
      </c>
      <c r="V31" s="284" t="s">
        <v>199</v>
      </c>
      <c r="W31" s="285"/>
    </row>
    <row r="32" spans="1:23" ht="16.5" thickBot="1">
      <c r="A32" s="210"/>
      <c r="B32" s="211"/>
      <c r="C32" s="212"/>
      <c r="D32" s="190"/>
      <c r="E32" s="213" t="s">
        <v>200</v>
      </c>
      <c r="F32" s="214" t="s">
        <v>201</v>
      </c>
      <c r="G32" s="213" t="s">
        <v>197</v>
      </c>
      <c r="H32" s="215" t="s">
        <v>200</v>
      </c>
      <c r="I32" s="214" t="s">
        <v>201</v>
      </c>
      <c r="J32" s="213" t="s">
        <v>197</v>
      </c>
      <c r="K32" s="215" t="s">
        <v>200</v>
      </c>
      <c r="L32" s="214" t="s">
        <v>201</v>
      </c>
      <c r="M32" s="213" t="s">
        <v>197</v>
      </c>
      <c r="N32" s="215" t="s">
        <v>200</v>
      </c>
      <c r="O32" s="214" t="s">
        <v>201</v>
      </c>
      <c r="P32" s="213" t="s">
        <v>197</v>
      </c>
      <c r="Q32" s="215" t="s">
        <v>200</v>
      </c>
      <c r="R32" s="214" t="s">
        <v>201</v>
      </c>
      <c r="S32" s="213" t="s">
        <v>197</v>
      </c>
      <c r="T32" s="216" t="s">
        <v>204</v>
      </c>
      <c r="U32" s="217" t="s">
        <v>202</v>
      </c>
      <c r="V32" s="218" t="s">
        <v>203</v>
      </c>
      <c r="W32" s="146" t="s">
        <v>204</v>
      </c>
    </row>
    <row r="33" spans="1:23" ht="15.75">
      <c r="A33" s="219"/>
      <c r="B33" s="220"/>
      <c r="C33" s="221"/>
      <c r="D33" s="221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3"/>
    </row>
    <row r="34" spans="1:23" ht="15.75">
      <c r="A34" s="224">
        <v>1</v>
      </c>
      <c r="B34" s="225">
        <v>13</v>
      </c>
      <c r="C34" s="226" t="s">
        <v>210</v>
      </c>
      <c r="D34" s="228" t="s">
        <v>204</v>
      </c>
      <c r="E34" s="229">
        <v>38.020000000000003</v>
      </c>
      <c r="F34" s="230">
        <v>7</v>
      </c>
      <c r="G34" s="231">
        <v>45.02</v>
      </c>
      <c r="H34" s="229">
        <v>40</v>
      </c>
      <c r="I34" s="230">
        <v>9</v>
      </c>
      <c r="J34" s="231">
        <v>49</v>
      </c>
      <c r="K34" s="229">
        <v>32</v>
      </c>
      <c r="L34" s="230">
        <v>7</v>
      </c>
      <c r="M34" s="231">
        <v>39</v>
      </c>
      <c r="N34" s="229">
        <v>42</v>
      </c>
      <c r="O34" s="230">
        <v>7</v>
      </c>
      <c r="P34" s="231">
        <v>49</v>
      </c>
      <c r="Q34" s="229">
        <v>16</v>
      </c>
      <c r="R34" s="230">
        <v>5</v>
      </c>
      <c r="S34" s="231">
        <v>21</v>
      </c>
      <c r="T34" s="232">
        <v>203.02</v>
      </c>
      <c r="U34" s="233">
        <v>2.0000000000010232</v>
      </c>
      <c r="V34" s="234">
        <v>1</v>
      </c>
      <c r="W34" s="235">
        <v>1</v>
      </c>
    </row>
    <row r="35" spans="1:23" ht="15.75">
      <c r="A35" s="224">
        <v>1</v>
      </c>
      <c r="B35" s="225">
        <v>3</v>
      </c>
      <c r="C35" s="226" t="s">
        <v>209</v>
      </c>
      <c r="D35" s="228" t="s">
        <v>204</v>
      </c>
      <c r="E35" s="229">
        <v>40</v>
      </c>
      <c r="F35" s="230">
        <v>7</v>
      </c>
      <c r="G35" s="231">
        <v>47</v>
      </c>
      <c r="H35" s="229">
        <v>36</v>
      </c>
      <c r="I35" s="230">
        <v>6</v>
      </c>
      <c r="J35" s="231">
        <v>42</v>
      </c>
      <c r="K35" s="229">
        <v>27</v>
      </c>
      <c r="L35" s="230">
        <v>5</v>
      </c>
      <c r="M35" s="231">
        <v>32</v>
      </c>
      <c r="N35" s="229">
        <v>33</v>
      </c>
      <c r="O35" s="230">
        <v>7</v>
      </c>
      <c r="P35" s="231">
        <v>40</v>
      </c>
      <c r="Q35" s="229">
        <v>30.01</v>
      </c>
      <c r="R35" s="230">
        <v>4</v>
      </c>
      <c r="S35" s="231">
        <v>34.010000000000005</v>
      </c>
      <c r="T35" s="232">
        <v>195.01</v>
      </c>
      <c r="U35" s="233">
        <v>0.99999999999909051</v>
      </c>
      <c r="V35" s="234">
        <v>4</v>
      </c>
      <c r="W35" s="235">
        <v>2</v>
      </c>
    </row>
    <row r="36" spans="1:23" ht="15.75">
      <c r="A36" s="224">
        <v>1</v>
      </c>
      <c r="B36" s="225">
        <v>8</v>
      </c>
      <c r="C36" s="226" t="s">
        <v>205</v>
      </c>
      <c r="D36" s="228" t="s">
        <v>204</v>
      </c>
      <c r="E36" s="229">
        <v>35.020000000000003</v>
      </c>
      <c r="F36" s="230">
        <v>5</v>
      </c>
      <c r="G36" s="231">
        <v>40.020000000000003</v>
      </c>
      <c r="H36" s="229">
        <v>40</v>
      </c>
      <c r="I36" s="230">
        <v>8</v>
      </c>
      <c r="J36" s="231">
        <v>48</v>
      </c>
      <c r="K36" s="229">
        <v>27</v>
      </c>
      <c r="L36" s="230">
        <v>4</v>
      </c>
      <c r="M36" s="231">
        <v>31</v>
      </c>
      <c r="N36" s="229">
        <v>34</v>
      </c>
      <c r="O36" s="230">
        <v>5</v>
      </c>
      <c r="P36" s="231">
        <v>39</v>
      </c>
      <c r="Q36" s="229">
        <v>23</v>
      </c>
      <c r="R36" s="230">
        <v>0</v>
      </c>
      <c r="S36" s="231">
        <v>23</v>
      </c>
      <c r="T36" s="232">
        <v>181.02</v>
      </c>
      <c r="U36" s="233">
        <v>2.0000000000010232</v>
      </c>
      <c r="V36" s="234">
        <v>6</v>
      </c>
      <c r="W36" s="235">
        <v>3</v>
      </c>
    </row>
    <row r="37" spans="1:23" ht="15.75">
      <c r="A37" s="224">
        <v>1</v>
      </c>
      <c r="B37" s="225">
        <v>1</v>
      </c>
      <c r="C37" s="226" t="s">
        <v>426</v>
      </c>
      <c r="D37" s="228" t="s">
        <v>204</v>
      </c>
      <c r="E37" s="229">
        <v>30</v>
      </c>
      <c r="F37" s="230">
        <v>5</v>
      </c>
      <c r="G37" s="231">
        <v>35</v>
      </c>
      <c r="H37" s="229">
        <v>44.01</v>
      </c>
      <c r="I37" s="230">
        <v>7</v>
      </c>
      <c r="J37" s="231">
        <v>51.01</v>
      </c>
      <c r="K37" s="229">
        <v>32</v>
      </c>
      <c r="L37" s="230">
        <v>4</v>
      </c>
      <c r="M37" s="231">
        <v>36</v>
      </c>
      <c r="N37" s="229">
        <v>32</v>
      </c>
      <c r="O37" s="230">
        <v>4</v>
      </c>
      <c r="P37" s="231">
        <v>36</v>
      </c>
      <c r="Q37" s="229">
        <v>20</v>
      </c>
      <c r="R37" s="230">
        <v>1</v>
      </c>
      <c r="S37" s="231">
        <v>21</v>
      </c>
      <c r="T37" s="232">
        <v>179.01</v>
      </c>
      <c r="U37" s="233">
        <v>0.99999999999909051</v>
      </c>
      <c r="V37" s="234">
        <v>7</v>
      </c>
      <c r="W37" s="235">
        <v>4</v>
      </c>
    </row>
    <row r="38" spans="1:23" ht="15.75">
      <c r="A38" s="224">
        <v>1</v>
      </c>
      <c r="B38" s="225">
        <v>2</v>
      </c>
      <c r="C38" s="226" t="s">
        <v>429</v>
      </c>
      <c r="D38" s="228" t="s">
        <v>204</v>
      </c>
      <c r="E38" s="229">
        <v>30</v>
      </c>
      <c r="F38" s="230">
        <v>6</v>
      </c>
      <c r="G38" s="231">
        <v>36</v>
      </c>
      <c r="H38" s="229">
        <v>46.01</v>
      </c>
      <c r="I38" s="230">
        <v>8</v>
      </c>
      <c r="J38" s="231">
        <v>54.01</v>
      </c>
      <c r="K38" s="229">
        <v>32</v>
      </c>
      <c r="L38" s="230">
        <v>5</v>
      </c>
      <c r="M38" s="231">
        <v>37</v>
      </c>
      <c r="N38" s="229">
        <v>35.01</v>
      </c>
      <c r="O38" s="230">
        <v>4</v>
      </c>
      <c r="P38" s="231">
        <v>39.01</v>
      </c>
      <c r="Q38" s="229">
        <v>8</v>
      </c>
      <c r="R38" s="230">
        <v>0</v>
      </c>
      <c r="S38" s="231">
        <v>8</v>
      </c>
      <c r="T38" s="232">
        <v>174.01999999999998</v>
      </c>
      <c r="U38" s="233">
        <v>1.999999999998181</v>
      </c>
      <c r="V38" s="234">
        <v>9</v>
      </c>
      <c r="W38" s="235">
        <v>5</v>
      </c>
    </row>
    <row r="39" spans="1:23" ht="15.75">
      <c r="A39" s="224">
        <v>1</v>
      </c>
      <c r="B39" s="225">
        <v>9</v>
      </c>
      <c r="C39" s="226" t="s">
        <v>206</v>
      </c>
      <c r="D39" s="228" t="s">
        <v>204</v>
      </c>
      <c r="E39" s="229">
        <v>22</v>
      </c>
      <c r="F39" s="230">
        <v>4</v>
      </c>
      <c r="G39" s="231">
        <v>26</v>
      </c>
      <c r="H39" s="229">
        <v>42</v>
      </c>
      <c r="I39" s="230">
        <v>7</v>
      </c>
      <c r="J39" s="231">
        <v>49</v>
      </c>
      <c r="K39" s="229">
        <v>23</v>
      </c>
      <c r="L39" s="230">
        <v>3</v>
      </c>
      <c r="M39" s="231">
        <v>26</v>
      </c>
      <c r="N39" s="229">
        <v>18</v>
      </c>
      <c r="O39" s="230">
        <v>3</v>
      </c>
      <c r="P39" s="231">
        <v>21</v>
      </c>
      <c r="Q39" s="229">
        <v>34</v>
      </c>
      <c r="R39" s="230">
        <v>4</v>
      </c>
      <c r="S39" s="231">
        <v>38</v>
      </c>
      <c r="T39" s="232">
        <v>160</v>
      </c>
      <c r="U39" s="233">
        <v>0</v>
      </c>
      <c r="V39" s="234">
        <v>10</v>
      </c>
      <c r="W39" s="235">
        <v>6</v>
      </c>
    </row>
    <row r="40" spans="1:23" ht="15.75">
      <c r="A40" s="224">
        <v>1</v>
      </c>
      <c r="B40" s="225">
        <v>4</v>
      </c>
      <c r="C40" s="226" t="s">
        <v>238</v>
      </c>
      <c r="D40" s="228" t="s">
        <v>204</v>
      </c>
      <c r="E40" s="229">
        <v>38</v>
      </c>
      <c r="F40" s="230">
        <v>7</v>
      </c>
      <c r="G40" s="231">
        <v>45</v>
      </c>
      <c r="H40" s="229">
        <v>42.01</v>
      </c>
      <c r="I40" s="230">
        <v>7</v>
      </c>
      <c r="J40" s="231">
        <v>49.01</v>
      </c>
      <c r="K40" s="229">
        <v>35.01</v>
      </c>
      <c r="L40" s="230">
        <v>6</v>
      </c>
      <c r="M40" s="231">
        <v>41.01</v>
      </c>
      <c r="N40" s="229">
        <v>11</v>
      </c>
      <c r="O40" s="230">
        <v>5</v>
      </c>
      <c r="P40" s="231">
        <v>16</v>
      </c>
      <c r="Q40" s="229">
        <v>7</v>
      </c>
      <c r="R40" s="230">
        <v>1</v>
      </c>
      <c r="S40" s="231">
        <v>8</v>
      </c>
      <c r="T40" s="232">
        <v>159.01999999999998</v>
      </c>
      <c r="U40" s="233">
        <v>1.999999999998181</v>
      </c>
      <c r="V40" s="234">
        <v>11</v>
      </c>
      <c r="W40" s="235">
        <v>7</v>
      </c>
    </row>
    <row r="41" spans="1:23" ht="15.75">
      <c r="A41" s="224">
        <v>1</v>
      </c>
      <c r="B41" s="225">
        <v>5</v>
      </c>
      <c r="C41" s="226" t="s">
        <v>427</v>
      </c>
      <c r="D41" s="228" t="s">
        <v>204</v>
      </c>
      <c r="E41" s="229">
        <v>26</v>
      </c>
      <c r="F41" s="230">
        <v>5</v>
      </c>
      <c r="G41" s="231">
        <v>31</v>
      </c>
      <c r="H41" s="229">
        <v>38.01</v>
      </c>
      <c r="I41" s="230">
        <v>6</v>
      </c>
      <c r="J41" s="231">
        <v>44.01</v>
      </c>
      <c r="K41" s="229">
        <v>14</v>
      </c>
      <c r="L41" s="230">
        <v>1</v>
      </c>
      <c r="M41" s="231">
        <v>15</v>
      </c>
      <c r="N41" s="229">
        <v>29.01</v>
      </c>
      <c r="O41" s="230">
        <v>4</v>
      </c>
      <c r="P41" s="231">
        <v>33.010000000000005</v>
      </c>
      <c r="Q41" s="229">
        <v>24.01</v>
      </c>
      <c r="R41" s="230">
        <v>7</v>
      </c>
      <c r="S41" s="231">
        <v>31.01</v>
      </c>
      <c r="T41" s="232">
        <v>154.03</v>
      </c>
      <c r="U41" s="233">
        <v>3.0000000000001137</v>
      </c>
      <c r="V41" s="234">
        <v>12</v>
      </c>
      <c r="W41" s="235">
        <v>8</v>
      </c>
    </row>
    <row r="42" spans="1:23" ht="15.75">
      <c r="A42" s="224">
        <v>1</v>
      </c>
      <c r="B42" s="225">
        <v>11</v>
      </c>
      <c r="C42" s="226" t="s">
        <v>216</v>
      </c>
      <c r="D42" s="228" t="s">
        <v>204</v>
      </c>
      <c r="E42" s="229">
        <v>33</v>
      </c>
      <c r="F42" s="230">
        <v>7</v>
      </c>
      <c r="G42" s="231">
        <v>40</v>
      </c>
      <c r="H42" s="229">
        <v>33.020000000000003</v>
      </c>
      <c r="I42" s="230">
        <v>6</v>
      </c>
      <c r="J42" s="231">
        <v>39.020000000000003</v>
      </c>
      <c r="K42" s="229">
        <v>32</v>
      </c>
      <c r="L42" s="230">
        <v>5</v>
      </c>
      <c r="M42" s="231">
        <v>37</v>
      </c>
      <c r="N42" s="229">
        <v>18</v>
      </c>
      <c r="O42" s="230">
        <v>0</v>
      </c>
      <c r="P42" s="231">
        <v>18</v>
      </c>
      <c r="Q42" s="229">
        <v>17</v>
      </c>
      <c r="R42" s="230">
        <v>0</v>
      </c>
      <c r="S42" s="231">
        <v>17</v>
      </c>
      <c r="T42" s="232">
        <v>151.02000000000001</v>
      </c>
      <c r="U42" s="233">
        <v>2.0000000000010232</v>
      </c>
      <c r="V42" s="234">
        <v>14</v>
      </c>
      <c r="W42" s="235">
        <v>9</v>
      </c>
    </row>
    <row r="43" spans="1:23" ht="15.75">
      <c r="A43" s="224">
        <v>1</v>
      </c>
      <c r="B43" s="225">
        <v>15</v>
      </c>
      <c r="C43" s="226" t="s">
        <v>572</v>
      </c>
      <c r="D43" s="228" t="s">
        <v>204</v>
      </c>
      <c r="E43" s="229">
        <v>18</v>
      </c>
      <c r="F43" s="230">
        <v>4</v>
      </c>
      <c r="G43" s="231">
        <v>22</v>
      </c>
      <c r="H43" s="229">
        <v>29</v>
      </c>
      <c r="I43" s="230">
        <v>3</v>
      </c>
      <c r="J43" s="231">
        <v>32</v>
      </c>
      <c r="K43" s="229">
        <v>26</v>
      </c>
      <c r="L43" s="230">
        <v>8</v>
      </c>
      <c r="M43" s="231">
        <v>34</v>
      </c>
      <c r="N43" s="229">
        <v>35</v>
      </c>
      <c r="O43" s="230">
        <v>5</v>
      </c>
      <c r="P43" s="231">
        <v>40</v>
      </c>
      <c r="Q43" s="229">
        <v>22</v>
      </c>
      <c r="R43" s="230">
        <v>0</v>
      </c>
      <c r="S43" s="231">
        <v>22</v>
      </c>
      <c r="T43" s="232">
        <v>150</v>
      </c>
      <c r="U43" s="233">
        <v>0</v>
      </c>
      <c r="V43" s="234">
        <v>15</v>
      </c>
      <c r="W43" s="235">
        <v>10</v>
      </c>
    </row>
    <row r="44" spans="1:23" ht="15.75">
      <c r="A44" s="224">
        <v>1</v>
      </c>
      <c r="B44" s="225">
        <v>14</v>
      </c>
      <c r="C44" s="226" t="s">
        <v>240</v>
      </c>
      <c r="D44" s="228" t="s">
        <v>204</v>
      </c>
      <c r="E44" s="229">
        <v>20</v>
      </c>
      <c r="F44" s="230">
        <v>2</v>
      </c>
      <c r="G44" s="231">
        <v>22</v>
      </c>
      <c r="H44" s="229">
        <v>26.01</v>
      </c>
      <c r="I44" s="230">
        <v>3</v>
      </c>
      <c r="J44" s="231">
        <v>29.01</v>
      </c>
      <c r="K44" s="229">
        <v>27</v>
      </c>
      <c r="L44" s="230">
        <v>5</v>
      </c>
      <c r="M44" s="231">
        <v>32</v>
      </c>
      <c r="N44" s="229">
        <v>32</v>
      </c>
      <c r="O44" s="230">
        <v>7</v>
      </c>
      <c r="P44" s="231">
        <v>39</v>
      </c>
      <c r="Q44" s="229">
        <v>15</v>
      </c>
      <c r="R44" s="230">
        <v>5</v>
      </c>
      <c r="S44" s="231">
        <v>20</v>
      </c>
      <c r="T44" s="232">
        <v>142.01</v>
      </c>
      <c r="U44" s="233">
        <v>0.99999999999909051</v>
      </c>
      <c r="V44" s="234">
        <v>18</v>
      </c>
      <c r="W44" s="235">
        <v>11</v>
      </c>
    </row>
    <row r="45" spans="1:23" ht="15.75">
      <c r="A45" s="224">
        <v>1</v>
      </c>
      <c r="B45" s="225">
        <v>7</v>
      </c>
      <c r="C45" s="226" t="s">
        <v>573</v>
      </c>
      <c r="D45" s="228" t="s">
        <v>204</v>
      </c>
      <c r="E45" s="229">
        <v>37.01</v>
      </c>
      <c r="F45" s="230">
        <v>6</v>
      </c>
      <c r="G45" s="231">
        <v>43.01</v>
      </c>
      <c r="H45" s="229">
        <v>14</v>
      </c>
      <c r="I45" s="230">
        <v>0</v>
      </c>
      <c r="J45" s="231">
        <v>14</v>
      </c>
      <c r="K45" s="229">
        <v>34</v>
      </c>
      <c r="L45" s="230">
        <v>4</v>
      </c>
      <c r="M45" s="231">
        <v>38</v>
      </c>
      <c r="N45" s="229">
        <v>16</v>
      </c>
      <c r="O45" s="230">
        <v>0</v>
      </c>
      <c r="P45" s="231">
        <v>16</v>
      </c>
      <c r="Q45" s="229">
        <v>29</v>
      </c>
      <c r="R45" s="230">
        <v>0</v>
      </c>
      <c r="S45" s="231">
        <v>29</v>
      </c>
      <c r="T45" s="232">
        <v>140.01</v>
      </c>
      <c r="U45" s="233">
        <v>0.99999999999909051</v>
      </c>
      <c r="V45" s="234">
        <v>19</v>
      </c>
      <c r="W45" s="235">
        <v>12</v>
      </c>
    </row>
    <row r="46" spans="1:23" ht="15.75">
      <c r="A46" s="224">
        <v>2</v>
      </c>
      <c r="B46" s="225">
        <v>10</v>
      </c>
      <c r="C46" s="226" t="s">
        <v>208</v>
      </c>
      <c r="D46" s="228" t="s">
        <v>204</v>
      </c>
      <c r="E46" s="229">
        <v>32</v>
      </c>
      <c r="F46" s="230">
        <v>7</v>
      </c>
      <c r="G46" s="231">
        <v>39</v>
      </c>
      <c r="H46" s="229">
        <v>20</v>
      </c>
      <c r="I46" s="230">
        <v>2</v>
      </c>
      <c r="J46" s="231">
        <v>22</v>
      </c>
      <c r="K46" s="229">
        <v>27</v>
      </c>
      <c r="L46" s="230">
        <v>6</v>
      </c>
      <c r="M46" s="231">
        <v>33</v>
      </c>
      <c r="N46" s="229">
        <v>29</v>
      </c>
      <c r="O46" s="230">
        <v>5</v>
      </c>
      <c r="P46" s="231">
        <v>34</v>
      </c>
      <c r="Q46" s="229">
        <v>11</v>
      </c>
      <c r="R46" s="230">
        <v>0</v>
      </c>
      <c r="S46" s="231">
        <v>11</v>
      </c>
      <c r="T46" s="232">
        <v>139</v>
      </c>
      <c r="U46" s="233">
        <v>0</v>
      </c>
      <c r="V46" s="234">
        <v>20</v>
      </c>
      <c r="W46" s="235">
        <v>13</v>
      </c>
    </row>
    <row r="47" spans="1:23" ht="15.75">
      <c r="A47" s="224">
        <v>1</v>
      </c>
      <c r="B47" s="225">
        <v>6</v>
      </c>
      <c r="C47" s="226" t="s">
        <v>433</v>
      </c>
      <c r="D47" s="228" t="s">
        <v>204</v>
      </c>
      <c r="E47" s="229">
        <v>24</v>
      </c>
      <c r="F47" s="230">
        <v>5</v>
      </c>
      <c r="G47" s="231">
        <v>29</v>
      </c>
      <c r="H47" s="229">
        <v>12</v>
      </c>
      <c r="I47" s="230">
        <v>0</v>
      </c>
      <c r="J47" s="231">
        <v>12</v>
      </c>
      <c r="K47" s="229">
        <v>20</v>
      </c>
      <c r="L47" s="230">
        <v>3</v>
      </c>
      <c r="M47" s="231">
        <v>23</v>
      </c>
      <c r="N47" s="229">
        <v>30</v>
      </c>
      <c r="O47" s="230">
        <v>1</v>
      </c>
      <c r="P47" s="231">
        <v>31</v>
      </c>
      <c r="Q47" s="229">
        <v>0</v>
      </c>
      <c r="R47" s="230">
        <v>6</v>
      </c>
      <c r="S47" s="231">
        <v>6</v>
      </c>
      <c r="T47" s="232">
        <v>101</v>
      </c>
      <c r="U47" s="233">
        <v>0</v>
      </c>
      <c r="V47" s="234">
        <v>26</v>
      </c>
      <c r="W47" s="235">
        <v>14</v>
      </c>
    </row>
    <row r="48" spans="1:23" ht="15.75">
      <c r="A48" s="224">
        <v>1</v>
      </c>
      <c r="B48" s="225">
        <v>10</v>
      </c>
      <c r="C48" s="226" t="s">
        <v>502</v>
      </c>
      <c r="D48" s="228" t="s">
        <v>204</v>
      </c>
      <c r="E48" s="229">
        <v>24</v>
      </c>
      <c r="F48" s="230">
        <v>2</v>
      </c>
      <c r="G48" s="231">
        <v>26</v>
      </c>
      <c r="H48" s="229">
        <v>10.01</v>
      </c>
      <c r="I48" s="230">
        <v>1</v>
      </c>
      <c r="J48" s="231">
        <v>11.01</v>
      </c>
      <c r="K48" s="229">
        <v>11</v>
      </c>
      <c r="L48" s="230">
        <v>0</v>
      </c>
      <c r="M48" s="231">
        <v>11</v>
      </c>
      <c r="N48" s="229">
        <v>2</v>
      </c>
      <c r="O48" s="230">
        <v>0</v>
      </c>
      <c r="P48" s="231">
        <v>2</v>
      </c>
      <c r="Q48" s="229">
        <v>0</v>
      </c>
      <c r="R48" s="230">
        <v>0</v>
      </c>
      <c r="S48" s="231">
        <v>0</v>
      </c>
      <c r="T48" s="232">
        <v>50.01</v>
      </c>
      <c r="U48" s="233">
        <v>0.99999999999980105</v>
      </c>
      <c r="V48" s="234">
        <v>27</v>
      </c>
      <c r="W48" s="235">
        <v>15</v>
      </c>
    </row>
    <row r="49" spans="1:23" ht="16.5" thickBot="1">
      <c r="A49" s="236"/>
      <c r="B49" s="237"/>
      <c r="C49" s="238"/>
      <c r="D49" s="239"/>
      <c r="E49" s="240"/>
      <c r="F49" s="238"/>
      <c r="G49" s="238"/>
      <c r="H49" s="238"/>
      <c r="I49" s="238"/>
      <c r="J49" s="238"/>
      <c r="K49" s="238"/>
      <c r="L49" s="238"/>
      <c r="M49" s="238"/>
      <c r="N49" s="238"/>
      <c r="O49" s="238"/>
      <c r="P49" s="238"/>
      <c r="Q49" s="238"/>
      <c r="R49" s="238"/>
      <c r="S49" s="238"/>
      <c r="T49" s="238"/>
      <c r="U49" s="238"/>
      <c r="V49" s="238"/>
      <c r="W49" s="241"/>
    </row>
    <row r="50" spans="1:23" ht="15.75" thickBot="1">
      <c r="B50"/>
      <c r="C50"/>
      <c r="D50" s="3"/>
    </row>
    <row r="51" spans="1:23">
      <c r="A51" s="140"/>
      <c r="B51" s="140"/>
      <c r="C51" s="157" t="s">
        <v>222</v>
      </c>
      <c r="D51" s="158" t="s">
        <v>533</v>
      </c>
      <c r="E51" s="159"/>
      <c r="F51" s="159"/>
      <c r="G51" s="160" t="s">
        <v>574</v>
      </c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1"/>
      <c r="V51" s="141"/>
      <c r="W51" s="140"/>
    </row>
    <row r="52" spans="1:23" ht="15.75" thickBot="1">
      <c r="A52" s="140"/>
      <c r="B52" s="140"/>
      <c r="C52" s="161" t="s">
        <v>459</v>
      </c>
      <c r="D52" s="145" t="s">
        <v>429</v>
      </c>
      <c r="E52" s="142"/>
      <c r="F52" s="142"/>
      <c r="G52" s="146">
        <v>54.01</v>
      </c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1"/>
      <c r="V52" s="141"/>
      <c r="W52" s="140"/>
    </row>
    <row r="53" spans="1:23">
      <c r="B53"/>
      <c r="C53"/>
      <c r="D53" s="3"/>
    </row>
  </sheetData>
  <mergeCells count="16">
    <mergeCell ref="A28:W28"/>
    <mergeCell ref="A29:W29"/>
    <mergeCell ref="E31:G31"/>
    <mergeCell ref="H31:J31"/>
    <mergeCell ref="K31:M31"/>
    <mergeCell ref="N31:P31"/>
    <mergeCell ref="Q31:S31"/>
    <mergeCell ref="V31:W31"/>
    <mergeCell ref="A1:W1"/>
    <mergeCell ref="A2:W2"/>
    <mergeCell ref="E4:G4"/>
    <mergeCell ref="H4:J4"/>
    <mergeCell ref="K4:M4"/>
    <mergeCell ref="N4:P4"/>
    <mergeCell ref="Q4:S4"/>
    <mergeCell ref="V4:W4"/>
  </mergeCells>
  <conditionalFormatting sqref="T7:T21">
    <cfRule type="cellIs" dxfId="11" priority="5" operator="equal">
      <formula>0</formula>
    </cfRule>
  </conditionalFormatting>
  <conditionalFormatting sqref="G7:G21 J7:J21 M7:M21 P7:P21 S7:S21">
    <cfRule type="top10" dxfId="10" priority="6" rank="1"/>
  </conditionalFormatting>
  <conditionalFormatting sqref="T24:T25">
    <cfRule type="cellIs" dxfId="9" priority="4" operator="equal">
      <formula>0</formula>
    </cfRule>
  </conditionalFormatting>
  <conditionalFormatting sqref="T34:T48">
    <cfRule type="cellIs" dxfId="8" priority="2" operator="equal">
      <formula>0</formula>
    </cfRule>
  </conditionalFormatting>
  <conditionalFormatting sqref="G34:G48 J34:J48 M34:M48 P34:P48 S34:S48">
    <cfRule type="top10" dxfId="7" priority="3" rank="1"/>
  </conditionalFormatting>
  <conditionalFormatting sqref="T51:T52">
    <cfRule type="cellIs" dxfId="6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8"/>
  <sheetViews>
    <sheetView workbookViewId="0">
      <selection sqref="A1:X1"/>
    </sheetView>
  </sheetViews>
  <sheetFormatPr defaultRowHeight="15"/>
  <cols>
    <col min="1" max="1" width="6.28515625" bestFit="1" customWidth="1"/>
    <col min="2" max="2" width="6.7109375" bestFit="1" customWidth="1"/>
    <col min="3" max="3" width="17.85546875" bestFit="1" customWidth="1"/>
    <col min="4" max="4" width="2.140625" bestFit="1" customWidth="1"/>
    <col min="5" max="5" width="7.42578125" bestFit="1" customWidth="1"/>
    <col min="6" max="20" width="9.140625" customWidth="1"/>
  </cols>
  <sheetData>
    <row r="1" spans="1:24" ht="23.25">
      <c r="A1" s="278" t="s">
        <v>580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</row>
    <row r="2" spans="1:24" ht="18">
      <c r="A2" s="269" t="s">
        <v>509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</row>
    <row r="3" spans="1:24" ht="18.75" thickBot="1">
      <c r="A3" s="90"/>
      <c r="B3" s="90"/>
      <c r="C3" s="90"/>
      <c r="D3" s="91"/>
      <c r="E3" s="91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1"/>
      <c r="W3" s="259"/>
      <c r="X3" s="92"/>
    </row>
    <row r="4" spans="1:24" ht="20.25">
      <c r="A4" s="93" t="s">
        <v>188</v>
      </c>
      <c r="B4" s="94" t="s">
        <v>189</v>
      </c>
      <c r="C4" s="95" t="s">
        <v>3</v>
      </c>
      <c r="D4" s="95" t="s">
        <v>190</v>
      </c>
      <c r="E4" s="96" t="s">
        <v>191</v>
      </c>
      <c r="F4" s="274" t="s">
        <v>192</v>
      </c>
      <c r="G4" s="274"/>
      <c r="H4" s="275"/>
      <c r="I4" s="276" t="s">
        <v>193</v>
      </c>
      <c r="J4" s="274"/>
      <c r="K4" s="275"/>
      <c r="L4" s="276" t="s">
        <v>194</v>
      </c>
      <c r="M4" s="274"/>
      <c r="N4" s="275"/>
      <c r="O4" s="276" t="s">
        <v>195</v>
      </c>
      <c r="P4" s="274"/>
      <c r="Q4" s="275"/>
      <c r="R4" s="276" t="s">
        <v>196</v>
      </c>
      <c r="S4" s="274"/>
      <c r="T4" s="275"/>
      <c r="U4" s="260" t="s">
        <v>197</v>
      </c>
      <c r="V4" s="97" t="s">
        <v>198</v>
      </c>
      <c r="W4" s="272" t="s">
        <v>199</v>
      </c>
      <c r="X4" s="273"/>
    </row>
    <row r="5" spans="1:24" ht="16.5" thickBot="1">
      <c r="A5" s="98"/>
      <c r="B5" s="99"/>
      <c r="C5" s="100"/>
      <c r="D5" s="95"/>
      <c r="E5" s="101"/>
      <c r="F5" s="102" t="s">
        <v>200</v>
      </c>
      <c r="G5" s="103" t="s">
        <v>201</v>
      </c>
      <c r="H5" s="102" t="s">
        <v>197</v>
      </c>
      <c r="I5" s="104" t="s">
        <v>200</v>
      </c>
      <c r="J5" s="103" t="s">
        <v>201</v>
      </c>
      <c r="K5" s="102" t="s">
        <v>197</v>
      </c>
      <c r="L5" s="104" t="s">
        <v>200</v>
      </c>
      <c r="M5" s="103" t="s">
        <v>201</v>
      </c>
      <c r="N5" s="102" t="s">
        <v>197</v>
      </c>
      <c r="O5" s="104" t="s">
        <v>200</v>
      </c>
      <c r="P5" s="103" t="s">
        <v>201</v>
      </c>
      <c r="Q5" s="102" t="s">
        <v>197</v>
      </c>
      <c r="R5" s="104" t="s">
        <v>200</v>
      </c>
      <c r="S5" s="103" t="s">
        <v>201</v>
      </c>
      <c r="T5" s="102" t="s">
        <v>197</v>
      </c>
      <c r="U5" s="105" t="s">
        <v>4</v>
      </c>
      <c r="V5" s="106" t="s">
        <v>202</v>
      </c>
      <c r="W5" s="107" t="s">
        <v>203</v>
      </c>
      <c r="X5" s="108" t="s">
        <v>204</v>
      </c>
    </row>
    <row r="6" spans="1:24" ht="15.75">
      <c r="A6" s="109"/>
      <c r="B6" s="110"/>
      <c r="C6" s="111"/>
      <c r="D6" s="112"/>
      <c r="E6" s="111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4"/>
    </row>
    <row r="7" spans="1:24" ht="15.75">
      <c r="A7" s="115">
        <v>1</v>
      </c>
      <c r="B7" s="116">
        <v>12</v>
      </c>
      <c r="C7" s="117" t="s">
        <v>581</v>
      </c>
      <c r="D7" s="118">
        <v>0</v>
      </c>
      <c r="E7" s="119" t="s">
        <v>204</v>
      </c>
      <c r="F7" s="120">
        <v>39.020000000000003</v>
      </c>
      <c r="G7" s="121">
        <v>6</v>
      </c>
      <c r="H7" s="122">
        <v>45.02</v>
      </c>
      <c r="I7" s="120">
        <v>42</v>
      </c>
      <c r="J7" s="121">
        <v>7</v>
      </c>
      <c r="K7" s="122">
        <v>49</v>
      </c>
      <c r="L7" s="120">
        <v>29</v>
      </c>
      <c r="M7" s="121">
        <v>6</v>
      </c>
      <c r="N7" s="122">
        <v>35</v>
      </c>
      <c r="O7" s="120">
        <v>37</v>
      </c>
      <c r="P7" s="121">
        <v>9</v>
      </c>
      <c r="Q7" s="122">
        <v>46</v>
      </c>
      <c r="R7" s="120">
        <v>37.020000000000003</v>
      </c>
      <c r="S7" s="121">
        <v>6</v>
      </c>
      <c r="T7" s="122">
        <v>43.02</v>
      </c>
      <c r="U7" s="123">
        <v>218.04000000000002</v>
      </c>
      <c r="V7" s="124">
        <v>4</v>
      </c>
      <c r="W7" s="125">
        <v>1</v>
      </c>
      <c r="X7" s="126">
        <v>1</v>
      </c>
    </row>
    <row r="8" spans="1:24" ht="15.75">
      <c r="A8" s="115">
        <v>1</v>
      </c>
      <c r="B8" s="116">
        <v>8</v>
      </c>
      <c r="C8" s="117" t="s">
        <v>582</v>
      </c>
      <c r="D8" s="118">
        <v>0</v>
      </c>
      <c r="E8" s="119" t="s">
        <v>204</v>
      </c>
      <c r="F8" s="120">
        <v>41.01</v>
      </c>
      <c r="G8" s="121">
        <v>7</v>
      </c>
      <c r="H8" s="122">
        <v>48.01</v>
      </c>
      <c r="I8" s="120">
        <v>44</v>
      </c>
      <c r="J8" s="121">
        <v>7</v>
      </c>
      <c r="K8" s="122">
        <v>51</v>
      </c>
      <c r="L8" s="120">
        <v>23</v>
      </c>
      <c r="M8" s="121">
        <v>6</v>
      </c>
      <c r="N8" s="122">
        <v>29</v>
      </c>
      <c r="O8" s="120">
        <v>32</v>
      </c>
      <c r="P8" s="121">
        <v>5</v>
      </c>
      <c r="Q8" s="122">
        <v>37</v>
      </c>
      <c r="R8" s="120">
        <v>45</v>
      </c>
      <c r="S8" s="121">
        <v>8</v>
      </c>
      <c r="T8" s="122">
        <v>53</v>
      </c>
      <c r="U8" s="123">
        <v>218.01</v>
      </c>
      <c r="V8" s="124">
        <v>1</v>
      </c>
      <c r="W8" s="125">
        <v>2</v>
      </c>
      <c r="X8" s="126">
        <v>2</v>
      </c>
    </row>
    <row r="9" spans="1:24" ht="15.75">
      <c r="A9" s="115">
        <v>1</v>
      </c>
      <c r="B9" s="116">
        <v>4</v>
      </c>
      <c r="C9" s="117" t="s">
        <v>583</v>
      </c>
      <c r="D9" s="118">
        <v>0</v>
      </c>
      <c r="E9" s="119" t="s">
        <v>204</v>
      </c>
      <c r="F9" s="120">
        <v>43.01</v>
      </c>
      <c r="G9" s="121">
        <v>8</v>
      </c>
      <c r="H9" s="122">
        <v>51.01</v>
      </c>
      <c r="I9" s="120">
        <v>40</v>
      </c>
      <c r="J9" s="121">
        <v>8</v>
      </c>
      <c r="K9" s="122">
        <v>48</v>
      </c>
      <c r="L9" s="120">
        <v>31.01</v>
      </c>
      <c r="M9" s="121">
        <v>6</v>
      </c>
      <c r="N9" s="122">
        <v>37.010000000000005</v>
      </c>
      <c r="O9" s="120">
        <v>35</v>
      </c>
      <c r="P9" s="121">
        <v>8</v>
      </c>
      <c r="Q9" s="122">
        <v>43</v>
      </c>
      <c r="R9" s="120">
        <v>31</v>
      </c>
      <c r="S9" s="121">
        <v>6</v>
      </c>
      <c r="T9" s="122">
        <v>37</v>
      </c>
      <c r="U9" s="123">
        <v>216.01999999999998</v>
      </c>
      <c r="V9" s="124">
        <v>2</v>
      </c>
      <c r="W9" s="125">
        <v>3</v>
      </c>
      <c r="X9" s="126">
        <v>3</v>
      </c>
    </row>
    <row r="10" spans="1:24" ht="15.75">
      <c r="A10" s="115">
        <v>1</v>
      </c>
      <c r="B10" s="116">
        <v>2</v>
      </c>
      <c r="C10" s="117" t="s">
        <v>214</v>
      </c>
      <c r="D10" s="118">
        <v>0</v>
      </c>
      <c r="E10" s="119" t="s">
        <v>204</v>
      </c>
      <c r="F10" s="120">
        <v>33</v>
      </c>
      <c r="G10" s="121">
        <v>5</v>
      </c>
      <c r="H10" s="122">
        <v>38</v>
      </c>
      <c r="I10" s="120">
        <v>30</v>
      </c>
      <c r="J10" s="121">
        <v>6</v>
      </c>
      <c r="K10" s="122">
        <v>36</v>
      </c>
      <c r="L10" s="120">
        <v>38</v>
      </c>
      <c r="M10" s="121">
        <v>7</v>
      </c>
      <c r="N10" s="122">
        <v>45</v>
      </c>
      <c r="O10" s="120">
        <v>27</v>
      </c>
      <c r="P10" s="121">
        <v>4</v>
      </c>
      <c r="Q10" s="122">
        <v>31</v>
      </c>
      <c r="R10" s="120">
        <v>40.020000000000003</v>
      </c>
      <c r="S10" s="121">
        <v>6</v>
      </c>
      <c r="T10" s="122">
        <v>46.02</v>
      </c>
      <c r="U10" s="123">
        <v>196.02</v>
      </c>
      <c r="V10" s="124">
        <v>2</v>
      </c>
      <c r="W10" s="125">
        <v>6</v>
      </c>
      <c r="X10" s="126">
        <v>4</v>
      </c>
    </row>
    <row r="11" spans="1:24" ht="15.75">
      <c r="A11" s="115">
        <v>1</v>
      </c>
      <c r="B11" s="116">
        <v>9</v>
      </c>
      <c r="C11" s="117" t="s">
        <v>584</v>
      </c>
      <c r="D11" s="118">
        <v>0</v>
      </c>
      <c r="E11" s="119" t="s">
        <v>204</v>
      </c>
      <c r="F11" s="120">
        <v>41.01</v>
      </c>
      <c r="G11" s="121">
        <v>7</v>
      </c>
      <c r="H11" s="122">
        <v>48.01</v>
      </c>
      <c r="I11" s="120">
        <v>30.01</v>
      </c>
      <c r="J11" s="121">
        <v>4</v>
      </c>
      <c r="K11" s="122">
        <v>34.010000000000005</v>
      </c>
      <c r="L11" s="120">
        <v>40</v>
      </c>
      <c r="M11" s="121">
        <v>7</v>
      </c>
      <c r="N11" s="122">
        <v>47</v>
      </c>
      <c r="O11" s="120">
        <v>16</v>
      </c>
      <c r="P11" s="121">
        <v>6</v>
      </c>
      <c r="Q11" s="122">
        <v>22</v>
      </c>
      <c r="R11" s="120">
        <v>24</v>
      </c>
      <c r="S11" s="121">
        <v>5</v>
      </c>
      <c r="T11" s="122">
        <v>29</v>
      </c>
      <c r="U11" s="123">
        <v>180.02</v>
      </c>
      <c r="V11" s="124">
        <v>2</v>
      </c>
      <c r="W11" s="125">
        <v>9</v>
      </c>
      <c r="X11" s="126">
        <v>5</v>
      </c>
    </row>
    <row r="12" spans="1:24" ht="15.75">
      <c r="A12" s="115">
        <v>1</v>
      </c>
      <c r="B12" s="116">
        <v>1</v>
      </c>
      <c r="C12" s="117" t="s">
        <v>585</v>
      </c>
      <c r="D12" s="118">
        <v>0</v>
      </c>
      <c r="E12" s="119" t="s">
        <v>204</v>
      </c>
      <c r="F12" s="120">
        <v>30</v>
      </c>
      <c r="G12" s="121">
        <v>5</v>
      </c>
      <c r="H12" s="122">
        <v>35</v>
      </c>
      <c r="I12" s="120">
        <v>38</v>
      </c>
      <c r="J12" s="121">
        <v>8</v>
      </c>
      <c r="K12" s="122">
        <v>46</v>
      </c>
      <c r="L12" s="120">
        <v>22</v>
      </c>
      <c r="M12" s="121">
        <v>2</v>
      </c>
      <c r="N12" s="122">
        <v>24</v>
      </c>
      <c r="O12" s="120">
        <v>11</v>
      </c>
      <c r="P12" s="121">
        <v>5</v>
      </c>
      <c r="Q12" s="122">
        <v>16</v>
      </c>
      <c r="R12" s="120">
        <v>29</v>
      </c>
      <c r="S12" s="121">
        <v>4</v>
      </c>
      <c r="T12" s="122">
        <v>33</v>
      </c>
      <c r="U12" s="123">
        <v>154</v>
      </c>
      <c r="V12" s="124">
        <v>0</v>
      </c>
      <c r="W12" s="125">
        <v>13</v>
      </c>
      <c r="X12" s="126">
        <v>6</v>
      </c>
    </row>
    <row r="13" spans="1:24" ht="15.75">
      <c r="A13" s="115">
        <v>2</v>
      </c>
      <c r="B13" s="116">
        <v>1</v>
      </c>
      <c r="C13" s="117" t="s">
        <v>586</v>
      </c>
      <c r="D13" s="118">
        <v>0</v>
      </c>
      <c r="E13" s="119" t="s">
        <v>204</v>
      </c>
      <c r="F13" s="120">
        <v>37</v>
      </c>
      <c r="G13" s="121">
        <v>6</v>
      </c>
      <c r="H13" s="122">
        <v>43</v>
      </c>
      <c r="I13" s="120">
        <v>26</v>
      </c>
      <c r="J13" s="121">
        <v>6</v>
      </c>
      <c r="K13" s="122">
        <v>32</v>
      </c>
      <c r="L13" s="120">
        <v>15</v>
      </c>
      <c r="M13" s="121">
        <v>0</v>
      </c>
      <c r="N13" s="122">
        <v>15</v>
      </c>
      <c r="O13" s="120">
        <v>17</v>
      </c>
      <c r="P13" s="121">
        <v>7</v>
      </c>
      <c r="Q13" s="122">
        <v>24</v>
      </c>
      <c r="R13" s="120">
        <v>32</v>
      </c>
      <c r="S13" s="121">
        <v>5</v>
      </c>
      <c r="T13" s="122">
        <v>37</v>
      </c>
      <c r="U13" s="123">
        <v>151</v>
      </c>
      <c r="V13" s="124">
        <v>0</v>
      </c>
      <c r="W13" s="125">
        <v>14</v>
      </c>
      <c r="X13" s="126">
        <v>7</v>
      </c>
    </row>
    <row r="14" spans="1:24" ht="15.75">
      <c r="A14" s="115">
        <v>1</v>
      </c>
      <c r="B14" s="116">
        <v>5</v>
      </c>
      <c r="C14" s="117" t="s">
        <v>587</v>
      </c>
      <c r="D14" s="118">
        <v>0</v>
      </c>
      <c r="E14" s="119" t="s">
        <v>204</v>
      </c>
      <c r="F14" s="120">
        <v>20</v>
      </c>
      <c r="G14" s="121">
        <v>3</v>
      </c>
      <c r="H14" s="122">
        <v>23</v>
      </c>
      <c r="I14" s="120">
        <v>21</v>
      </c>
      <c r="J14" s="121">
        <v>6</v>
      </c>
      <c r="K14" s="122">
        <v>27</v>
      </c>
      <c r="L14" s="120">
        <v>11</v>
      </c>
      <c r="M14" s="121">
        <v>7</v>
      </c>
      <c r="N14" s="122">
        <v>18</v>
      </c>
      <c r="O14" s="120">
        <v>34.01</v>
      </c>
      <c r="P14" s="121">
        <v>5</v>
      </c>
      <c r="Q14" s="122">
        <v>39.01</v>
      </c>
      <c r="R14" s="120">
        <v>34.020000000000003</v>
      </c>
      <c r="S14" s="121">
        <v>5</v>
      </c>
      <c r="T14" s="122">
        <v>39.020000000000003</v>
      </c>
      <c r="U14" s="123">
        <v>146.03</v>
      </c>
      <c r="V14" s="124">
        <v>3</v>
      </c>
      <c r="W14" s="125">
        <v>15</v>
      </c>
      <c r="X14" s="126">
        <v>8</v>
      </c>
    </row>
    <row r="15" spans="1:24" ht="15.75">
      <c r="A15" s="115">
        <v>1</v>
      </c>
      <c r="B15" s="116">
        <v>6</v>
      </c>
      <c r="C15" s="117" t="s">
        <v>588</v>
      </c>
      <c r="D15" s="118">
        <v>0</v>
      </c>
      <c r="E15" s="119" t="s">
        <v>204</v>
      </c>
      <c r="F15" s="120">
        <v>12</v>
      </c>
      <c r="G15" s="121">
        <v>8</v>
      </c>
      <c r="H15" s="122">
        <v>20</v>
      </c>
      <c r="I15" s="120">
        <v>35.01</v>
      </c>
      <c r="J15" s="121">
        <v>7</v>
      </c>
      <c r="K15" s="122">
        <v>42.01</v>
      </c>
      <c r="L15" s="120">
        <v>16</v>
      </c>
      <c r="M15" s="121">
        <v>8</v>
      </c>
      <c r="N15" s="122">
        <v>24</v>
      </c>
      <c r="O15" s="120">
        <v>18</v>
      </c>
      <c r="P15" s="121">
        <v>6</v>
      </c>
      <c r="Q15" s="122">
        <v>24</v>
      </c>
      <c r="R15" s="120">
        <v>25</v>
      </c>
      <c r="S15" s="121">
        <v>7</v>
      </c>
      <c r="T15" s="122">
        <v>32</v>
      </c>
      <c r="U15" s="123">
        <v>142.01</v>
      </c>
      <c r="V15" s="124">
        <v>1</v>
      </c>
      <c r="W15" s="125">
        <v>16</v>
      </c>
      <c r="X15" s="126">
        <v>9</v>
      </c>
    </row>
    <row r="16" spans="1:24" ht="15.75">
      <c r="A16" s="115">
        <v>1</v>
      </c>
      <c r="B16" s="116">
        <v>10</v>
      </c>
      <c r="C16" s="117" t="s">
        <v>589</v>
      </c>
      <c r="D16" s="118">
        <v>0</v>
      </c>
      <c r="E16" s="119" t="s">
        <v>204</v>
      </c>
      <c r="F16" s="120">
        <v>29</v>
      </c>
      <c r="G16" s="121">
        <v>4</v>
      </c>
      <c r="H16" s="122">
        <v>33</v>
      </c>
      <c r="I16" s="120">
        <v>18</v>
      </c>
      <c r="J16" s="121">
        <v>4</v>
      </c>
      <c r="K16" s="122">
        <v>22</v>
      </c>
      <c r="L16" s="120">
        <v>20.010000000000002</v>
      </c>
      <c r="M16" s="121">
        <v>3</v>
      </c>
      <c r="N16" s="122">
        <v>23.01</v>
      </c>
      <c r="O16" s="120">
        <v>17</v>
      </c>
      <c r="P16" s="121">
        <v>2</v>
      </c>
      <c r="Q16" s="122">
        <v>19</v>
      </c>
      <c r="R16" s="120">
        <v>29.01</v>
      </c>
      <c r="S16" s="121">
        <v>5</v>
      </c>
      <c r="T16" s="122">
        <v>34.010000000000005</v>
      </c>
      <c r="U16" s="123">
        <v>131.02000000000001</v>
      </c>
      <c r="V16" s="124">
        <v>2</v>
      </c>
      <c r="W16" s="125">
        <v>18</v>
      </c>
      <c r="X16" s="126">
        <v>10</v>
      </c>
    </row>
    <row r="17" spans="1:26" ht="15.75">
      <c r="A17" s="115">
        <v>1</v>
      </c>
      <c r="B17" s="116">
        <v>13</v>
      </c>
      <c r="C17" s="117" t="s">
        <v>590</v>
      </c>
      <c r="D17" s="118">
        <v>0</v>
      </c>
      <c r="E17" s="119" t="s">
        <v>204</v>
      </c>
      <c r="F17" s="120">
        <v>2</v>
      </c>
      <c r="G17" s="121">
        <v>0</v>
      </c>
      <c r="H17" s="122">
        <v>2</v>
      </c>
      <c r="I17" s="120">
        <v>20</v>
      </c>
      <c r="J17" s="121">
        <v>4</v>
      </c>
      <c r="K17" s="122">
        <v>24</v>
      </c>
      <c r="L17" s="120">
        <v>22</v>
      </c>
      <c r="M17" s="121">
        <v>6</v>
      </c>
      <c r="N17" s="122">
        <v>28</v>
      </c>
      <c r="O17" s="120">
        <v>23</v>
      </c>
      <c r="P17" s="121">
        <v>6</v>
      </c>
      <c r="Q17" s="122">
        <v>29</v>
      </c>
      <c r="R17" s="120">
        <v>38.01</v>
      </c>
      <c r="S17" s="121">
        <v>5</v>
      </c>
      <c r="T17" s="122">
        <v>43.01</v>
      </c>
      <c r="U17" s="123">
        <v>126.00999999999999</v>
      </c>
      <c r="V17" s="124">
        <v>1</v>
      </c>
      <c r="W17" s="125">
        <v>19</v>
      </c>
      <c r="X17" s="126">
        <v>11</v>
      </c>
    </row>
    <row r="18" spans="1:26" ht="15.75">
      <c r="A18" s="115">
        <v>1</v>
      </c>
      <c r="B18" s="116">
        <v>14</v>
      </c>
      <c r="C18" s="117" t="s">
        <v>591</v>
      </c>
      <c r="D18" s="118">
        <v>0</v>
      </c>
      <c r="E18" s="119" t="s">
        <v>204</v>
      </c>
      <c r="F18" s="120">
        <v>22.01</v>
      </c>
      <c r="G18" s="121">
        <v>4</v>
      </c>
      <c r="H18" s="122">
        <v>26.01</v>
      </c>
      <c r="I18" s="120">
        <v>14</v>
      </c>
      <c r="J18" s="121">
        <v>2</v>
      </c>
      <c r="K18" s="122">
        <v>16</v>
      </c>
      <c r="L18" s="120">
        <v>26</v>
      </c>
      <c r="M18" s="121">
        <v>4</v>
      </c>
      <c r="N18" s="122">
        <v>30</v>
      </c>
      <c r="O18" s="120">
        <v>24</v>
      </c>
      <c r="P18" s="121">
        <v>6</v>
      </c>
      <c r="Q18" s="122">
        <v>30</v>
      </c>
      <c r="R18" s="120">
        <v>10</v>
      </c>
      <c r="S18" s="121">
        <v>7</v>
      </c>
      <c r="T18" s="122">
        <v>17</v>
      </c>
      <c r="U18" s="123">
        <v>119.01</v>
      </c>
      <c r="V18" s="124">
        <v>1</v>
      </c>
      <c r="W18" s="125">
        <v>21</v>
      </c>
      <c r="X18" s="126">
        <v>12</v>
      </c>
    </row>
    <row r="19" spans="1:26" ht="15.75">
      <c r="A19" s="115">
        <v>2</v>
      </c>
      <c r="B19" s="116">
        <v>3</v>
      </c>
      <c r="C19" s="117" t="s">
        <v>592</v>
      </c>
      <c r="D19" s="118">
        <v>0</v>
      </c>
      <c r="E19" s="119" t="s">
        <v>204</v>
      </c>
      <c r="F19" s="120">
        <v>3</v>
      </c>
      <c r="G19" s="121">
        <v>1</v>
      </c>
      <c r="H19" s="122">
        <v>4</v>
      </c>
      <c r="I19" s="120">
        <v>25</v>
      </c>
      <c r="J19" s="121">
        <v>2</v>
      </c>
      <c r="K19" s="122">
        <v>27</v>
      </c>
      <c r="L19" s="120">
        <v>21</v>
      </c>
      <c r="M19" s="121">
        <v>2</v>
      </c>
      <c r="N19" s="122">
        <v>23</v>
      </c>
      <c r="O19" s="120">
        <v>8</v>
      </c>
      <c r="P19" s="121">
        <v>3</v>
      </c>
      <c r="Q19" s="122">
        <v>11</v>
      </c>
      <c r="R19" s="120">
        <v>25</v>
      </c>
      <c r="S19" s="121">
        <v>2</v>
      </c>
      <c r="T19" s="122">
        <v>27</v>
      </c>
      <c r="U19" s="123">
        <v>92</v>
      </c>
      <c r="V19" s="124">
        <v>0</v>
      </c>
      <c r="W19" s="125">
        <v>24</v>
      </c>
      <c r="X19" s="126">
        <v>13</v>
      </c>
    </row>
    <row r="20" spans="1:26" ht="15.75">
      <c r="A20" s="115">
        <v>2</v>
      </c>
      <c r="B20" s="116">
        <v>14</v>
      </c>
      <c r="C20" s="117" t="s">
        <v>593</v>
      </c>
      <c r="D20" s="118">
        <v>0</v>
      </c>
      <c r="E20" s="119" t="s">
        <v>204</v>
      </c>
      <c r="F20" s="120">
        <v>19</v>
      </c>
      <c r="G20" s="121">
        <v>1</v>
      </c>
      <c r="H20" s="122">
        <v>20</v>
      </c>
      <c r="I20" s="120">
        <v>13</v>
      </c>
      <c r="J20" s="121">
        <v>4</v>
      </c>
      <c r="K20" s="122">
        <v>17</v>
      </c>
      <c r="L20" s="120">
        <v>21</v>
      </c>
      <c r="M20" s="121">
        <v>1</v>
      </c>
      <c r="N20" s="122">
        <v>22</v>
      </c>
      <c r="O20" s="120">
        <v>17</v>
      </c>
      <c r="P20" s="121">
        <v>0</v>
      </c>
      <c r="Q20" s="122">
        <v>17</v>
      </c>
      <c r="R20" s="120">
        <v>7</v>
      </c>
      <c r="S20" s="121">
        <v>0</v>
      </c>
      <c r="T20" s="122">
        <v>7</v>
      </c>
      <c r="U20" s="123">
        <v>83</v>
      </c>
      <c r="V20" s="124">
        <v>0</v>
      </c>
      <c r="W20" s="125">
        <v>25</v>
      </c>
      <c r="X20" s="126">
        <v>14</v>
      </c>
    </row>
    <row r="21" spans="1:26" ht="16.5" thickBot="1">
      <c r="A21" s="175" t="s">
        <v>377</v>
      </c>
      <c r="B21" s="129" t="s">
        <v>377</v>
      </c>
      <c r="C21" s="130" t="s">
        <v>377</v>
      </c>
      <c r="D21" s="143" t="s">
        <v>377</v>
      </c>
      <c r="E21" s="176" t="s">
        <v>377</v>
      </c>
      <c r="F21" s="133" t="s">
        <v>377</v>
      </c>
      <c r="G21" s="134" t="s">
        <v>377</v>
      </c>
      <c r="H21" s="135" t="s">
        <v>377</v>
      </c>
      <c r="I21" s="133" t="s">
        <v>377</v>
      </c>
      <c r="J21" s="134" t="s">
        <v>377</v>
      </c>
      <c r="K21" s="177" t="s">
        <v>377</v>
      </c>
      <c r="L21" s="133" t="s">
        <v>377</v>
      </c>
      <c r="M21" s="134" t="s">
        <v>377</v>
      </c>
      <c r="N21" s="177" t="s">
        <v>377</v>
      </c>
      <c r="O21" s="133" t="s">
        <v>377</v>
      </c>
      <c r="P21" s="134" t="s">
        <v>377</v>
      </c>
      <c r="Q21" s="135" t="s">
        <v>377</v>
      </c>
      <c r="R21" s="133" t="s">
        <v>377</v>
      </c>
      <c r="S21" s="134" t="s">
        <v>377</v>
      </c>
      <c r="T21" s="135" t="s">
        <v>377</v>
      </c>
      <c r="U21" s="178" t="s">
        <v>377</v>
      </c>
      <c r="V21" s="179" t="s">
        <v>377</v>
      </c>
      <c r="W21" s="180" t="s">
        <v>377</v>
      </c>
      <c r="X21" s="139" t="s">
        <v>377</v>
      </c>
    </row>
    <row r="22" spans="1:26" ht="15.75" thickBot="1">
      <c r="A22" s="140"/>
      <c r="B22" s="140"/>
      <c r="C22" s="140"/>
      <c r="D22" s="127"/>
      <c r="E22" s="141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1"/>
      <c r="W22" s="141"/>
      <c r="X22" s="140"/>
    </row>
    <row r="23" spans="1:26" ht="15.75">
      <c r="A23" s="140"/>
      <c r="B23" s="140"/>
      <c r="C23" s="261" t="s">
        <v>222</v>
      </c>
      <c r="D23" s="169"/>
      <c r="E23" s="286" t="s">
        <v>447</v>
      </c>
      <c r="F23" s="286"/>
      <c r="G23" s="286"/>
      <c r="H23" s="262" t="s">
        <v>594</v>
      </c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1"/>
      <c r="W23" s="141"/>
      <c r="X23" s="140"/>
    </row>
    <row r="24" spans="1:26" ht="16.5" thickBot="1">
      <c r="A24" s="140"/>
      <c r="B24" s="140"/>
      <c r="C24" s="263" t="s">
        <v>459</v>
      </c>
      <c r="D24" s="143"/>
      <c r="E24" s="287" t="s">
        <v>595</v>
      </c>
      <c r="F24" s="287"/>
      <c r="G24" s="287"/>
      <c r="H24" s="264">
        <v>53</v>
      </c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1"/>
      <c r="W24" s="141"/>
      <c r="X24" s="140"/>
    </row>
    <row r="25" spans="1:26">
      <c r="A25" s="140"/>
      <c r="B25" s="140"/>
      <c r="C25" s="140"/>
      <c r="D25" s="127"/>
      <c r="E25" s="141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1"/>
      <c r="W25" s="141"/>
      <c r="X25" s="140"/>
    </row>
    <row r="26" spans="1:26" ht="23.25">
      <c r="A26" s="278" t="s">
        <v>580</v>
      </c>
      <c r="B26" s="278"/>
      <c r="C26" s="278"/>
      <c r="D26" s="278"/>
      <c r="E26" s="278"/>
      <c r="F26" s="278"/>
      <c r="G26" s="278"/>
      <c r="H26" s="278"/>
      <c r="I26" s="278"/>
      <c r="J26" s="278"/>
      <c r="K26" s="278"/>
      <c r="L26" s="278"/>
      <c r="M26" s="278"/>
      <c r="N26" s="278"/>
      <c r="O26" s="278"/>
      <c r="P26" s="278"/>
      <c r="Q26" s="278"/>
      <c r="R26" s="278"/>
      <c r="S26" s="278"/>
      <c r="T26" s="278"/>
      <c r="U26" s="278"/>
      <c r="V26" s="278"/>
      <c r="W26" s="278"/>
      <c r="X26" s="278"/>
      <c r="Y26" s="278"/>
      <c r="Z26" s="278"/>
    </row>
    <row r="27" spans="1:26" ht="18">
      <c r="A27" s="269" t="s">
        <v>509</v>
      </c>
      <c r="B27" s="269"/>
      <c r="C27" s="269"/>
      <c r="D27" s="269"/>
      <c r="E27" s="269"/>
      <c r="F27" s="269"/>
      <c r="G27" s="269"/>
      <c r="H27" s="269"/>
      <c r="I27" s="269"/>
      <c r="J27" s="269"/>
      <c r="K27" s="269"/>
      <c r="L27" s="269"/>
      <c r="M27" s="269"/>
      <c r="N27" s="269"/>
      <c r="O27" s="269"/>
      <c r="P27" s="269"/>
      <c r="Q27" s="269"/>
      <c r="R27" s="269"/>
      <c r="S27" s="269"/>
      <c r="T27" s="269"/>
      <c r="U27" s="269"/>
      <c r="V27" s="269"/>
      <c r="W27" s="269"/>
      <c r="X27" s="269"/>
      <c r="Y27" s="269"/>
      <c r="Z27" s="269"/>
    </row>
    <row r="28" spans="1:26" ht="18.75" thickBot="1">
      <c r="A28" s="90"/>
      <c r="B28" s="90"/>
      <c r="C28" s="90"/>
      <c r="D28" s="91"/>
      <c r="E28" s="91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1"/>
      <c r="X28" s="259"/>
      <c r="Y28" s="92"/>
      <c r="Z28" s="92"/>
    </row>
    <row r="29" spans="1:26" ht="20.25">
      <c r="A29" s="93" t="s">
        <v>188</v>
      </c>
      <c r="B29" s="94" t="s">
        <v>189</v>
      </c>
      <c r="C29" s="95" t="s">
        <v>3</v>
      </c>
      <c r="D29" s="95" t="s">
        <v>190</v>
      </c>
      <c r="E29" s="96" t="s">
        <v>191</v>
      </c>
      <c r="F29" s="274" t="s">
        <v>192</v>
      </c>
      <c r="G29" s="274"/>
      <c r="H29" s="275"/>
      <c r="I29" s="276" t="s">
        <v>193</v>
      </c>
      <c r="J29" s="274"/>
      <c r="K29" s="275"/>
      <c r="L29" s="276" t="s">
        <v>194</v>
      </c>
      <c r="M29" s="274"/>
      <c r="N29" s="275"/>
      <c r="O29" s="276" t="s">
        <v>195</v>
      </c>
      <c r="P29" s="274"/>
      <c r="Q29" s="275"/>
      <c r="R29" s="276" t="s">
        <v>196</v>
      </c>
      <c r="S29" s="274"/>
      <c r="T29" s="275"/>
      <c r="U29" s="267" t="s">
        <v>197</v>
      </c>
      <c r="V29" s="97" t="s">
        <v>198</v>
      </c>
      <c r="W29" s="272" t="s">
        <v>199</v>
      </c>
      <c r="X29" s="273"/>
    </row>
    <row r="30" spans="1:26" ht="16.5" thickBot="1">
      <c r="A30" s="98"/>
      <c r="B30" s="99"/>
      <c r="C30" s="100"/>
      <c r="D30" s="95"/>
      <c r="E30" s="101"/>
      <c r="F30" s="102" t="s">
        <v>200</v>
      </c>
      <c r="G30" s="103" t="s">
        <v>201</v>
      </c>
      <c r="H30" s="102" t="s">
        <v>197</v>
      </c>
      <c r="I30" s="104" t="s">
        <v>200</v>
      </c>
      <c r="J30" s="103" t="s">
        <v>201</v>
      </c>
      <c r="K30" s="102" t="s">
        <v>197</v>
      </c>
      <c r="L30" s="104" t="s">
        <v>200</v>
      </c>
      <c r="M30" s="103" t="s">
        <v>201</v>
      </c>
      <c r="N30" s="102" t="s">
        <v>197</v>
      </c>
      <c r="O30" s="104" t="s">
        <v>200</v>
      </c>
      <c r="P30" s="103" t="s">
        <v>201</v>
      </c>
      <c r="Q30" s="102" t="s">
        <v>197</v>
      </c>
      <c r="R30" s="104" t="s">
        <v>200</v>
      </c>
      <c r="S30" s="103" t="s">
        <v>201</v>
      </c>
      <c r="T30" s="102" t="s">
        <v>197</v>
      </c>
      <c r="U30" s="105" t="s">
        <v>225</v>
      </c>
      <c r="V30" s="106" t="s">
        <v>202</v>
      </c>
      <c r="W30" s="107" t="s">
        <v>203</v>
      </c>
      <c r="X30" s="108" t="s">
        <v>225</v>
      </c>
    </row>
    <row r="31" spans="1:26" ht="15.75">
      <c r="A31" s="109"/>
      <c r="B31" s="110"/>
      <c r="C31" s="111"/>
      <c r="D31" s="112"/>
      <c r="E31" s="111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4"/>
    </row>
    <row r="32" spans="1:26" ht="15.75">
      <c r="A32" s="115">
        <v>2</v>
      </c>
      <c r="B32" s="116">
        <v>12</v>
      </c>
      <c r="C32" s="117" t="s">
        <v>581</v>
      </c>
      <c r="D32" s="118">
        <v>0</v>
      </c>
      <c r="E32" s="119" t="s">
        <v>225</v>
      </c>
      <c r="F32" s="120">
        <v>33</v>
      </c>
      <c r="G32" s="121">
        <v>7</v>
      </c>
      <c r="H32" s="122">
        <v>40</v>
      </c>
      <c r="I32" s="120">
        <v>37</v>
      </c>
      <c r="J32" s="121">
        <v>6</v>
      </c>
      <c r="K32" s="122">
        <v>43</v>
      </c>
      <c r="L32" s="120">
        <v>27</v>
      </c>
      <c r="M32" s="121">
        <v>6</v>
      </c>
      <c r="N32" s="122">
        <v>33</v>
      </c>
      <c r="O32" s="120">
        <v>41</v>
      </c>
      <c r="P32" s="121">
        <v>7</v>
      </c>
      <c r="Q32" s="122">
        <v>48</v>
      </c>
      <c r="R32" s="120">
        <v>41.02</v>
      </c>
      <c r="S32" s="121">
        <v>6</v>
      </c>
      <c r="T32" s="122">
        <v>47.02</v>
      </c>
      <c r="U32" s="147">
        <v>211.02</v>
      </c>
      <c r="V32" s="124">
        <v>2</v>
      </c>
      <c r="W32" s="125">
        <v>4</v>
      </c>
      <c r="X32" s="126">
        <v>1</v>
      </c>
    </row>
    <row r="33" spans="1:26" ht="15.75">
      <c r="A33" s="115">
        <v>2</v>
      </c>
      <c r="B33" s="116">
        <v>5</v>
      </c>
      <c r="C33" s="117" t="s">
        <v>587</v>
      </c>
      <c r="D33" s="118">
        <v>0</v>
      </c>
      <c r="E33" s="119" t="s">
        <v>225</v>
      </c>
      <c r="F33" s="120">
        <v>37</v>
      </c>
      <c r="G33" s="121">
        <v>6</v>
      </c>
      <c r="H33" s="122">
        <v>43</v>
      </c>
      <c r="I33" s="120">
        <v>37.01</v>
      </c>
      <c r="J33" s="121">
        <v>6</v>
      </c>
      <c r="K33" s="122">
        <v>43.01</v>
      </c>
      <c r="L33" s="120">
        <v>35</v>
      </c>
      <c r="M33" s="121">
        <v>5</v>
      </c>
      <c r="N33" s="122">
        <v>40</v>
      </c>
      <c r="O33" s="120">
        <v>28</v>
      </c>
      <c r="P33" s="121">
        <v>4</v>
      </c>
      <c r="Q33" s="122">
        <v>32</v>
      </c>
      <c r="R33" s="120">
        <v>36</v>
      </c>
      <c r="S33" s="121">
        <v>6</v>
      </c>
      <c r="T33" s="122">
        <v>42</v>
      </c>
      <c r="U33" s="148">
        <v>200.01</v>
      </c>
      <c r="V33" s="124">
        <v>1</v>
      </c>
      <c r="W33" s="125">
        <v>5</v>
      </c>
      <c r="X33" s="126">
        <v>2</v>
      </c>
    </row>
    <row r="34" spans="1:26" ht="15.75">
      <c r="A34" s="115">
        <v>2</v>
      </c>
      <c r="B34" s="116">
        <v>7</v>
      </c>
      <c r="C34" s="117" t="s">
        <v>596</v>
      </c>
      <c r="D34" s="118">
        <v>0</v>
      </c>
      <c r="E34" s="119" t="s">
        <v>225</v>
      </c>
      <c r="F34" s="120">
        <v>32</v>
      </c>
      <c r="G34" s="121">
        <v>8</v>
      </c>
      <c r="H34" s="122">
        <v>40</v>
      </c>
      <c r="I34" s="120">
        <v>22</v>
      </c>
      <c r="J34" s="121">
        <v>3</v>
      </c>
      <c r="K34" s="122">
        <v>25</v>
      </c>
      <c r="L34" s="120">
        <v>25</v>
      </c>
      <c r="M34" s="121">
        <v>7</v>
      </c>
      <c r="N34" s="122">
        <v>32</v>
      </c>
      <c r="O34" s="120">
        <v>42.01</v>
      </c>
      <c r="P34" s="121">
        <v>8</v>
      </c>
      <c r="Q34" s="122">
        <v>50.01</v>
      </c>
      <c r="R34" s="120">
        <v>35</v>
      </c>
      <c r="S34" s="121">
        <v>8</v>
      </c>
      <c r="T34" s="122">
        <v>43</v>
      </c>
      <c r="U34" s="148">
        <v>190.01</v>
      </c>
      <c r="V34" s="124">
        <v>1</v>
      </c>
      <c r="W34" s="125">
        <v>7</v>
      </c>
      <c r="X34" s="126">
        <v>3</v>
      </c>
    </row>
    <row r="35" spans="1:26" ht="15.75">
      <c r="A35" s="115">
        <v>2</v>
      </c>
      <c r="B35" s="116">
        <v>2</v>
      </c>
      <c r="C35" s="117" t="s">
        <v>597</v>
      </c>
      <c r="D35" s="118">
        <v>0</v>
      </c>
      <c r="E35" s="119" t="s">
        <v>225</v>
      </c>
      <c r="F35" s="120">
        <v>31</v>
      </c>
      <c r="G35" s="121">
        <v>1</v>
      </c>
      <c r="H35" s="122">
        <v>32</v>
      </c>
      <c r="I35" s="120">
        <v>20</v>
      </c>
      <c r="J35" s="121">
        <v>6</v>
      </c>
      <c r="K35" s="122">
        <v>26</v>
      </c>
      <c r="L35" s="120">
        <v>26</v>
      </c>
      <c r="M35" s="121">
        <v>4</v>
      </c>
      <c r="N35" s="122">
        <v>30</v>
      </c>
      <c r="O35" s="120">
        <v>41</v>
      </c>
      <c r="P35" s="121">
        <v>7</v>
      </c>
      <c r="Q35" s="122">
        <v>48</v>
      </c>
      <c r="R35" s="120">
        <v>42</v>
      </c>
      <c r="S35" s="121">
        <v>7</v>
      </c>
      <c r="T35" s="122">
        <v>49</v>
      </c>
      <c r="U35" s="148">
        <v>185</v>
      </c>
      <c r="V35" s="124">
        <v>0</v>
      </c>
      <c r="W35" s="125">
        <v>8</v>
      </c>
      <c r="X35" s="126">
        <v>4</v>
      </c>
    </row>
    <row r="36" spans="1:26" ht="15.75">
      <c r="A36" s="115">
        <v>2</v>
      </c>
      <c r="B36" s="116">
        <v>6</v>
      </c>
      <c r="C36" s="117" t="s">
        <v>598</v>
      </c>
      <c r="D36" s="118">
        <v>0</v>
      </c>
      <c r="E36" s="119" t="s">
        <v>225</v>
      </c>
      <c r="F36" s="120">
        <v>28</v>
      </c>
      <c r="G36" s="121">
        <v>4</v>
      </c>
      <c r="H36" s="122">
        <v>32</v>
      </c>
      <c r="I36" s="120">
        <v>27</v>
      </c>
      <c r="J36" s="121">
        <v>4</v>
      </c>
      <c r="K36" s="122">
        <v>31</v>
      </c>
      <c r="L36" s="120">
        <v>20</v>
      </c>
      <c r="M36" s="121">
        <v>1</v>
      </c>
      <c r="N36" s="122">
        <v>21</v>
      </c>
      <c r="O36" s="120">
        <v>33.01</v>
      </c>
      <c r="P36" s="121">
        <v>7</v>
      </c>
      <c r="Q36" s="122">
        <v>40.01</v>
      </c>
      <c r="R36" s="120">
        <v>41</v>
      </c>
      <c r="S36" s="121">
        <v>7</v>
      </c>
      <c r="T36" s="122">
        <v>48</v>
      </c>
      <c r="U36" s="148">
        <v>172.01</v>
      </c>
      <c r="V36" s="124">
        <v>1</v>
      </c>
      <c r="W36" s="125">
        <v>10</v>
      </c>
      <c r="X36" s="126">
        <v>5</v>
      </c>
    </row>
    <row r="37" spans="1:26" ht="15.75">
      <c r="A37" s="115">
        <v>2</v>
      </c>
      <c r="B37" s="116">
        <v>9</v>
      </c>
      <c r="C37" s="117" t="s">
        <v>584</v>
      </c>
      <c r="D37" s="118">
        <v>0</v>
      </c>
      <c r="E37" s="119" t="s">
        <v>225</v>
      </c>
      <c r="F37" s="120">
        <v>28</v>
      </c>
      <c r="G37" s="121">
        <v>4</v>
      </c>
      <c r="H37" s="122">
        <v>32</v>
      </c>
      <c r="I37" s="120">
        <v>35.01</v>
      </c>
      <c r="J37" s="121">
        <v>5</v>
      </c>
      <c r="K37" s="122">
        <v>40.01</v>
      </c>
      <c r="L37" s="120">
        <v>30</v>
      </c>
      <c r="M37" s="121">
        <v>5</v>
      </c>
      <c r="N37" s="122">
        <v>35</v>
      </c>
      <c r="O37" s="120">
        <v>22</v>
      </c>
      <c r="P37" s="121">
        <v>7</v>
      </c>
      <c r="Q37" s="122">
        <v>29</v>
      </c>
      <c r="R37" s="120">
        <v>20</v>
      </c>
      <c r="S37" s="121">
        <v>9</v>
      </c>
      <c r="T37" s="122">
        <v>29</v>
      </c>
      <c r="U37" s="148">
        <v>165.01</v>
      </c>
      <c r="V37" s="124">
        <v>1</v>
      </c>
      <c r="W37" s="125">
        <v>11</v>
      </c>
      <c r="X37" s="126">
        <v>6</v>
      </c>
    </row>
    <row r="38" spans="1:26" ht="15.75">
      <c r="A38" s="115">
        <v>2</v>
      </c>
      <c r="B38" s="116">
        <v>11</v>
      </c>
      <c r="C38" s="117" t="s">
        <v>599</v>
      </c>
      <c r="D38" s="118">
        <v>0</v>
      </c>
      <c r="E38" s="119" t="s">
        <v>225</v>
      </c>
      <c r="F38" s="120">
        <v>27</v>
      </c>
      <c r="G38" s="121">
        <v>4</v>
      </c>
      <c r="H38" s="122">
        <v>31</v>
      </c>
      <c r="I38" s="120">
        <v>28</v>
      </c>
      <c r="J38" s="121">
        <v>5</v>
      </c>
      <c r="K38" s="122">
        <v>33</v>
      </c>
      <c r="L38" s="120">
        <v>26</v>
      </c>
      <c r="M38" s="121">
        <v>3</v>
      </c>
      <c r="N38" s="122">
        <v>29</v>
      </c>
      <c r="O38" s="120">
        <v>29</v>
      </c>
      <c r="P38" s="121">
        <v>5</v>
      </c>
      <c r="Q38" s="122">
        <v>34</v>
      </c>
      <c r="R38" s="120">
        <v>32</v>
      </c>
      <c r="S38" s="121">
        <v>5</v>
      </c>
      <c r="T38" s="122">
        <v>37</v>
      </c>
      <c r="U38" s="148">
        <v>164</v>
      </c>
      <c r="V38" s="124">
        <v>0</v>
      </c>
      <c r="W38" s="125">
        <v>12</v>
      </c>
      <c r="X38" s="126">
        <v>7</v>
      </c>
    </row>
    <row r="39" spans="1:26" ht="15.75">
      <c r="A39" s="115">
        <v>2</v>
      </c>
      <c r="B39" s="116">
        <v>10</v>
      </c>
      <c r="C39" s="117" t="s">
        <v>589</v>
      </c>
      <c r="D39" s="118">
        <v>0</v>
      </c>
      <c r="E39" s="119" t="s">
        <v>225</v>
      </c>
      <c r="F39" s="120">
        <v>16</v>
      </c>
      <c r="G39" s="121">
        <v>6</v>
      </c>
      <c r="H39" s="122">
        <v>22</v>
      </c>
      <c r="I39" s="120">
        <v>28</v>
      </c>
      <c r="J39" s="121">
        <v>6</v>
      </c>
      <c r="K39" s="122">
        <v>34</v>
      </c>
      <c r="L39" s="120">
        <v>23</v>
      </c>
      <c r="M39" s="121">
        <v>4</v>
      </c>
      <c r="N39" s="122">
        <v>27</v>
      </c>
      <c r="O39" s="120">
        <v>12</v>
      </c>
      <c r="P39" s="121">
        <v>3</v>
      </c>
      <c r="Q39" s="122">
        <v>15</v>
      </c>
      <c r="R39" s="120">
        <v>31</v>
      </c>
      <c r="S39" s="121">
        <v>5</v>
      </c>
      <c r="T39" s="122">
        <v>36</v>
      </c>
      <c r="U39" s="148">
        <v>134</v>
      </c>
      <c r="V39" s="124">
        <v>0</v>
      </c>
      <c r="W39" s="125">
        <v>17</v>
      </c>
      <c r="X39" s="126">
        <v>8</v>
      </c>
    </row>
    <row r="40" spans="1:26" ht="15.75">
      <c r="A40" s="115">
        <v>1</v>
      </c>
      <c r="B40" s="116">
        <v>3</v>
      </c>
      <c r="C40" s="117" t="s">
        <v>600</v>
      </c>
      <c r="D40" s="118">
        <v>0</v>
      </c>
      <c r="E40" s="119" t="s">
        <v>225</v>
      </c>
      <c r="F40" s="120">
        <v>0</v>
      </c>
      <c r="G40" s="121">
        <v>0</v>
      </c>
      <c r="H40" s="122">
        <v>0</v>
      </c>
      <c r="I40" s="120">
        <v>35</v>
      </c>
      <c r="J40" s="121">
        <v>6</v>
      </c>
      <c r="K40" s="122">
        <v>41</v>
      </c>
      <c r="L40" s="120">
        <v>4</v>
      </c>
      <c r="M40" s="121">
        <v>5</v>
      </c>
      <c r="N40" s="122">
        <v>9</v>
      </c>
      <c r="O40" s="120">
        <v>25</v>
      </c>
      <c r="P40" s="121">
        <v>4</v>
      </c>
      <c r="Q40" s="122">
        <v>29</v>
      </c>
      <c r="R40" s="120">
        <v>39</v>
      </c>
      <c r="S40" s="121">
        <v>3</v>
      </c>
      <c r="T40" s="122">
        <v>42</v>
      </c>
      <c r="U40" s="148">
        <v>121</v>
      </c>
      <c r="V40" s="124">
        <v>0</v>
      </c>
      <c r="W40" s="125">
        <v>20</v>
      </c>
      <c r="X40" s="126">
        <v>9</v>
      </c>
    </row>
    <row r="41" spans="1:26" ht="15.75">
      <c r="A41" s="115">
        <v>2</v>
      </c>
      <c r="B41" s="116">
        <v>13</v>
      </c>
      <c r="C41" s="117" t="s">
        <v>590</v>
      </c>
      <c r="D41" s="118">
        <v>0</v>
      </c>
      <c r="E41" s="119" t="s">
        <v>225</v>
      </c>
      <c r="F41" s="120">
        <v>13</v>
      </c>
      <c r="G41" s="121">
        <v>5</v>
      </c>
      <c r="H41" s="122">
        <v>18</v>
      </c>
      <c r="I41" s="120">
        <v>30</v>
      </c>
      <c r="J41" s="121">
        <v>4</v>
      </c>
      <c r="K41" s="122">
        <v>34</v>
      </c>
      <c r="L41" s="120">
        <v>18</v>
      </c>
      <c r="M41" s="121">
        <v>3</v>
      </c>
      <c r="N41" s="122">
        <v>21</v>
      </c>
      <c r="O41" s="120">
        <v>8</v>
      </c>
      <c r="P41" s="121">
        <v>9</v>
      </c>
      <c r="Q41" s="122">
        <v>17</v>
      </c>
      <c r="R41" s="120">
        <v>25</v>
      </c>
      <c r="S41" s="121">
        <v>4</v>
      </c>
      <c r="T41" s="122">
        <v>29</v>
      </c>
      <c r="U41" s="148">
        <v>119</v>
      </c>
      <c r="V41" s="124">
        <v>0</v>
      </c>
      <c r="W41" s="125">
        <v>22</v>
      </c>
      <c r="X41" s="126">
        <v>10</v>
      </c>
    </row>
    <row r="42" spans="1:26" ht="15.75">
      <c r="A42" s="115">
        <v>2</v>
      </c>
      <c r="B42" s="116">
        <v>8</v>
      </c>
      <c r="C42" s="117" t="s">
        <v>215</v>
      </c>
      <c r="D42" s="118">
        <v>0</v>
      </c>
      <c r="E42" s="119" t="s">
        <v>225</v>
      </c>
      <c r="F42" s="120">
        <v>13</v>
      </c>
      <c r="G42" s="121">
        <v>1</v>
      </c>
      <c r="H42" s="122">
        <v>14</v>
      </c>
      <c r="I42" s="120">
        <v>23</v>
      </c>
      <c r="J42" s="121">
        <v>5</v>
      </c>
      <c r="K42" s="122">
        <v>28</v>
      </c>
      <c r="L42" s="120">
        <v>28</v>
      </c>
      <c r="M42" s="121">
        <v>5</v>
      </c>
      <c r="N42" s="122">
        <v>33</v>
      </c>
      <c r="O42" s="120">
        <v>23</v>
      </c>
      <c r="P42" s="121">
        <v>4</v>
      </c>
      <c r="Q42" s="122">
        <v>27</v>
      </c>
      <c r="R42" s="120">
        <v>5</v>
      </c>
      <c r="S42" s="121">
        <v>0</v>
      </c>
      <c r="T42" s="122">
        <v>5</v>
      </c>
      <c r="U42" s="148">
        <v>107</v>
      </c>
      <c r="V42" s="124">
        <v>0</v>
      </c>
      <c r="W42" s="125">
        <v>23</v>
      </c>
      <c r="X42" s="126">
        <v>11</v>
      </c>
    </row>
    <row r="43" spans="1:26" ht="16.5" thickBot="1">
      <c r="A43" s="175" t="s">
        <v>377</v>
      </c>
      <c r="B43" s="129" t="s">
        <v>377</v>
      </c>
      <c r="C43" s="130" t="s">
        <v>377</v>
      </c>
      <c r="D43" s="143" t="s">
        <v>377</v>
      </c>
      <c r="E43" s="176" t="s">
        <v>377</v>
      </c>
      <c r="F43" s="133" t="s">
        <v>377</v>
      </c>
      <c r="G43" s="134" t="s">
        <v>377</v>
      </c>
      <c r="H43" s="135" t="s">
        <v>377</v>
      </c>
      <c r="I43" s="133" t="s">
        <v>377</v>
      </c>
      <c r="J43" s="134" t="s">
        <v>377</v>
      </c>
      <c r="K43" s="177" t="s">
        <v>377</v>
      </c>
      <c r="L43" s="133" t="s">
        <v>377</v>
      </c>
      <c r="M43" s="134" t="s">
        <v>377</v>
      </c>
      <c r="N43" s="177" t="s">
        <v>377</v>
      </c>
      <c r="O43" s="133" t="s">
        <v>377</v>
      </c>
      <c r="P43" s="134" t="s">
        <v>377</v>
      </c>
      <c r="Q43" s="135" t="s">
        <v>377</v>
      </c>
      <c r="R43" s="133" t="s">
        <v>377</v>
      </c>
      <c r="S43" s="134" t="s">
        <v>377</v>
      </c>
      <c r="T43" s="135" t="s">
        <v>377</v>
      </c>
      <c r="U43" s="248" t="s">
        <v>377</v>
      </c>
      <c r="V43" s="179" t="s">
        <v>377</v>
      </c>
      <c r="W43" s="180" t="s">
        <v>377</v>
      </c>
      <c r="X43" s="249" t="s">
        <v>377</v>
      </c>
    </row>
    <row r="44" spans="1:26">
      <c r="A44" s="140"/>
      <c r="B44" s="140"/>
      <c r="C44" s="140"/>
      <c r="D44" s="127"/>
      <c r="E44" s="141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1"/>
      <c r="X44" s="141"/>
      <c r="Y44" s="140"/>
      <c r="Z44" s="140"/>
    </row>
    <row r="45" spans="1:26" ht="15.75" thickBot="1">
      <c r="A45" s="140"/>
      <c r="B45" s="140"/>
      <c r="C45" s="140"/>
      <c r="D45" s="127"/>
      <c r="E45" s="141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1"/>
      <c r="X45" s="141"/>
      <c r="Y45" s="140"/>
      <c r="Z45" s="140"/>
    </row>
    <row r="46" spans="1:26" ht="15.75">
      <c r="A46" s="140"/>
      <c r="B46" s="140"/>
      <c r="C46" s="261" t="s">
        <v>222</v>
      </c>
      <c r="D46" s="169"/>
      <c r="E46" s="265" t="s">
        <v>596</v>
      </c>
      <c r="F46" s="265"/>
      <c r="G46" s="159" t="s">
        <v>190</v>
      </c>
      <c r="H46" s="262">
        <v>2.0939999999999999</v>
      </c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1"/>
      <c r="X46" s="141"/>
      <c r="Y46" s="140"/>
      <c r="Z46" s="140"/>
    </row>
    <row r="47" spans="1:26" ht="16.5" thickBot="1">
      <c r="A47" s="140"/>
      <c r="B47" s="140"/>
      <c r="C47" s="263" t="s">
        <v>459</v>
      </c>
      <c r="D47" s="143"/>
      <c r="E47" s="287" t="s">
        <v>596</v>
      </c>
      <c r="F47" s="287"/>
      <c r="G47" s="287"/>
      <c r="H47" s="266">
        <v>50.01</v>
      </c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1"/>
      <c r="X47" s="141"/>
      <c r="Y47" s="140"/>
      <c r="Z47" s="140"/>
    </row>
    <row r="48" spans="1:26">
      <c r="A48" s="140"/>
      <c r="B48" s="140"/>
      <c r="C48" s="140"/>
      <c r="D48" s="127"/>
      <c r="E48" s="141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1"/>
      <c r="X48" s="141"/>
      <c r="Y48" s="140"/>
      <c r="Z48" s="140"/>
    </row>
  </sheetData>
  <mergeCells count="19">
    <mergeCell ref="A1:X1"/>
    <mergeCell ref="A2:X2"/>
    <mergeCell ref="F4:H4"/>
    <mergeCell ref="I4:K4"/>
    <mergeCell ref="L4:N4"/>
    <mergeCell ref="O4:Q4"/>
    <mergeCell ref="R4:T4"/>
    <mergeCell ref="W4:X4"/>
    <mergeCell ref="E47:G47"/>
    <mergeCell ref="W29:X29"/>
    <mergeCell ref="E23:G23"/>
    <mergeCell ref="E24:G24"/>
    <mergeCell ref="A26:Z26"/>
    <mergeCell ref="A27:Z27"/>
    <mergeCell ref="F29:H29"/>
    <mergeCell ref="I29:K29"/>
    <mergeCell ref="L29:N29"/>
    <mergeCell ref="O29:Q29"/>
    <mergeCell ref="R29:T29"/>
  </mergeCells>
  <conditionalFormatting sqref="U32:V47">
    <cfRule type="cellIs" dxfId="5" priority="1" operator="equal">
      <formula>0</formula>
    </cfRule>
  </conditionalFormatting>
  <conditionalFormatting sqref="U7:U25">
    <cfRule type="cellIs" dxfId="4" priority="4" operator="equal">
      <formula>0</formula>
    </cfRule>
  </conditionalFormatting>
  <conditionalFormatting sqref="T7:T21 Q7:Q21 N7:N21 K7:K21 H7:H21">
    <cfRule type="top10" dxfId="3" priority="5" rank="2"/>
  </conditionalFormatting>
  <conditionalFormatting sqref="S7:S21 P7:P21 M7:M21 J7:J21 G7:G21">
    <cfRule type="top10" dxfId="2" priority="6" rank="2"/>
  </conditionalFormatting>
  <conditionalFormatting sqref="T32:T43 Q32:Q43 N32:N43 K32:K43 H32:H43">
    <cfRule type="top10" dxfId="1" priority="2" rank="2"/>
  </conditionalFormatting>
  <conditionalFormatting sqref="S32:S43 P32:P43 M32:M43 J32:J43 G32:G43">
    <cfRule type="top10" dxfId="0" priority="3" rank="2"/>
  </conditionalFormatting>
  <pageMargins left="0.7" right="0.7" top="0.75" bottom="0.75" header="0.3" footer="0.3"/>
  <pageSetup paperSize="9" scale="3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C135"/>
  <sheetViews>
    <sheetView tabSelected="1" zoomScale="80" zoomScaleNormal="8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B108" sqref="AB108"/>
    </sheetView>
  </sheetViews>
  <sheetFormatPr defaultRowHeight="15"/>
  <cols>
    <col min="1" max="1" width="4.7109375" customWidth="1"/>
    <col min="2" max="2" width="12.85546875" customWidth="1"/>
    <col min="3" max="3" width="15.28515625" bestFit="1" customWidth="1"/>
    <col min="4" max="21" width="9.140625" customWidth="1"/>
    <col min="22" max="23" width="9.140625" style="3" customWidth="1"/>
    <col min="32" max="32" width="12.5703125" style="3" bestFit="1" customWidth="1"/>
    <col min="38" max="38" width="12.5703125" bestFit="1" customWidth="1"/>
    <col min="39" max="39" width="12.5703125" customWidth="1"/>
    <col min="46" max="52" width="9.140625" customWidth="1"/>
    <col min="77" max="77" width="10.7109375" bestFit="1" customWidth="1"/>
    <col min="78" max="78" width="4.5703125" customWidth="1"/>
    <col min="79" max="79" width="12.140625" bestFit="1" customWidth="1"/>
    <col min="80" max="80" width="4.5703125" customWidth="1"/>
    <col min="81" max="81" width="11.85546875" bestFit="1" customWidth="1"/>
  </cols>
  <sheetData>
    <row r="1" spans="1:107" ht="31.5">
      <c r="A1" s="2" t="s">
        <v>164</v>
      </c>
      <c r="V1"/>
      <c r="W1"/>
      <c r="AD1" s="3"/>
      <c r="AE1" s="3"/>
      <c r="AT1" s="38" t="s">
        <v>274</v>
      </c>
      <c r="AU1" s="39"/>
      <c r="AV1" s="39"/>
      <c r="AW1" s="39"/>
      <c r="AX1" s="39"/>
      <c r="AY1" s="39"/>
      <c r="AZ1" s="36"/>
      <c r="BA1" s="28" t="s">
        <v>0</v>
      </c>
      <c r="BB1" s="24"/>
      <c r="BC1" s="24"/>
      <c r="BD1" s="24"/>
      <c r="BE1" s="24"/>
      <c r="BF1" s="24"/>
      <c r="BG1" s="24"/>
      <c r="BH1" s="24"/>
      <c r="BI1" s="24"/>
      <c r="BJ1" s="24"/>
      <c r="BK1" s="25"/>
      <c r="BM1" s="31" t="s">
        <v>26</v>
      </c>
      <c r="BN1" s="32"/>
      <c r="BO1" s="32"/>
      <c r="BP1" s="32"/>
      <c r="BQ1" s="32"/>
      <c r="BR1" s="32"/>
      <c r="BS1" s="32"/>
      <c r="BT1" s="32"/>
      <c r="BU1" s="32"/>
      <c r="BV1" s="32"/>
      <c r="BW1" s="33"/>
    </row>
    <row r="2" spans="1:107" ht="31.5">
      <c r="A2" s="2" t="s">
        <v>578</v>
      </c>
      <c r="M2" s="89"/>
      <c r="V2"/>
      <c r="W2"/>
      <c r="AD2" s="3"/>
      <c r="AE2" s="3"/>
      <c r="AT2" s="40" t="s">
        <v>27</v>
      </c>
      <c r="AU2" s="39"/>
      <c r="AV2" s="39"/>
      <c r="AW2" s="39"/>
      <c r="AX2" s="39"/>
      <c r="AY2" s="39"/>
      <c r="AZ2" s="36"/>
      <c r="BA2" s="27"/>
      <c r="BB2" s="24"/>
      <c r="BC2" s="24"/>
      <c r="BD2" s="24"/>
      <c r="BE2" s="24"/>
      <c r="BF2" s="24"/>
      <c r="BG2" s="24"/>
      <c r="BH2" s="24"/>
      <c r="BI2" s="24"/>
      <c r="BJ2" s="24"/>
      <c r="BK2" s="25"/>
      <c r="BM2" s="81"/>
      <c r="BN2" s="32"/>
      <c r="BO2" s="32"/>
      <c r="BP2" s="32"/>
      <c r="BQ2" s="32"/>
      <c r="BR2" s="32"/>
      <c r="BS2" s="32"/>
      <c r="BT2" s="32"/>
      <c r="BU2" s="32"/>
      <c r="BV2" s="32"/>
      <c r="BW2" s="33"/>
    </row>
    <row r="3" spans="1:107" ht="31.5">
      <c r="A3" s="2"/>
      <c r="M3" s="89"/>
      <c r="V3"/>
      <c r="W3"/>
      <c r="AD3" s="3"/>
      <c r="AE3" s="3"/>
      <c r="AT3" s="40"/>
      <c r="AU3" s="39"/>
      <c r="AV3" s="39"/>
      <c r="AW3" s="39"/>
      <c r="AX3" s="39"/>
      <c r="AY3" s="39"/>
      <c r="AZ3" s="36"/>
      <c r="BA3" s="27"/>
      <c r="BB3" s="24"/>
      <c r="BC3" s="24"/>
      <c r="BD3" s="24"/>
      <c r="BE3" s="24"/>
      <c r="BF3" s="24"/>
      <c r="BG3" s="24"/>
      <c r="BH3" s="24"/>
      <c r="BI3" s="24"/>
      <c r="BJ3" s="24"/>
      <c r="BK3" s="25"/>
      <c r="BM3" s="81"/>
      <c r="BN3" s="32"/>
      <c r="BO3" s="32"/>
      <c r="BP3" s="32"/>
      <c r="BQ3" s="32"/>
      <c r="BR3" s="32"/>
      <c r="BS3" s="32"/>
      <c r="BT3" s="32"/>
      <c r="BU3" s="32"/>
      <c r="BV3" s="32"/>
      <c r="BW3" s="33"/>
    </row>
    <row r="4" spans="1:107" s="1" customFormat="1" ht="30" customHeight="1">
      <c r="B4" s="45"/>
      <c r="C4" s="46"/>
      <c r="D4" s="45" t="s">
        <v>184</v>
      </c>
      <c r="E4" s="47"/>
      <c r="F4" s="45" t="s">
        <v>13</v>
      </c>
      <c r="G4" s="47"/>
      <c r="H4" s="45" t="s">
        <v>14</v>
      </c>
      <c r="I4" s="47"/>
      <c r="J4" s="45" t="s">
        <v>15</v>
      </c>
      <c r="K4" s="47"/>
      <c r="L4" s="45" t="s">
        <v>241</v>
      </c>
      <c r="M4" s="47"/>
      <c r="N4" s="45" t="s">
        <v>8</v>
      </c>
      <c r="O4" s="47"/>
      <c r="P4" s="45" t="s">
        <v>16</v>
      </c>
      <c r="Q4" s="47"/>
      <c r="R4" s="45" t="s">
        <v>17</v>
      </c>
      <c r="S4" s="47"/>
      <c r="T4" s="45"/>
      <c r="U4" s="47"/>
      <c r="V4" s="45" t="s">
        <v>18</v>
      </c>
      <c r="W4" s="47"/>
      <c r="X4" s="45" t="s">
        <v>19</v>
      </c>
      <c r="Y4" s="47"/>
      <c r="Z4" s="45" t="s">
        <v>23</v>
      </c>
      <c r="AA4" s="47"/>
      <c r="AB4" s="45" t="s">
        <v>20</v>
      </c>
      <c r="AC4" s="47"/>
      <c r="AD4" s="48"/>
      <c r="AE4" s="49"/>
      <c r="AF4" s="75"/>
      <c r="AT4" s="41" t="s">
        <v>21</v>
      </c>
      <c r="AU4" s="42" t="s">
        <v>14</v>
      </c>
      <c r="AV4" s="42" t="s">
        <v>22</v>
      </c>
      <c r="AW4" s="42" t="s">
        <v>23</v>
      </c>
      <c r="AX4" s="42" t="s">
        <v>24</v>
      </c>
      <c r="AY4" s="42" t="s">
        <v>25</v>
      </c>
      <c r="AZ4" s="37"/>
      <c r="BA4" s="84" t="s">
        <v>21</v>
      </c>
      <c r="BB4" s="85" t="s">
        <v>21</v>
      </c>
      <c r="BC4" s="84" t="s">
        <v>14</v>
      </c>
      <c r="BD4" s="85" t="s">
        <v>14</v>
      </c>
      <c r="BE4" s="84" t="s">
        <v>22</v>
      </c>
      <c r="BF4" s="85" t="s">
        <v>22</v>
      </c>
      <c r="BG4" s="84" t="s">
        <v>23</v>
      </c>
      <c r="BH4" s="84" t="s">
        <v>24</v>
      </c>
      <c r="BI4" s="85" t="s">
        <v>24</v>
      </c>
      <c r="BJ4" s="84" t="s">
        <v>25</v>
      </c>
      <c r="BK4" s="85" t="s">
        <v>25</v>
      </c>
      <c r="BM4" s="155" t="s">
        <v>21</v>
      </c>
      <c r="BN4" s="156" t="s">
        <v>21</v>
      </c>
      <c r="BO4" s="155" t="s">
        <v>14</v>
      </c>
      <c r="BP4" s="156" t="s">
        <v>14</v>
      </c>
      <c r="BQ4" s="155" t="s">
        <v>22</v>
      </c>
      <c r="BR4" s="156" t="s">
        <v>22</v>
      </c>
      <c r="BS4" s="155" t="s">
        <v>23</v>
      </c>
      <c r="BT4" s="155" t="s">
        <v>24</v>
      </c>
      <c r="BU4" s="156" t="s">
        <v>24</v>
      </c>
      <c r="BV4" s="155" t="s">
        <v>25</v>
      </c>
      <c r="BW4" s="156" t="s">
        <v>25</v>
      </c>
    </row>
    <row r="5" spans="1:107" s="1" customFormat="1" ht="15.75" thickBot="1">
      <c r="B5" s="50" t="s">
        <v>3</v>
      </c>
      <c r="C5" s="51"/>
      <c r="D5" s="50" t="s">
        <v>4</v>
      </c>
      <c r="E5" s="52" t="s">
        <v>0</v>
      </c>
      <c r="F5" s="50" t="s">
        <v>4</v>
      </c>
      <c r="G5" s="52" t="s">
        <v>0</v>
      </c>
      <c r="H5" s="50" t="s">
        <v>4</v>
      </c>
      <c r="I5" s="52" t="s">
        <v>0</v>
      </c>
      <c r="J5" s="50" t="s">
        <v>4</v>
      </c>
      <c r="K5" s="52" t="s">
        <v>0</v>
      </c>
      <c r="L5" s="50" t="s">
        <v>4</v>
      </c>
      <c r="M5" s="52" t="s">
        <v>0</v>
      </c>
      <c r="N5" s="50" t="s">
        <v>4</v>
      </c>
      <c r="O5" s="52" t="s">
        <v>0</v>
      </c>
      <c r="P5" s="50" t="s">
        <v>4</v>
      </c>
      <c r="Q5" s="52" t="s">
        <v>0</v>
      </c>
      <c r="R5" s="50" t="s">
        <v>4</v>
      </c>
      <c r="S5" s="52" t="s">
        <v>0</v>
      </c>
      <c r="T5" s="50" t="s">
        <v>4</v>
      </c>
      <c r="U5" s="52" t="s">
        <v>0</v>
      </c>
      <c r="V5" s="50" t="s">
        <v>4</v>
      </c>
      <c r="W5" s="52" t="s">
        <v>0</v>
      </c>
      <c r="X5" s="50" t="s">
        <v>4</v>
      </c>
      <c r="Y5" s="52" t="s">
        <v>0</v>
      </c>
      <c r="Z5" s="50" t="s">
        <v>4</v>
      </c>
      <c r="AA5" s="52" t="s">
        <v>0</v>
      </c>
      <c r="AB5" s="50" t="s">
        <v>30</v>
      </c>
      <c r="AC5" s="52" t="s">
        <v>31</v>
      </c>
      <c r="AD5" s="53" t="s">
        <v>5</v>
      </c>
      <c r="AE5" s="52" t="s">
        <v>6</v>
      </c>
      <c r="AF5" s="80" t="s">
        <v>149</v>
      </c>
      <c r="AT5" s="41" t="s">
        <v>28</v>
      </c>
      <c r="AU5" s="41" t="s">
        <v>28</v>
      </c>
      <c r="AV5" s="41" t="s">
        <v>28</v>
      </c>
      <c r="AW5" s="41" t="s">
        <v>28</v>
      </c>
      <c r="AX5" s="41" t="s">
        <v>28</v>
      </c>
      <c r="AY5" s="41" t="s">
        <v>28</v>
      </c>
      <c r="AZ5" s="37"/>
      <c r="BA5" s="22">
        <v>1</v>
      </c>
      <c r="BB5" s="26">
        <v>2</v>
      </c>
      <c r="BC5" s="22">
        <v>1</v>
      </c>
      <c r="BD5" s="26">
        <v>2</v>
      </c>
      <c r="BE5" s="22">
        <v>1</v>
      </c>
      <c r="BF5" s="26">
        <v>2</v>
      </c>
      <c r="BG5" s="22">
        <v>1</v>
      </c>
      <c r="BH5" s="22">
        <v>1</v>
      </c>
      <c r="BI5" s="26">
        <v>2</v>
      </c>
      <c r="BJ5" s="22">
        <v>1</v>
      </c>
      <c r="BK5" s="26">
        <v>2</v>
      </c>
      <c r="BM5" s="34">
        <v>1</v>
      </c>
      <c r="BN5" s="35">
        <v>2</v>
      </c>
      <c r="BO5" s="34">
        <v>1</v>
      </c>
      <c r="BP5" s="35">
        <v>2</v>
      </c>
      <c r="BQ5" s="34">
        <v>1</v>
      </c>
      <c r="BR5" s="35">
        <v>2</v>
      </c>
      <c r="BS5" s="34">
        <v>1</v>
      </c>
      <c r="BT5" s="34">
        <v>1</v>
      </c>
      <c r="BU5" s="35">
        <v>2</v>
      </c>
      <c r="BV5" s="34">
        <v>1</v>
      </c>
      <c r="BW5" s="35">
        <v>2</v>
      </c>
      <c r="BY5" s="1" t="s">
        <v>162</v>
      </c>
      <c r="CA5" s="1" t="s">
        <v>569</v>
      </c>
      <c r="CC5" s="1" t="s">
        <v>163</v>
      </c>
      <c r="CF5" s="1" t="s">
        <v>154</v>
      </c>
      <c r="CG5" s="1" t="s">
        <v>155</v>
      </c>
      <c r="CH5" s="1" t="s">
        <v>156</v>
      </c>
      <c r="CI5" s="1" t="s">
        <v>157</v>
      </c>
      <c r="CJ5" s="1" t="s">
        <v>158</v>
      </c>
      <c r="CK5" s="1" t="s">
        <v>159</v>
      </c>
      <c r="CL5" s="1" t="s">
        <v>160</v>
      </c>
      <c r="CM5" s="1" t="s">
        <v>161</v>
      </c>
      <c r="CN5" s="1" t="s">
        <v>566</v>
      </c>
      <c r="CO5" s="1" t="s">
        <v>567</v>
      </c>
      <c r="CP5" s="1" t="s">
        <v>568</v>
      </c>
      <c r="CS5" s="1" t="s">
        <v>154</v>
      </c>
      <c r="CT5" s="1" t="s">
        <v>155</v>
      </c>
      <c r="CU5" s="1" t="s">
        <v>156</v>
      </c>
      <c r="CV5" s="1" t="s">
        <v>157</v>
      </c>
      <c r="CW5" s="1" t="s">
        <v>158</v>
      </c>
      <c r="CX5" s="1" t="s">
        <v>159</v>
      </c>
      <c r="CY5" s="1" t="s">
        <v>160</v>
      </c>
      <c r="CZ5" s="1" t="s">
        <v>161</v>
      </c>
      <c r="DA5" s="1" t="s">
        <v>566</v>
      </c>
      <c r="DB5" s="1" t="s">
        <v>567</v>
      </c>
      <c r="DC5" s="1" t="s">
        <v>568</v>
      </c>
    </row>
    <row r="6" spans="1:107" s="7" customFormat="1" ht="20.100000000000001" customHeight="1">
      <c r="A6" s="150">
        <v>1</v>
      </c>
      <c r="B6" s="66" t="s">
        <v>65</v>
      </c>
      <c r="C6" s="67" t="s">
        <v>34</v>
      </c>
      <c r="D6" s="54">
        <v>242.04</v>
      </c>
      <c r="E6" s="55">
        <f>LOOKUP((IF(D6&gt;0,(RANK(D6,D$6:D$135,0)),"NA")),'Points System'!$A$4:$A$154,'Points System'!$B$4:$B$154)</f>
        <v>100</v>
      </c>
      <c r="F6" s="70">
        <v>206.01</v>
      </c>
      <c r="G6" s="55">
        <f>LOOKUP((IF(F6&gt;0,(RANK(F6,F$6:F$135,0)),"NA")),'Points System'!$A$4:$A$154,'Points System'!$B$4:$B$154)</f>
        <v>81</v>
      </c>
      <c r="H6" s="70">
        <v>255.07</v>
      </c>
      <c r="I6" s="55">
        <f>LOOKUP((IF(H6&gt;0,(RANK(H6,H$6:H$135,0)),"NA")),'Points System'!$A$4:$A$154,'Points System'!$B$4:$B$154)</f>
        <v>90</v>
      </c>
      <c r="J6" s="70">
        <v>225</v>
      </c>
      <c r="K6" s="55">
        <f>LOOKUP((IF(J6&gt;0,(RANK(J6,J$6:J$135,0)),"NA")),'Points System'!$A$4:$A$154,'Points System'!$B$4:$B$154)</f>
        <v>100</v>
      </c>
      <c r="L6" s="70">
        <v>240.01</v>
      </c>
      <c r="M6" s="55">
        <f>LOOKUP((IF(L6&gt;0,(RANK(L6,L$6:L$135,0)),"NA")),'Points System'!$A$4:$A$154,'Points System'!$B$4:$B$154)</f>
        <v>90</v>
      </c>
      <c r="N6" s="70"/>
      <c r="O6" s="55">
        <f>LOOKUP((IF(N6&gt;0,(RANK(N6,N$6:N$135,0)),"NA")),'Points System'!$A$4:$A$154,'Points System'!$B$4:$B$154)</f>
        <v>0</v>
      </c>
      <c r="P6" s="71">
        <v>245.01</v>
      </c>
      <c r="Q6" s="55">
        <f>LOOKUP((IF(P6&gt;0,(RANK(P6,P$6:P$135,0)),"NA")),'Points System'!$A$4:$A$154,'Points System'!$B$4:$B$154)</f>
        <v>77</v>
      </c>
      <c r="R6" s="71"/>
      <c r="S6" s="55">
        <f>LOOKUP((IF(R6&gt;0,(RANK(R6,R$6:R$135,0)),"NA")),'Points System'!$A$4:$A$154,'Points System'!$B$4:$B$154)</f>
        <v>0</v>
      </c>
      <c r="T6" s="70"/>
      <c r="U6" s="55">
        <f>LOOKUP((IF(T6&gt;0,(RANK(T6,T$6:T$135,0)),"NA")),'Points System'!$A$4:$A$154,'Points System'!$B$4:$B$154)</f>
        <v>0</v>
      </c>
      <c r="V6" s="70">
        <v>159.02000000000001</v>
      </c>
      <c r="W6" s="55">
        <f>LOOKUP((IF(V6&gt;0,(RANK(V6,V$6:V$135,0)),"NA")),'Points System'!$A$4:$A$154,'Points System'!$B$4:$B$154)</f>
        <v>73</v>
      </c>
      <c r="X6" s="54"/>
      <c r="Y6" s="56">
        <f>LOOKUP((IF(X6&gt;0,(RANK(X6,X$6:X$135,0)),"NA")),'Points System'!$A$4:$A$154,'Points System'!$B$4:$B$154)</f>
        <v>0</v>
      </c>
      <c r="Z6" s="54"/>
      <c r="AA6" s="56">
        <f>LOOKUP((IF(Z6&gt;0,(RANK(Z6,Z$6:Z$135,0)),"NA")),'Points System'!$A$4:$A$154,'Points System'!$B$4:$B$154)</f>
        <v>0</v>
      </c>
      <c r="AB6" s="77">
        <f>CC6</f>
        <v>962.11999999999989</v>
      </c>
      <c r="AC6" s="10">
        <f>SUM((LARGE((BA6:BL6),1))+(LARGE((BA6:BL6),2))+(LARGE((BA6:BL6),3)+(LARGE((BA6:BL6),4))))</f>
        <v>380</v>
      </c>
      <c r="AD6" s="58">
        <f>RANK(AC6,$AC$6:$AC$135,0)</f>
        <v>1</v>
      </c>
      <c r="AE6" s="57">
        <f>(AB6-(ROUNDDOWN(AB6,0)))*100</f>
        <v>11.999999999989086</v>
      </c>
      <c r="AF6" s="76" t="str">
        <f>IF((COUNTIF(AT6:AY6,"&gt;0"))&gt;2,"Y","N")</f>
        <v>Y</v>
      </c>
      <c r="AT6" s="23">
        <f t="shared" ref="AT6:AT7" si="0">LARGE(BA6:BB6,1)</f>
        <v>81</v>
      </c>
      <c r="AU6" s="23">
        <f t="shared" ref="AU6:AU7" si="1">LARGE(BC6:BD6,1)</f>
        <v>90</v>
      </c>
      <c r="AV6" s="23">
        <f t="shared" ref="AV6:AV7" si="2">LARGE(BE6:BF6,1)</f>
        <v>100</v>
      </c>
      <c r="AW6" s="23">
        <f t="shared" ref="AW6:AW7" si="3">LARGE(BG6:BH6,1)</f>
        <v>100</v>
      </c>
      <c r="AX6" s="23">
        <f t="shared" ref="AX6:AX7" si="4">LARGE(BI6:BJ6,1)</f>
        <v>90</v>
      </c>
      <c r="AY6" s="23">
        <f t="shared" ref="AY6:AY7" si="5">LARGE(BK6:BL6,1)</f>
        <v>0</v>
      </c>
      <c r="BA6" s="82">
        <f>G6</f>
        <v>81</v>
      </c>
      <c r="BB6" s="83">
        <f t="shared" ref="BB6:BB69" si="6">S6</f>
        <v>0</v>
      </c>
      <c r="BC6" s="82">
        <f>I6</f>
        <v>90</v>
      </c>
      <c r="BD6" s="83">
        <f t="shared" ref="BD6:BD69" si="7">Q6</f>
        <v>77</v>
      </c>
      <c r="BE6" s="82">
        <f>K6</f>
        <v>100</v>
      </c>
      <c r="BF6" s="83">
        <f t="shared" ref="BF6:BF69" si="8">W6</f>
        <v>73</v>
      </c>
      <c r="BG6" s="82">
        <f>AA6</f>
        <v>0</v>
      </c>
      <c r="BH6" s="82">
        <f t="shared" ref="BH6:BH37" si="9">E6</f>
        <v>100</v>
      </c>
      <c r="BI6" s="83">
        <f t="shared" ref="BI6:BI37" si="10">M6</f>
        <v>90</v>
      </c>
      <c r="BJ6" s="82">
        <f t="shared" ref="BJ6:BJ37" si="11">O6</f>
        <v>0</v>
      </c>
      <c r="BK6" s="83">
        <f t="shared" ref="BK6:BK37" si="12">Y6</f>
        <v>0</v>
      </c>
      <c r="BM6" s="82">
        <f t="shared" ref="BM6:BM37" si="13">F6</f>
        <v>206.01</v>
      </c>
      <c r="BN6" s="83">
        <f t="shared" ref="BN6:BN37" si="14">R6</f>
        <v>0</v>
      </c>
      <c r="BO6" s="82">
        <f t="shared" ref="BO6:BO37" si="15">H6</f>
        <v>255.07</v>
      </c>
      <c r="BP6" s="83">
        <f t="shared" ref="BP6:BP37" si="16">P6</f>
        <v>245.01</v>
      </c>
      <c r="BQ6" s="82">
        <f t="shared" ref="BQ6:BQ37" si="17">J6</f>
        <v>225</v>
      </c>
      <c r="BR6" s="83">
        <f t="shared" ref="BR6:BR37" si="18">V6</f>
        <v>159.02000000000001</v>
      </c>
      <c r="BS6" s="82">
        <f t="shared" ref="BS6:BS37" si="19">Z6</f>
        <v>0</v>
      </c>
      <c r="BT6" s="82">
        <f t="shared" ref="BT6:BT37" si="20">D6</f>
        <v>242.04</v>
      </c>
      <c r="BU6" s="83">
        <f t="shared" ref="BU6:BU37" si="21">L6</f>
        <v>240.01</v>
      </c>
      <c r="BV6" s="82">
        <f t="shared" ref="BV6:BV37" si="22">N6</f>
        <v>0</v>
      </c>
      <c r="BW6" s="83">
        <f t="shared" ref="BW6:BW37" si="23">X6</f>
        <v>0</v>
      </c>
      <c r="BY6" s="7">
        <f t="shared" ref="BY6:BY37" si="24">SUM(BM6:BW6)</f>
        <v>1572.1599999999999</v>
      </c>
      <c r="CA6" s="7">
        <f>SUM(CS6:CY6)</f>
        <v>610.04</v>
      </c>
      <c r="CC6" s="7">
        <f t="shared" ref="CC6:CC69" si="25">BY6-CA6</f>
        <v>962.11999999999989</v>
      </c>
      <c r="CF6" s="7">
        <f t="shared" ref="CF6:CF37" si="26">MATCH((SMALL(BA6:BK6,1)),BA6:BK6,0)</f>
        <v>2</v>
      </c>
      <c r="CG6" s="7">
        <f t="shared" ref="CG6:CG37" si="27">MATCH((SMALL(BA6:BK6,2)),BA6:BK6,0)</f>
        <v>2</v>
      </c>
      <c r="CH6" s="7">
        <f t="shared" ref="CH6:CH37" si="28">MATCH((SMALL(BA6:BK6,3)),BA6:BK6,0)</f>
        <v>2</v>
      </c>
      <c r="CI6" s="7">
        <f t="shared" ref="CI6:CI37" si="29">MATCH((SMALL(BA6:BK6,4)),BA6:BK6,0)</f>
        <v>2</v>
      </c>
      <c r="CJ6" s="7">
        <f t="shared" ref="CJ6:CJ37" si="30">MATCH((SMALL(BA6:BK6,5)),BA6:BK6,0)</f>
        <v>6</v>
      </c>
      <c r="CK6" s="7">
        <f t="shared" ref="CK6:CK37" si="31">MATCH((SMALL(BA6:BK6,6)),BA6:BK6,0)</f>
        <v>4</v>
      </c>
      <c r="CL6" s="7">
        <f>MATCH((SMALL($BA6:$BK6,7)),$BA6:$BK6,0)</f>
        <v>1</v>
      </c>
      <c r="CM6" s="7">
        <f>MATCH((SMALL($BA6:$BK6,8)),$BA6:$BK6,0)</f>
        <v>3</v>
      </c>
      <c r="CN6" s="7">
        <f>MATCH((SMALL($BA6:$BK6,9)),$BA6:$BK6,0)</f>
        <v>3</v>
      </c>
      <c r="CO6" s="7">
        <f>MATCH((SMALL($BA6:$BK6,10)),$BA6:$BK6,0)</f>
        <v>5</v>
      </c>
      <c r="CP6" s="7">
        <f>MATCH((SMALL($BA6:$BK6,11)),$BA6:$BK6,0)</f>
        <v>5</v>
      </c>
      <c r="CS6" s="7">
        <f t="shared" ref="CS6:DC6" si="32">INDEX($BM6:$BW6,CF6)</f>
        <v>0</v>
      </c>
      <c r="CT6" s="7">
        <f t="shared" si="32"/>
        <v>0</v>
      </c>
      <c r="CU6" s="7">
        <f t="shared" si="32"/>
        <v>0</v>
      </c>
      <c r="CV6" s="7">
        <f t="shared" si="32"/>
        <v>0</v>
      </c>
      <c r="CW6" s="7">
        <f t="shared" si="32"/>
        <v>159.02000000000001</v>
      </c>
      <c r="CX6" s="7">
        <f t="shared" si="32"/>
        <v>245.01</v>
      </c>
      <c r="CY6" s="7">
        <f t="shared" si="32"/>
        <v>206.01</v>
      </c>
      <c r="CZ6" s="7">
        <f t="shared" si="32"/>
        <v>255.07</v>
      </c>
      <c r="DA6" s="7">
        <f t="shared" si="32"/>
        <v>255.07</v>
      </c>
      <c r="DB6" s="7">
        <f t="shared" si="32"/>
        <v>225</v>
      </c>
      <c r="DC6" s="7">
        <f t="shared" si="32"/>
        <v>225</v>
      </c>
    </row>
    <row r="7" spans="1:107" s="7" customFormat="1" ht="20.100000000000001" customHeight="1">
      <c r="A7" s="8">
        <v>2</v>
      </c>
      <c r="B7" s="68" t="s">
        <v>37</v>
      </c>
      <c r="C7" s="15" t="s">
        <v>38</v>
      </c>
      <c r="D7" s="9">
        <v>205</v>
      </c>
      <c r="E7" s="29">
        <f>LOOKUP((IF(D7&gt;0,(RANK(D7,D$6:D$135,0)),"NA")),'Points System'!$A$4:$A$154,'Points System'!$B$4:$B$154)</f>
        <v>73</v>
      </c>
      <c r="F7" s="17">
        <v>215.03</v>
      </c>
      <c r="G7" s="29">
        <f>LOOKUP((IF(F7&gt;0,(RANK(F7,F$6:F$135,0)),"NA")),'Points System'!$A$4:$A$154,'Points System'!$B$4:$B$154)</f>
        <v>90</v>
      </c>
      <c r="H7" s="17">
        <v>256.01</v>
      </c>
      <c r="I7" s="29">
        <f>LOOKUP((IF(H7&gt;0,(RANK(H7,H$6:H$135,0)),"NA")),'Points System'!$A$4:$A$154,'Points System'!$B$4:$B$154)</f>
        <v>95</v>
      </c>
      <c r="J7" s="17">
        <v>213.02</v>
      </c>
      <c r="K7" s="29">
        <f>LOOKUP((IF(J7&gt;0,(RANK(J7,J$6:J$135,0)),"NA")),'Points System'!$A$4:$A$154,'Points System'!$B$4:$B$154)</f>
        <v>90</v>
      </c>
      <c r="L7" s="17">
        <v>222.02</v>
      </c>
      <c r="M7" s="29">
        <f>LOOKUP((IF(L7&gt;0,(RANK(L7,L$6:L$135,0)),"NA")),'Points System'!$A$4:$A$154,'Points System'!$B$4:$B$154)</f>
        <v>73</v>
      </c>
      <c r="N7" s="17"/>
      <c r="O7" s="29">
        <f>LOOKUP((IF(N7&gt;0,(RANK(N7,N$6:N$135,0)),"NA")),'Points System'!$A$4:$A$154,'Points System'!$B$4:$B$154)</f>
        <v>0</v>
      </c>
      <c r="P7" s="19">
        <v>276.02</v>
      </c>
      <c r="Q7" s="29">
        <f>LOOKUP((IF(P7&gt;0,(RANK(P7,P$6:P$135,0)),"NA")),'Points System'!$A$4:$A$154,'Points System'!$B$4:$B$154)</f>
        <v>100</v>
      </c>
      <c r="R7" s="19">
        <v>233.03</v>
      </c>
      <c r="S7" s="29">
        <f>LOOKUP((IF(R7&gt;0,(RANK(R7,R$6:R$135,0)),"NA")),'Points System'!$A$4:$A$154,'Points System'!$B$4:$B$154)</f>
        <v>85</v>
      </c>
      <c r="T7" s="17"/>
      <c r="U7" s="29">
        <f>LOOKUP((IF(T7&gt;0,(RANK(T7,T$6:T$135,0)),"NA")),'Points System'!$A$4:$A$154,'Points System'!$B$4:$B$154)</f>
        <v>0</v>
      </c>
      <c r="V7" s="17"/>
      <c r="W7" s="29">
        <f>LOOKUP((IF(V7&gt;0,(RANK(V7,V$6:V$135,0)),"NA")),'Points System'!$A$4:$A$154,'Points System'!$B$4:$B$154)</f>
        <v>0</v>
      </c>
      <c r="X7" s="9"/>
      <c r="Y7" s="10">
        <f>LOOKUP((IF(X7&gt;0,(RANK(X7,X$6:X$135,0)),"NA")),'Points System'!$A$4:$A$154,'Points System'!$B$4:$B$154)</f>
        <v>0</v>
      </c>
      <c r="Z7" s="9"/>
      <c r="AA7" s="10">
        <f>LOOKUP((IF(Z7&gt;0,(RANK(Z7,Z$6:Z$135,0)),"NA")),'Points System'!$A$4:$A$154,'Points System'!$B$4:$B$154)</f>
        <v>0</v>
      </c>
      <c r="AB7" s="78">
        <f>CC7</f>
        <v>977.09999999999991</v>
      </c>
      <c r="AC7" s="10">
        <f>SUM((LARGE((BA7:BL7),1))+(LARGE((BA7:BL7),2))+(LARGE((BA7:BL7),3)+(LARGE((BA7:BL7),4))))</f>
        <v>375</v>
      </c>
      <c r="AD7" s="12">
        <f>RANK(AC7,$AC$6:$AC$135,0)</f>
        <v>2</v>
      </c>
      <c r="AE7" s="11">
        <f>(AB7-(ROUNDDOWN(AB7,0)))*100</f>
        <v>9.9999999999909051</v>
      </c>
      <c r="AF7" s="76" t="str">
        <f>IF((COUNTIF(AT7:AY7,"&gt;0"))&gt;2,"Y","N")</f>
        <v>Y</v>
      </c>
      <c r="AT7" s="23">
        <f t="shared" si="0"/>
        <v>90</v>
      </c>
      <c r="AU7" s="23">
        <f t="shared" si="1"/>
        <v>100</v>
      </c>
      <c r="AV7" s="23">
        <f t="shared" si="2"/>
        <v>90</v>
      </c>
      <c r="AW7" s="23">
        <f t="shared" si="3"/>
        <v>73</v>
      </c>
      <c r="AX7" s="23">
        <f t="shared" si="4"/>
        <v>73</v>
      </c>
      <c r="AY7" s="23">
        <f t="shared" si="5"/>
        <v>0</v>
      </c>
      <c r="BA7" s="82">
        <f t="shared" ref="BA7:BA70" si="33">G7</f>
        <v>90</v>
      </c>
      <c r="BB7" s="83">
        <f t="shared" si="6"/>
        <v>85</v>
      </c>
      <c r="BC7" s="82">
        <f t="shared" ref="BC7:BC70" si="34">I7</f>
        <v>95</v>
      </c>
      <c r="BD7" s="83">
        <f t="shared" si="7"/>
        <v>100</v>
      </c>
      <c r="BE7" s="82">
        <f t="shared" ref="BE7:BE70" si="35">K7</f>
        <v>90</v>
      </c>
      <c r="BF7" s="83">
        <f t="shared" si="8"/>
        <v>0</v>
      </c>
      <c r="BG7" s="82">
        <f t="shared" ref="BG7:BG70" si="36">AA7</f>
        <v>0</v>
      </c>
      <c r="BH7" s="82">
        <f t="shared" si="9"/>
        <v>73</v>
      </c>
      <c r="BI7" s="83">
        <f t="shared" si="10"/>
        <v>73</v>
      </c>
      <c r="BJ7" s="82">
        <f t="shared" si="11"/>
        <v>0</v>
      </c>
      <c r="BK7" s="83">
        <f t="shared" si="12"/>
        <v>0</v>
      </c>
      <c r="BM7" s="82">
        <f t="shared" si="13"/>
        <v>215.03</v>
      </c>
      <c r="BN7" s="83">
        <f t="shared" si="14"/>
        <v>233.03</v>
      </c>
      <c r="BO7" s="82">
        <f t="shared" si="15"/>
        <v>256.01</v>
      </c>
      <c r="BP7" s="83">
        <f t="shared" si="16"/>
        <v>276.02</v>
      </c>
      <c r="BQ7" s="82">
        <f t="shared" si="17"/>
        <v>213.02</v>
      </c>
      <c r="BR7" s="83">
        <f t="shared" si="18"/>
        <v>0</v>
      </c>
      <c r="BS7" s="82">
        <f t="shared" si="19"/>
        <v>0</v>
      </c>
      <c r="BT7" s="82">
        <f t="shared" si="20"/>
        <v>205</v>
      </c>
      <c r="BU7" s="83">
        <f t="shared" si="21"/>
        <v>222.02</v>
      </c>
      <c r="BV7" s="82">
        <f t="shared" si="22"/>
        <v>0</v>
      </c>
      <c r="BW7" s="83">
        <f t="shared" si="23"/>
        <v>0</v>
      </c>
      <c r="BY7" s="7">
        <f t="shared" si="24"/>
        <v>1620.1299999999999</v>
      </c>
      <c r="CA7" s="7">
        <f t="shared" ref="CA7:CA70" si="37">SUM(CS7:CY7)</f>
        <v>643.03</v>
      </c>
      <c r="CC7" s="7">
        <f t="shared" si="25"/>
        <v>977.09999999999991</v>
      </c>
      <c r="CF7" s="7">
        <f t="shared" si="26"/>
        <v>6</v>
      </c>
      <c r="CG7" s="7">
        <f t="shared" si="27"/>
        <v>6</v>
      </c>
      <c r="CH7" s="7">
        <f t="shared" si="28"/>
        <v>6</v>
      </c>
      <c r="CI7" s="7">
        <f t="shared" si="29"/>
        <v>6</v>
      </c>
      <c r="CJ7" s="7">
        <f t="shared" si="30"/>
        <v>8</v>
      </c>
      <c r="CK7" s="7">
        <f t="shared" si="31"/>
        <v>8</v>
      </c>
      <c r="CL7" s="7">
        <f t="shared" ref="CL7:CL38" si="38">MATCH((SMALL(BA7:BK7,7)),BA7:BK7,0)</f>
        <v>2</v>
      </c>
      <c r="CM7" s="7">
        <f t="shared" ref="CM7:CM38" si="39">MATCH((SMALL(BA7:BK7,8)),BA7:BK7,0)</f>
        <v>1</v>
      </c>
      <c r="CN7" s="7">
        <f t="shared" ref="CN7:CN70" si="40">MATCH((SMALL($BA7:$BK7,9)),$BA7:$BK7,0)</f>
        <v>1</v>
      </c>
      <c r="CO7" s="7">
        <f t="shared" ref="CO7:CO70" si="41">MATCH((SMALL($BA7:$BK7,10)),$BA7:$BK7,0)</f>
        <v>3</v>
      </c>
      <c r="CP7" s="7">
        <f t="shared" ref="CP7:CP70" si="42">MATCH((SMALL($BA7:$BK7,11)),$BA7:$BK7,0)</f>
        <v>4</v>
      </c>
      <c r="CS7" s="7">
        <f t="shared" ref="CS7:DC30" si="43">INDEX($BM7:$BW7,CF7)</f>
        <v>0</v>
      </c>
      <c r="CT7" s="7">
        <f t="shared" si="43"/>
        <v>0</v>
      </c>
      <c r="CU7" s="7">
        <f t="shared" si="43"/>
        <v>0</v>
      </c>
      <c r="CV7" s="7">
        <f t="shared" si="43"/>
        <v>0</v>
      </c>
      <c r="CW7" s="7">
        <f t="shared" si="43"/>
        <v>205</v>
      </c>
      <c r="CX7" s="7">
        <f t="shared" si="43"/>
        <v>205</v>
      </c>
      <c r="CY7" s="7">
        <f t="shared" si="43"/>
        <v>233.03</v>
      </c>
      <c r="CZ7" s="7">
        <f t="shared" si="43"/>
        <v>215.03</v>
      </c>
      <c r="DA7" s="7">
        <f t="shared" si="43"/>
        <v>215.03</v>
      </c>
      <c r="DB7" s="7">
        <f t="shared" si="43"/>
        <v>256.01</v>
      </c>
      <c r="DC7" s="7">
        <f t="shared" si="43"/>
        <v>276.02</v>
      </c>
    </row>
    <row r="8" spans="1:107" s="7" customFormat="1" ht="20.100000000000001" customHeight="1">
      <c r="A8" s="8">
        <v>3</v>
      </c>
      <c r="B8" s="68" t="s">
        <v>129</v>
      </c>
      <c r="C8" s="15" t="s">
        <v>130</v>
      </c>
      <c r="D8" s="9">
        <v>219.05</v>
      </c>
      <c r="E8" s="29">
        <f>LOOKUP((IF(D8&gt;0,(RANK(D8,D$6:D$135,0)),"NA")),'Points System'!$A$4:$A$154,'Points System'!$B$4:$B$154)</f>
        <v>90</v>
      </c>
      <c r="F8" s="17">
        <v>240.01</v>
      </c>
      <c r="G8" s="29">
        <f>LOOKUP((IF(F8&gt;0,(RANK(F8,F$6:F$135,0)),"NA")),'Points System'!$A$4:$A$154,'Points System'!$B$4:$B$154)</f>
        <v>100</v>
      </c>
      <c r="H8" s="17">
        <v>252.02</v>
      </c>
      <c r="I8" s="29">
        <f>LOOKUP((IF(H8&gt;0,(RANK(H8,H$6:H$135,0)),"NA")),'Points System'!$A$4:$A$154,'Points System'!$B$4:$B$154)</f>
        <v>81</v>
      </c>
      <c r="J8" s="17">
        <v>180.01</v>
      </c>
      <c r="K8" s="29">
        <f>LOOKUP((IF(J8&gt;0,(RANK(J8,J$6:J$135,0)),"NA")),'Points System'!$A$4:$A$154,'Points System'!$B$4:$B$154)</f>
        <v>62</v>
      </c>
      <c r="L8" s="17">
        <v>239.01</v>
      </c>
      <c r="M8" s="29">
        <f>LOOKUP((IF(L8&gt;0,(RANK(L8,L$6:L$135,0)),"NA")),'Points System'!$A$4:$A$154,'Points System'!$B$4:$B$154)</f>
        <v>85</v>
      </c>
      <c r="N8" s="17"/>
      <c r="O8" s="29">
        <f>LOOKUP((IF(N8&gt;0,(RANK(N8,N$6:N$135,0)),"NA")),'Points System'!$A$4:$A$154,'Points System'!$B$4:$B$154)</f>
        <v>0</v>
      </c>
      <c r="P8" s="19">
        <v>214</v>
      </c>
      <c r="Q8" s="29">
        <f>LOOKUP((IF(P8&gt;0,(RANK(P8,P$6:P$135,0)),"NA")),'Points System'!$A$4:$A$154,'Points System'!$B$4:$B$154)</f>
        <v>52</v>
      </c>
      <c r="R8" s="19">
        <v>214.05</v>
      </c>
      <c r="S8" s="29">
        <f>LOOKUP((IF(R8&gt;0,(RANK(R8,R$6:R$135,0)),"NA")),'Points System'!$A$4:$A$154,'Points System'!$B$4:$B$154)</f>
        <v>67</v>
      </c>
      <c r="T8" s="17"/>
      <c r="U8" s="29">
        <f>LOOKUP((IF(T8&gt;0,(RANK(T8,T$6:T$135,0)),"NA")),'Points System'!$A$4:$A$154,'Points System'!$B$4:$B$154)</f>
        <v>0</v>
      </c>
      <c r="V8" s="17">
        <v>195.01</v>
      </c>
      <c r="W8" s="29">
        <f>LOOKUP((IF(V8&gt;0,(RANK(V8,V$6:V$135,0)),"NA")),'Points System'!$A$4:$A$154,'Points System'!$B$4:$B$154)</f>
        <v>95</v>
      </c>
      <c r="X8" s="9"/>
      <c r="Y8" s="10">
        <f>LOOKUP((IF(X8&gt;0,(RANK(X8,X$6:X$135,0)),"NA")),'Points System'!$A$4:$A$154,'Points System'!$B$4:$B$154)</f>
        <v>0</v>
      </c>
      <c r="Z8" s="9"/>
      <c r="AA8" s="10">
        <f>LOOKUP((IF(Z8&gt;0,(RANK(Z8,Z$6:Z$135,0)),"NA")),'Points System'!$A$4:$A$154,'Points System'!$B$4:$B$154)</f>
        <v>0</v>
      </c>
      <c r="AB8" s="78">
        <f>CC8</f>
        <v>893.08000000000015</v>
      </c>
      <c r="AC8" s="10">
        <f>SUM((LARGE((BA8:BL8),1))+(LARGE((BA8:BL8),2))+(LARGE((BA8:BL8),3)+(LARGE((BA8:BL8),4))))</f>
        <v>370</v>
      </c>
      <c r="AD8" s="12">
        <f>RANK(AC8,$AC$6:$AC$135,0)</f>
        <v>3</v>
      </c>
      <c r="AE8" s="11">
        <f>(AB8-(ROUNDDOWN(AB8,0)))*100</f>
        <v>8.0000000000154614</v>
      </c>
      <c r="AF8" s="76" t="str">
        <f>IF((COUNTIF(AT8:AY8,"&gt;0"))&gt;2,"Y","N")</f>
        <v>Y</v>
      </c>
      <c r="AT8" s="23">
        <f t="shared" ref="AT8:AT71" si="44">LARGE(BA8:BB8,1)</f>
        <v>100</v>
      </c>
      <c r="AU8" s="23">
        <f t="shared" ref="AU8:AU71" si="45">LARGE(BC8:BD8,1)</f>
        <v>81</v>
      </c>
      <c r="AV8" s="23">
        <f t="shared" ref="AV8:AV71" si="46">LARGE(BE8:BF8,1)</f>
        <v>95</v>
      </c>
      <c r="AW8" s="23">
        <f t="shared" ref="AW8:AW71" si="47">LARGE(BG8:BH8,1)</f>
        <v>90</v>
      </c>
      <c r="AX8" s="23">
        <f t="shared" ref="AX8:AX71" si="48">LARGE(BI8:BJ8,1)</f>
        <v>85</v>
      </c>
      <c r="AY8" s="23">
        <f t="shared" ref="AY8:AY71" si="49">LARGE(BK8:BL8,1)</f>
        <v>0</v>
      </c>
      <c r="BA8" s="82">
        <f t="shared" si="33"/>
        <v>100</v>
      </c>
      <c r="BB8" s="83">
        <f t="shared" si="6"/>
        <v>67</v>
      </c>
      <c r="BC8" s="82">
        <f t="shared" si="34"/>
        <v>81</v>
      </c>
      <c r="BD8" s="83">
        <f t="shared" si="7"/>
        <v>52</v>
      </c>
      <c r="BE8" s="82">
        <f t="shared" si="35"/>
        <v>62</v>
      </c>
      <c r="BF8" s="83">
        <f t="shared" si="8"/>
        <v>95</v>
      </c>
      <c r="BG8" s="82">
        <f t="shared" si="36"/>
        <v>0</v>
      </c>
      <c r="BH8" s="82">
        <f t="shared" si="9"/>
        <v>90</v>
      </c>
      <c r="BI8" s="83">
        <f t="shared" si="10"/>
        <v>85</v>
      </c>
      <c r="BJ8" s="82">
        <f t="shared" si="11"/>
        <v>0</v>
      </c>
      <c r="BK8" s="83">
        <f t="shared" si="12"/>
        <v>0</v>
      </c>
      <c r="BM8" s="82">
        <f t="shared" si="13"/>
        <v>240.01</v>
      </c>
      <c r="BN8" s="83">
        <f t="shared" si="14"/>
        <v>214.05</v>
      </c>
      <c r="BO8" s="82">
        <f t="shared" si="15"/>
        <v>252.02</v>
      </c>
      <c r="BP8" s="83">
        <f t="shared" si="16"/>
        <v>214</v>
      </c>
      <c r="BQ8" s="82">
        <f t="shared" si="17"/>
        <v>180.01</v>
      </c>
      <c r="BR8" s="83">
        <f t="shared" si="18"/>
        <v>195.01</v>
      </c>
      <c r="BS8" s="82">
        <f t="shared" si="19"/>
        <v>0</v>
      </c>
      <c r="BT8" s="82">
        <f t="shared" si="20"/>
        <v>219.05</v>
      </c>
      <c r="BU8" s="83">
        <f t="shared" si="21"/>
        <v>239.01</v>
      </c>
      <c r="BV8" s="82">
        <f t="shared" si="22"/>
        <v>0</v>
      </c>
      <c r="BW8" s="83">
        <f t="shared" si="23"/>
        <v>0</v>
      </c>
      <c r="BY8" s="7">
        <f t="shared" si="24"/>
        <v>1753.16</v>
      </c>
      <c r="CA8" s="7">
        <f t="shared" si="37"/>
        <v>860.07999999999993</v>
      </c>
      <c r="CC8" s="7">
        <f t="shared" si="25"/>
        <v>893.08000000000015</v>
      </c>
      <c r="CF8" s="7">
        <f t="shared" si="26"/>
        <v>7</v>
      </c>
      <c r="CG8" s="7">
        <f t="shared" si="27"/>
        <v>7</v>
      </c>
      <c r="CH8" s="7">
        <f t="shared" si="28"/>
        <v>7</v>
      </c>
      <c r="CI8" s="7">
        <f t="shared" si="29"/>
        <v>4</v>
      </c>
      <c r="CJ8" s="7">
        <f t="shared" si="30"/>
        <v>5</v>
      </c>
      <c r="CK8" s="7">
        <f t="shared" si="31"/>
        <v>2</v>
      </c>
      <c r="CL8" s="7">
        <f t="shared" si="38"/>
        <v>3</v>
      </c>
      <c r="CM8" s="7">
        <f t="shared" si="39"/>
        <v>9</v>
      </c>
      <c r="CN8" s="7">
        <f t="shared" si="40"/>
        <v>8</v>
      </c>
      <c r="CO8" s="7">
        <f t="shared" si="41"/>
        <v>6</v>
      </c>
      <c r="CP8" s="7">
        <f t="shared" si="42"/>
        <v>1</v>
      </c>
      <c r="CS8" s="7">
        <f t="shared" si="43"/>
        <v>0</v>
      </c>
      <c r="CT8" s="7">
        <f t="shared" si="43"/>
        <v>0</v>
      </c>
      <c r="CU8" s="7">
        <f t="shared" si="43"/>
        <v>0</v>
      </c>
      <c r="CV8" s="7">
        <f t="shared" si="43"/>
        <v>214</v>
      </c>
      <c r="CW8" s="7">
        <f t="shared" si="43"/>
        <v>180.01</v>
      </c>
      <c r="CX8" s="7">
        <f t="shared" si="43"/>
        <v>214.05</v>
      </c>
      <c r="CY8" s="7">
        <f t="shared" si="43"/>
        <v>252.02</v>
      </c>
      <c r="CZ8" s="7">
        <f t="shared" si="43"/>
        <v>239.01</v>
      </c>
      <c r="DA8" s="7">
        <f t="shared" si="43"/>
        <v>219.05</v>
      </c>
      <c r="DB8" s="7">
        <f t="shared" si="43"/>
        <v>195.01</v>
      </c>
      <c r="DC8" s="7">
        <f t="shared" si="43"/>
        <v>240.01</v>
      </c>
    </row>
    <row r="9" spans="1:107" s="7" customFormat="1" ht="20.100000000000001" customHeight="1">
      <c r="A9" s="8">
        <v>4</v>
      </c>
      <c r="B9" s="68" t="s">
        <v>36</v>
      </c>
      <c r="C9" s="15" t="s">
        <v>102</v>
      </c>
      <c r="D9" s="9">
        <v>220.02</v>
      </c>
      <c r="E9" s="29">
        <f>LOOKUP((IF(D9&gt;0,(RANK(D9,D$6:D$135,0)),"NA")),'Points System'!$A$4:$A$154,'Points System'!$B$4:$B$154)</f>
        <v>95</v>
      </c>
      <c r="F9" s="17">
        <v>190.03</v>
      </c>
      <c r="G9" s="29">
        <f>LOOKUP((IF(F9&gt;0,(RANK(F9,F$6:F$135,0)),"NA")),'Points System'!$A$4:$A$154,'Points System'!$B$4:$B$154)</f>
        <v>60</v>
      </c>
      <c r="H9" s="17"/>
      <c r="I9" s="29">
        <f>LOOKUP((IF(H9&gt;0,(RANK(H9,H$6:H$135,0)),"NA")),'Points System'!$A$4:$A$154,'Points System'!$B$4:$B$154)</f>
        <v>0</v>
      </c>
      <c r="J9" s="17">
        <v>207.03</v>
      </c>
      <c r="K9" s="29">
        <f>LOOKUP((IF(J9&gt;0,(RANK(J9,J$6:J$135,0)),"NA")),'Points System'!$A$4:$A$154,'Points System'!$B$4:$B$154)</f>
        <v>73</v>
      </c>
      <c r="L9" s="17"/>
      <c r="M9" s="29">
        <f>LOOKUP((IF(L9&gt;0,(RANK(L9,L$6:L$135,0)),"NA")),'Points System'!$A$4:$A$154,'Points System'!$B$4:$B$154)</f>
        <v>0</v>
      </c>
      <c r="N9" s="17"/>
      <c r="O9" s="29">
        <f>LOOKUP((IF(N9&gt;0,(RANK(N9,N$6:N$135,0)),"NA")),'Points System'!$A$4:$A$154,'Points System'!$B$4:$B$154)</f>
        <v>0</v>
      </c>
      <c r="P9" s="19">
        <v>255.02</v>
      </c>
      <c r="Q9" s="29">
        <f>LOOKUP((IF(P9&gt;0,(RANK(P9,P$6:P$135,0)),"NA")),'Points System'!$A$4:$A$154,'Points System'!$B$4:$B$154)</f>
        <v>95</v>
      </c>
      <c r="R9" s="19">
        <v>211.04</v>
      </c>
      <c r="S9" s="29">
        <f>LOOKUP((IF(R9&gt;0,(RANK(R9,R$6:R$135,0)),"NA")),'Points System'!$A$4:$A$154,'Points System'!$B$4:$B$154)</f>
        <v>64</v>
      </c>
      <c r="T9" s="17"/>
      <c r="U9" s="29">
        <f>LOOKUP((IF(T9&gt;0,(RANK(T9,T$6:T$135,0)),"NA")),'Points System'!$A$4:$A$154,'Points System'!$B$4:$B$154)</f>
        <v>0</v>
      </c>
      <c r="V9" s="17">
        <v>181.02</v>
      </c>
      <c r="W9" s="29">
        <f>LOOKUP((IF(V9&gt;0,(RANK(V9,V$6:V$135,0)),"NA")),'Points System'!$A$4:$A$154,'Points System'!$B$4:$B$154)</f>
        <v>90</v>
      </c>
      <c r="X9" s="9"/>
      <c r="Y9" s="10">
        <f>LOOKUP((IF(X9&gt;0,(RANK(X9,X$6:X$135,0)),"NA")),'Points System'!$A$4:$A$154,'Points System'!$B$4:$B$154)</f>
        <v>0</v>
      </c>
      <c r="Z9" s="9"/>
      <c r="AA9" s="10">
        <f>LOOKUP((IF(Z9&gt;0,(RANK(Z9,Z$6:Z$135,0)),"NA")),'Points System'!$A$4:$A$154,'Points System'!$B$4:$B$154)</f>
        <v>0</v>
      </c>
      <c r="AB9" s="78">
        <f>CC9</f>
        <v>863.09000000000015</v>
      </c>
      <c r="AC9" s="10">
        <f>SUM((LARGE((BA9:BL9),1))+(LARGE((BA9:BL9),2))+(LARGE((BA9:BL9),3)+(LARGE((BA9:BL9),4))))</f>
        <v>353</v>
      </c>
      <c r="AD9" s="12">
        <f>RANK(AC9,$AC$6:$AC$135,0)</f>
        <v>4</v>
      </c>
      <c r="AE9" s="11">
        <f>(AB9-(ROUNDDOWN(AB9,0)))*100</f>
        <v>9.0000000000145519</v>
      </c>
      <c r="AF9" s="76" t="str">
        <f>IF((COUNTIF(AT9:AY9,"&gt;0"))&gt;2,"Y","N")</f>
        <v>Y</v>
      </c>
      <c r="AT9" s="23">
        <f t="shared" si="44"/>
        <v>64</v>
      </c>
      <c r="AU9" s="23">
        <f t="shared" si="45"/>
        <v>95</v>
      </c>
      <c r="AV9" s="23">
        <f t="shared" si="46"/>
        <v>90</v>
      </c>
      <c r="AW9" s="23">
        <f t="shared" si="47"/>
        <v>95</v>
      </c>
      <c r="AX9" s="23">
        <f t="shared" si="48"/>
        <v>0</v>
      </c>
      <c r="AY9" s="23">
        <f t="shared" si="49"/>
        <v>0</v>
      </c>
      <c r="BA9" s="82">
        <f t="shared" si="33"/>
        <v>60</v>
      </c>
      <c r="BB9" s="83">
        <f t="shared" si="6"/>
        <v>64</v>
      </c>
      <c r="BC9" s="82">
        <f t="shared" si="34"/>
        <v>0</v>
      </c>
      <c r="BD9" s="83">
        <f t="shared" si="7"/>
        <v>95</v>
      </c>
      <c r="BE9" s="82">
        <f t="shared" si="35"/>
        <v>73</v>
      </c>
      <c r="BF9" s="83">
        <f t="shared" si="8"/>
        <v>90</v>
      </c>
      <c r="BG9" s="82">
        <f t="shared" si="36"/>
        <v>0</v>
      </c>
      <c r="BH9" s="82">
        <f t="shared" si="9"/>
        <v>95</v>
      </c>
      <c r="BI9" s="83">
        <f t="shared" si="10"/>
        <v>0</v>
      </c>
      <c r="BJ9" s="82">
        <f t="shared" si="11"/>
        <v>0</v>
      </c>
      <c r="BK9" s="83">
        <f t="shared" si="12"/>
        <v>0</v>
      </c>
      <c r="BM9" s="82">
        <f t="shared" si="13"/>
        <v>190.03</v>
      </c>
      <c r="BN9" s="83">
        <f t="shared" si="14"/>
        <v>211.04</v>
      </c>
      <c r="BO9" s="82">
        <f t="shared" si="15"/>
        <v>0</v>
      </c>
      <c r="BP9" s="83">
        <f t="shared" si="16"/>
        <v>255.02</v>
      </c>
      <c r="BQ9" s="82">
        <f t="shared" si="17"/>
        <v>207.03</v>
      </c>
      <c r="BR9" s="83">
        <f t="shared" si="18"/>
        <v>181.02</v>
      </c>
      <c r="BS9" s="82">
        <f t="shared" si="19"/>
        <v>0</v>
      </c>
      <c r="BT9" s="82">
        <f t="shared" si="20"/>
        <v>220.02</v>
      </c>
      <c r="BU9" s="83">
        <f t="shared" si="21"/>
        <v>0</v>
      </c>
      <c r="BV9" s="82">
        <f t="shared" si="22"/>
        <v>0</v>
      </c>
      <c r="BW9" s="83">
        <f t="shared" si="23"/>
        <v>0</v>
      </c>
      <c r="BY9" s="7">
        <f t="shared" si="24"/>
        <v>1264.1600000000001</v>
      </c>
      <c r="CA9" s="7">
        <f t="shared" si="37"/>
        <v>401.07</v>
      </c>
      <c r="CC9" s="7">
        <f t="shared" si="25"/>
        <v>863.09000000000015</v>
      </c>
      <c r="CF9" s="7">
        <f t="shared" si="26"/>
        <v>3</v>
      </c>
      <c r="CG9" s="7">
        <f t="shared" si="27"/>
        <v>3</v>
      </c>
      <c r="CH9" s="7">
        <f t="shared" si="28"/>
        <v>3</v>
      </c>
      <c r="CI9" s="7">
        <f t="shared" si="29"/>
        <v>3</v>
      </c>
      <c r="CJ9" s="7">
        <f t="shared" si="30"/>
        <v>3</v>
      </c>
      <c r="CK9" s="7">
        <f t="shared" si="31"/>
        <v>1</v>
      </c>
      <c r="CL9" s="7">
        <f t="shared" si="38"/>
        <v>2</v>
      </c>
      <c r="CM9" s="7">
        <f t="shared" si="39"/>
        <v>5</v>
      </c>
      <c r="CN9" s="7">
        <f t="shared" si="40"/>
        <v>6</v>
      </c>
      <c r="CO9" s="7">
        <f t="shared" si="41"/>
        <v>4</v>
      </c>
      <c r="CP9" s="7">
        <f t="shared" si="42"/>
        <v>4</v>
      </c>
      <c r="CS9" s="7">
        <f t="shared" si="43"/>
        <v>0</v>
      </c>
      <c r="CT9" s="7">
        <f t="shared" si="43"/>
        <v>0</v>
      </c>
      <c r="CU9" s="7">
        <f t="shared" si="43"/>
        <v>0</v>
      </c>
      <c r="CV9" s="7">
        <f t="shared" si="43"/>
        <v>0</v>
      </c>
      <c r="CW9" s="7">
        <f t="shared" si="43"/>
        <v>0</v>
      </c>
      <c r="CX9" s="7">
        <f t="shared" si="43"/>
        <v>190.03</v>
      </c>
      <c r="CY9" s="7">
        <f t="shared" si="43"/>
        <v>211.04</v>
      </c>
      <c r="CZ9" s="7">
        <f t="shared" si="43"/>
        <v>207.03</v>
      </c>
      <c r="DA9" s="7">
        <f t="shared" si="43"/>
        <v>181.02</v>
      </c>
      <c r="DB9" s="7">
        <f t="shared" si="43"/>
        <v>255.02</v>
      </c>
      <c r="DC9" s="7">
        <f t="shared" si="43"/>
        <v>255.02</v>
      </c>
    </row>
    <row r="10" spans="1:107" s="7" customFormat="1" ht="20.100000000000001" customHeight="1">
      <c r="A10" s="8">
        <v>5</v>
      </c>
      <c r="B10" s="68" t="s">
        <v>45</v>
      </c>
      <c r="C10" s="15" t="s">
        <v>146</v>
      </c>
      <c r="D10" s="9">
        <v>214.05</v>
      </c>
      <c r="E10" s="29">
        <f>LOOKUP((IF(D10&gt;0,(RANK(D10,D$6:D$135,0)),"NA")),'Points System'!$A$4:$A$154,'Points System'!$B$4:$B$154)</f>
        <v>85</v>
      </c>
      <c r="F10" s="17">
        <v>215</v>
      </c>
      <c r="G10" s="29">
        <f>LOOKUP((IF(F10&gt;0,(RANK(F10,F$6:F$135,0)),"NA")),'Points System'!$A$4:$A$154,'Points System'!$B$4:$B$154)</f>
        <v>85</v>
      </c>
      <c r="H10" s="17">
        <v>252.04</v>
      </c>
      <c r="I10" s="29">
        <f>LOOKUP((IF(H10&gt;0,(RANK(H10,H$6:H$135,0)),"NA")),'Points System'!$A$4:$A$154,'Points System'!$B$4:$B$154)</f>
        <v>85</v>
      </c>
      <c r="J10" s="17"/>
      <c r="K10" s="29">
        <f>LOOKUP((IF(J10&gt;0,(RANK(J10,J$6:J$135,0)),"NA")),'Points System'!$A$4:$A$154,'Points System'!$B$4:$B$154)</f>
        <v>0</v>
      </c>
      <c r="L10" s="17"/>
      <c r="M10" s="29">
        <f>LOOKUP((IF(L10&gt;0,(RANK(L10,L$6:L$135,0)),"NA")),'Points System'!$A$4:$A$154,'Points System'!$B$4:$B$154)</f>
        <v>0</v>
      </c>
      <c r="N10" s="17"/>
      <c r="O10" s="29">
        <f>LOOKUP((IF(N10&gt;0,(RANK(N10,N$6:N$135,0)),"NA")),'Points System'!$A$4:$A$154,'Points System'!$B$4:$B$154)</f>
        <v>0</v>
      </c>
      <c r="P10" s="19">
        <v>250.05</v>
      </c>
      <c r="Q10" s="29">
        <f>LOOKUP((IF(P10&gt;0,(RANK(P10,P$6:P$135,0)),"NA")),'Points System'!$A$4:$A$154,'Points System'!$B$4:$B$154)</f>
        <v>85</v>
      </c>
      <c r="R10" s="19"/>
      <c r="S10" s="29">
        <f>LOOKUP((IF(R10&gt;0,(RANK(R10,R$6:R$135,0)),"NA")),'Points System'!$A$4:$A$154,'Points System'!$B$4:$B$154)</f>
        <v>0</v>
      </c>
      <c r="T10" s="17"/>
      <c r="U10" s="29">
        <f>LOOKUP((IF(T10&gt;0,(RANK(T10,T$6:T$135,0)),"NA")),'Points System'!$A$4:$A$154,'Points System'!$B$4:$B$154)</f>
        <v>0</v>
      </c>
      <c r="V10" s="17"/>
      <c r="W10" s="29">
        <f>LOOKUP((IF(V10&gt;0,(RANK(V10,V$6:V$135,0)),"NA")),'Points System'!$A$4:$A$154,'Points System'!$B$4:$B$154)</f>
        <v>0</v>
      </c>
      <c r="X10" s="9"/>
      <c r="Y10" s="10">
        <f>LOOKUP((IF(X10&gt;0,(RANK(X10,X$6:X$135,0)),"NA")),'Points System'!$A$4:$A$154,'Points System'!$B$4:$B$154)</f>
        <v>0</v>
      </c>
      <c r="Z10" s="9"/>
      <c r="AA10" s="10">
        <f>LOOKUP((IF(Z10&gt;0,(RANK(Z10,Z$6:Z$135,0)),"NA")),'Points System'!$A$4:$A$154,'Points System'!$B$4:$B$154)</f>
        <v>0</v>
      </c>
      <c r="AB10" s="78">
        <f>CC10</f>
        <v>931.13999999999987</v>
      </c>
      <c r="AC10" s="10">
        <f>SUM((LARGE((BA10:BL10),1))+(LARGE((BA10:BL10),2))+(LARGE((BA10:BL10),3)+(LARGE((BA10:BL10),4))))</f>
        <v>340</v>
      </c>
      <c r="AD10" s="12">
        <f>RANK(AC10,$AC$6:$AC$135,0)</f>
        <v>5</v>
      </c>
      <c r="AE10" s="11">
        <f>(AB10-(ROUNDDOWN(AB10,0)))*100</f>
        <v>13.999999999987267</v>
      </c>
      <c r="AF10" s="76" t="str">
        <f>IF((COUNTIF(AT10:AY10,"&gt;0"))&gt;2,"Y","N")</f>
        <v>Y</v>
      </c>
      <c r="AT10" s="23">
        <f t="shared" si="44"/>
        <v>85</v>
      </c>
      <c r="AU10" s="23">
        <f t="shared" si="45"/>
        <v>85</v>
      </c>
      <c r="AV10" s="23">
        <f t="shared" si="46"/>
        <v>0</v>
      </c>
      <c r="AW10" s="23">
        <f t="shared" si="47"/>
        <v>85</v>
      </c>
      <c r="AX10" s="23">
        <f t="shared" si="48"/>
        <v>0</v>
      </c>
      <c r="AY10" s="23">
        <f t="shared" si="49"/>
        <v>0</v>
      </c>
      <c r="BA10" s="82">
        <f t="shared" si="33"/>
        <v>85</v>
      </c>
      <c r="BB10" s="83">
        <f t="shared" si="6"/>
        <v>0</v>
      </c>
      <c r="BC10" s="82">
        <f t="shared" si="34"/>
        <v>85</v>
      </c>
      <c r="BD10" s="83">
        <f t="shared" si="7"/>
        <v>85</v>
      </c>
      <c r="BE10" s="82">
        <f t="shared" si="35"/>
        <v>0</v>
      </c>
      <c r="BF10" s="83">
        <f t="shared" si="8"/>
        <v>0</v>
      </c>
      <c r="BG10" s="82">
        <f t="shared" si="36"/>
        <v>0</v>
      </c>
      <c r="BH10" s="82">
        <f t="shared" si="9"/>
        <v>85</v>
      </c>
      <c r="BI10" s="83">
        <f t="shared" si="10"/>
        <v>0</v>
      </c>
      <c r="BJ10" s="82">
        <f t="shared" si="11"/>
        <v>0</v>
      </c>
      <c r="BK10" s="83">
        <f t="shared" si="12"/>
        <v>0</v>
      </c>
      <c r="BM10" s="82">
        <f t="shared" si="13"/>
        <v>215</v>
      </c>
      <c r="BN10" s="83">
        <f t="shared" si="14"/>
        <v>0</v>
      </c>
      <c r="BO10" s="82">
        <f t="shared" si="15"/>
        <v>252.04</v>
      </c>
      <c r="BP10" s="83">
        <f t="shared" si="16"/>
        <v>250.05</v>
      </c>
      <c r="BQ10" s="82">
        <f t="shared" si="17"/>
        <v>0</v>
      </c>
      <c r="BR10" s="83">
        <f t="shared" si="18"/>
        <v>0</v>
      </c>
      <c r="BS10" s="82">
        <f t="shared" si="19"/>
        <v>0</v>
      </c>
      <c r="BT10" s="82">
        <f t="shared" si="20"/>
        <v>214.05</v>
      </c>
      <c r="BU10" s="83">
        <f t="shared" si="21"/>
        <v>0</v>
      </c>
      <c r="BV10" s="82">
        <f t="shared" si="22"/>
        <v>0</v>
      </c>
      <c r="BW10" s="83">
        <f t="shared" si="23"/>
        <v>0</v>
      </c>
      <c r="BY10" s="7">
        <f t="shared" si="24"/>
        <v>931.13999999999987</v>
      </c>
      <c r="CA10" s="7">
        <f t="shared" si="37"/>
        <v>0</v>
      </c>
      <c r="CC10" s="7">
        <f t="shared" si="25"/>
        <v>931.13999999999987</v>
      </c>
      <c r="CF10" s="7">
        <f t="shared" si="26"/>
        <v>2</v>
      </c>
      <c r="CG10" s="7">
        <f t="shared" si="27"/>
        <v>2</v>
      </c>
      <c r="CH10" s="7">
        <f t="shared" si="28"/>
        <v>2</v>
      </c>
      <c r="CI10" s="7">
        <f t="shared" si="29"/>
        <v>2</v>
      </c>
      <c r="CJ10" s="7">
        <f t="shared" si="30"/>
        <v>2</v>
      </c>
      <c r="CK10" s="7">
        <f t="shared" si="31"/>
        <v>2</v>
      </c>
      <c r="CL10" s="7">
        <f t="shared" si="38"/>
        <v>2</v>
      </c>
      <c r="CM10" s="7">
        <f t="shared" si="39"/>
        <v>1</v>
      </c>
      <c r="CN10" s="7">
        <f t="shared" si="40"/>
        <v>1</v>
      </c>
      <c r="CO10" s="7">
        <f t="shared" si="41"/>
        <v>1</v>
      </c>
      <c r="CP10" s="7">
        <f t="shared" si="42"/>
        <v>1</v>
      </c>
      <c r="CS10" s="7">
        <f t="shared" si="43"/>
        <v>0</v>
      </c>
      <c r="CT10" s="7">
        <f t="shared" si="43"/>
        <v>0</v>
      </c>
      <c r="CU10" s="7">
        <f t="shared" si="43"/>
        <v>0</v>
      </c>
      <c r="CV10" s="7">
        <f t="shared" si="43"/>
        <v>0</v>
      </c>
      <c r="CW10" s="7">
        <f t="shared" si="43"/>
        <v>0</v>
      </c>
      <c r="CX10" s="7">
        <f t="shared" si="43"/>
        <v>0</v>
      </c>
      <c r="CY10" s="7">
        <f t="shared" si="43"/>
        <v>0</v>
      </c>
      <c r="CZ10" s="7">
        <f t="shared" si="43"/>
        <v>215</v>
      </c>
      <c r="DA10" s="7">
        <f t="shared" si="43"/>
        <v>215</v>
      </c>
      <c r="DB10" s="7">
        <f t="shared" si="43"/>
        <v>215</v>
      </c>
      <c r="DC10" s="7">
        <f t="shared" si="43"/>
        <v>215</v>
      </c>
    </row>
    <row r="11" spans="1:107" s="7" customFormat="1" ht="20.100000000000001" customHeight="1">
      <c r="A11" s="8">
        <v>6</v>
      </c>
      <c r="B11" s="68" t="s">
        <v>61</v>
      </c>
      <c r="C11" s="15" t="s">
        <v>40</v>
      </c>
      <c r="D11" s="9"/>
      <c r="E11" s="29">
        <f>LOOKUP((IF(D11&gt;0,(RANK(D11,D$6:D$135,0)),"NA")),'Points System'!$A$4:$A$154,'Points System'!$B$4:$B$154)</f>
        <v>0</v>
      </c>
      <c r="F11" s="17">
        <v>202.01</v>
      </c>
      <c r="G11" s="29">
        <f>LOOKUP((IF(F11&gt;0,(RANK(F11,F$6:F$135,0)),"NA")),'Points System'!$A$4:$A$154,'Points System'!$B$4:$B$154)</f>
        <v>77</v>
      </c>
      <c r="H11" s="17">
        <v>257.05</v>
      </c>
      <c r="I11" s="29">
        <f>LOOKUP((IF(H11&gt;0,(RANK(H11,H$6:H$135,0)),"NA")),'Points System'!$A$4:$A$154,'Points System'!$B$4:$B$154)</f>
        <v>100</v>
      </c>
      <c r="J11" s="17">
        <v>189</v>
      </c>
      <c r="K11" s="29">
        <f>LOOKUP((IF(J11&gt;0,(RANK(J11,J$6:J$135,0)),"NA")),'Points System'!$A$4:$A$154,'Points System'!$B$4:$B$154)</f>
        <v>64</v>
      </c>
      <c r="L11" s="17"/>
      <c r="M11" s="29">
        <f>LOOKUP((IF(L11&gt;0,(RANK(L11,L$6:L$135,0)),"NA")),'Points System'!$A$4:$A$154,'Points System'!$B$4:$B$154)</f>
        <v>0</v>
      </c>
      <c r="N11" s="17"/>
      <c r="O11" s="29">
        <f>LOOKUP((IF(N11&gt;0,(RANK(N11,N$6:N$135,0)),"NA")),'Points System'!$A$4:$A$154,'Points System'!$B$4:$B$154)</f>
        <v>0</v>
      </c>
      <c r="P11" s="19">
        <v>220.01</v>
      </c>
      <c r="Q11" s="29">
        <f>LOOKUP((IF(P11&gt;0,(RANK(P11,P$6:P$135,0)),"NA")),'Points System'!$A$4:$A$154,'Points System'!$B$4:$B$154)</f>
        <v>54</v>
      </c>
      <c r="R11" s="19">
        <v>228.01</v>
      </c>
      <c r="S11" s="29">
        <f>LOOKUP((IF(R11&gt;0,(RANK(R11,R$6:R$135,0)),"NA")),'Points System'!$A$4:$A$154,'Points System'!$B$4:$B$154)</f>
        <v>77</v>
      </c>
      <c r="T11" s="17"/>
      <c r="U11" s="29">
        <f>LOOKUP((IF(T11&gt;0,(RANK(T11,T$6:T$135,0)),"NA")),'Points System'!$A$4:$A$154,'Points System'!$B$4:$B$154)</f>
        <v>0</v>
      </c>
      <c r="V11" s="17">
        <v>179.01</v>
      </c>
      <c r="W11" s="29">
        <f>LOOKUP((IF(V11&gt;0,(RANK(V11,V$6:V$135,0)),"NA")),'Points System'!$A$4:$A$154,'Points System'!$B$4:$B$154)</f>
        <v>85</v>
      </c>
      <c r="X11" s="9"/>
      <c r="Y11" s="10">
        <f>LOOKUP((IF(X11&gt;0,(RANK(X11,X$6:X$135,0)),"NA")),'Points System'!$A$4:$A$154,'Points System'!$B$4:$B$154)</f>
        <v>0</v>
      </c>
      <c r="Z11" s="9"/>
      <c r="AA11" s="10">
        <f>LOOKUP((IF(Z11&gt;0,(RANK(Z11,Z$6:Z$135,0)),"NA")),'Points System'!$A$4:$A$154,'Points System'!$B$4:$B$154)</f>
        <v>0</v>
      </c>
      <c r="AB11" s="78">
        <f>CC11</f>
        <v>866.07999999999993</v>
      </c>
      <c r="AC11" s="10">
        <f>SUM((LARGE((BA11:BL11),1))+(LARGE((BA11:BL11),2))+(LARGE((BA11:BL11),3)+(LARGE((BA11:BL11),4))))</f>
        <v>339</v>
      </c>
      <c r="AD11" s="12">
        <f>RANK(AC11,$AC$6:$AC$135,0)</f>
        <v>6</v>
      </c>
      <c r="AE11" s="11">
        <f>(AB11-(ROUNDDOWN(AB11,0)))*100</f>
        <v>7.999999999992724</v>
      </c>
      <c r="AF11" s="76" t="str">
        <f>IF((COUNTIF(AT11:AY11,"&gt;0"))&gt;2,"Y","N")</f>
        <v>Y</v>
      </c>
      <c r="AT11" s="23">
        <f t="shared" si="44"/>
        <v>77</v>
      </c>
      <c r="AU11" s="23">
        <f t="shared" si="45"/>
        <v>100</v>
      </c>
      <c r="AV11" s="23">
        <f t="shared" si="46"/>
        <v>85</v>
      </c>
      <c r="AW11" s="23">
        <f t="shared" si="47"/>
        <v>0</v>
      </c>
      <c r="AX11" s="23">
        <f t="shared" si="48"/>
        <v>0</v>
      </c>
      <c r="AY11" s="23">
        <f t="shared" si="49"/>
        <v>0</v>
      </c>
      <c r="BA11" s="82">
        <f t="shared" si="33"/>
        <v>77</v>
      </c>
      <c r="BB11" s="83">
        <f t="shared" si="6"/>
        <v>77</v>
      </c>
      <c r="BC11" s="82">
        <f t="shared" si="34"/>
        <v>100</v>
      </c>
      <c r="BD11" s="83">
        <f t="shared" si="7"/>
        <v>54</v>
      </c>
      <c r="BE11" s="82">
        <f t="shared" si="35"/>
        <v>64</v>
      </c>
      <c r="BF11" s="83">
        <f t="shared" si="8"/>
        <v>85</v>
      </c>
      <c r="BG11" s="82">
        <f t="shared" si="36"/>
        <v>0</v>
      </c>
      <c r="BH11" s="82">
        <f t="shared" si="9"/>
        <v>0</v>
      </c>
      <c r="BI11" s="83">
        <f t="shared" si="10"/>
        <v>0</v>
      </c>
      <c r="BJ11" s="82">
        <f t="shared" si="11"/>
        <v>0</v>
      </c>
      <c r="BK11" s="83">
        <f t="shared" si="12"/>
        <v>0</v>
      </c>
      <c r="BM11" s="82">
        <f t="shared" si="13"/>
        <v>202.01</v>
      </c>
      <c r="BN11" s="83">
        <f t="shared" si="14"/>
        <v>228.01</v>
      </c>
      <c r="BO11" s="82">
        <f t="shared" si="15"/>
        <v>257.05</v>
      </c>
      <c r="BP11" s="83">
        <f t="shared" si="16"/>
        <v>220.01</v>
      </c>
      <c r="BQ11" s="82">
        <f t="shared" si="17"/>
        <v>189</v>
      </c>
      <c r="BR11" s="83">
        <f t="shared" si="18"/>
        <v>179.01</v>
      </c>
      <c r="BS11" s="82">
        <f t="shared" si="19"/>
        <v>0</v>
      </c>
      <c r="BT11" s="82">
        <f t="shared" si="20"/>
        <v>0</v>
      </c>
      <c r="BU11" s="83">
        <f t="shared" si="21"/>
        <v>0</v>
      </c>
      <c r="BV11" s="82">
        <f t="shared" si="22"/>
        <v>0</v>
      </c>
      <c r="BW11" s="83">
        <f t="shared" si="23"/>
        <v>0</v>
      </c>
      <c r="BY11" s="7">
        <f t="shared" si="24"/>
        <v>1275.0899999999999</v>
      </c>
      <c r="CA11" s="7">
        <f t="shared" si="37"/>
        <v>409.01</v>
      </c>
      <c r="CC11" s="7">
        <f t="shared" si="25"/>
        <v>866.07999999999993</v>
      </c>
      <c r="CF11" s="7">
        <f t="shared" si="26"/>
        <v>7</v>
      </c>
      <c r="CG11" s="7">
        <f t="shared" si="27"/>
        <v>7</v>
      </c>
      <c r="CH11" s="7">
        <f t="shared" si="28"/>
        <v>7</v>
      </c>
      <c r="CI11" s="7">
        <f t="shared" si="29"/>
        <v>7</v>
      </c>
      <c r="CJ11" s="7">
        <f t="shared" si="30"/>
        <v>7</v>
      </c>
      <c r="CK11" s="7">
        <f t="shared" si="31"/>
        <v>4</v>
      </c>
      <c r="CL11" s="7">
        <f t="shared" si="38"/>
        <v>5</v>
      </c>
      <c r="CM11" s="7">
        <f t="shared" si="39"/>
        <v>1</v>
      </c>
      <c r="CN11" s="7">
        <f t="shared" si="40"/>
        <v>1</v>
      </c>
      <c r="CO11" s="7">
        <f t="shared" si="41"/>
        <v>6</v>
      </c>
      <c r="CP11" s="7">
        <f t="shared" si="42"/>
        <v>3</v>
      </c>
      <c r="CS11" s="7">
        <f t="shared" si="43"/>
        <v>0</v>
      </c>
      <c r="CT11" s="7">
        <f t="shared" si="43"/>
        <v>0</v>
      </c>
      <c r="CU11" s="7">
        <f t="shared" si="43"/>
        <v>0</v>
      </c>
      <c r="CV11" s="7">
        <f t="shared" si="43"/>
        <v>0</v>
      </c>
      <c r="CW11" s="7">
        <f t="shared" si="43"/>
        <v>0</v>
      </c>
      <c r="CX11" s="7">
        <f t="shared" si="43"/>
        <v>220.01</v>
      </c>
      <c r="CY11" s="7">
        <f t="shared" si="43"/>
        <v>189</v>
      </c>
      <c r="CZ11" s="7">
        <f t="shared" si="43"/>
        <v>202.01</v>
      </c>
      <c r="DA11" s="7">
        <f t="shared" si="43"/>
        <v>202.01</v>
      </c>
      <c r="DB11" s="7">
        <f t="shared" si="43"/>
        <v>179.01</v>
      </c>
      <c r="DC11" s="7">
        <f t="shared" si="43"/>
        <v>257.05</v>
      </c>
    </row>
    <row r="12" spans="1:107" s="7" customFormat="1" ht="20.100000000000001" customHeight="1">
      <c r="A12" s="8">
        <v>7</v>
      </c>
      <c r="B12" s="68" t="s">
        <v>45</v>
      </c>
      <c r="C12" s="15" t="s">
        <v>64</v>
      </c>
      <c r="D12" s="9">
        <v>174.04</v>
      </c>
      <c r="E12" s="29">
        <f>LOOKUP((IF(D12&gt;0,(RANK(D12,D$6:D$135,0)),"NA")),'Points System'!$A$4:$A$154,'Points System'!$B$4:$B$154)</f>
        <v>67</v>
      </c>
      <c r="F12" s="17"/>
      <c r="G12" s="29">
        <f>LOOKUP((IF(F12&gt;0,(RANK(F12,F$6:F$135,0)),"NA")),'Points System'!$A$4:$A$154,'Points System'!$B$4:$B$154)</f>
        <v>0</v>
      </c>
      <c r="H12" s="17">
        <v>228.02</v>
      </c>
      <c r="I12" s="29">
        <f>LOOKUP((IF(H12&gt;0,(RANK(H12,H$6:H$135,0)),"NA")),'Points System'!$A$4:$A$154,'Points System'!$B$4:$B$154)</f>
        <v>77</v>
      </c>
      <c r="J12" s="17">
        <v>215</v>
      </c>
      <c r="K12" s="29">
        <f>LOOKUP((IF(J12&gt;0,(RANK(J12,J$6:J$135,0)),"NA")),'Points System'!$A$4:$A$154,'Points System'!$B$4:$B$154)</f>
        <v>95</v>
      </c>
      <c r="L12" s="17">
        <v>251.01</v>
      </c>
      <c r="M12" s="29">
        <f>LOOKUP((IF(L12&gt;0,(RANK(L12,L$6:L$135,0)),"NA")),'Points System'!$A$4:$A$154,'Points System'!$B$4:$B$154)</f>
        <v>95</v>
      </c>
      <c r="N12" s="17"/>
      <c r="O12" s="29">
        <f>LOOKUP((IF(N12&gt;0,(RANK(N12,N$6:N$135,0)),"NA")),'Points System'!$A$4:$A$154,'Points System'!$B$4:$B$154)</f>
        <v>0</v>
      </c>
      <c r="P12" s="19">
        <v>221.03</v>
      </c>
      <c r="Q12" s="29">
        <f>LOOKUP((IF(P12&gt;0,(RANK(P12,P$6:P$135,0)),"NA")),'Points System'!$A$4:$A$154,'Points System'!$B$4:$B$154)</f>
        <v>56</v>
      </c>
      <c r="R12" s="19">
        <v>165.02</v>
      </c>
      <c r="S12" s="29">
        <f>LOOKUP((IF(R12&gt;0,(RANK(R12,R$6:R$135,0)),"NA")),'Points System'!$A$4:$A$154,'Points System'!$B$4:$B$154)</f>
        <v>50</v>
      </c>
      <c r="T12" s="17"/>
      <c r="U12" s="29">
        <f>LOOKUP((IF(T12&gt;0,(RANK(T12,T$6:T$135,0)),"NA")),'Points System'!$A$4:$A$154,'Points System'!$B$4:$B$154)</f>
        <v>0</v>
      </c>
      <c r="V12" s="17">
        <v>154.03</v>
      </c>
      <c r="W12" s="29">
        <f>LOOKUP((IF(V12&gt;0,(RANK(V12,V$6:V$135,0)),"NA")),'Points System'!$A$4:$A$154,'Points System'!$B$4:$B$154)</f>
        <v>70</v>
      </c>
      <c r="X12" s="9"/>
      <c r="Y12" s="10">
        <f>LOOKUP((IF(X12&gt;0,(RANK(X12,X$6:X$135,0)),"NA")),'Points System'!$A$4:$A$154,'Points System'!$B$4:$B$154)</f>
        <v>0</v>
      </c>
      <c r="Z12" s="9"/>
      <c r="AA12" s="10">
        <f>LOOKUP((IF(Z12&gt;0,(RANK(Z12,Z$6:Z$135,0)),"NA")),'Points System'!$A$4:$A$154,'Points System'!$B$4:$B$154)</f>
        <v>0</v>
      </c>
      <c r="AB12" s="78">
        <f>CC12</f>
        <v>848.06000000000006</v>
      </c>
      <c r="AC12" s="10">
        <f>SUM((LARGE((BA12:BL12),1))+(LARGE((BA12:BL12),2))+(LARGE((BA12:BL12),3)+(LARGE((BA12:BL12),4))))</f>
        <v>337</v>
      </c>
      <c r="AD12" s="12">
        <f>RANK(AC12,$AC$6:$AC$135,0)</f>
        <v>7</v>
      </c>
      <c r="AE12" s="11">
        <f>(AB12-(ROUNDDOWN(AB12,0)))*100</f>
        <v>6.0000000000059117</v>
      </c>
      <c r="AF12" s="76" t="str">
        <f>IF((COUNTIF(AT12:AY12,"&gt;0"))&gt;2,"Y","N")</f>
        <v>Y</v>
      </c>
      <c r="AT12" s="23">
        <f t="shared" si="44"/>
        <v>50</v>
      </c>
      <c r="AU12" s="23">
        <f t="shared" si="45"/>
        <v>77</v>
      </c>
      <c r="AV12" s="23">
        <f t="shared" si="46"/>
        <v>95</v>
      </c>
      <c r="AW12" s="23">
        <f t="shared" si="47"/>
        <v>67</v>
      </c>
      <c r="AX12" s="23">
        <f t="shared" si="48"/>
        <v>95</v>
      </c>
      <c r="AY12" s="23">
        <f t="shared" si="49"/>
        <v>0</v>
      </c>
      <c r="BA12" s="82">
        <f t="shared" si="33"/>
        <v>0</v>
      </c>
      <c r="BB12" s="83">
        <f t="shared" si="6"/>
        <v>50</v>
      </c>
      <c r="BC12" s="82">
        <f t="shared" si="34"/>
        <v>77</v>
      </c>
      <c r="BD12" s="83">
        <f t="shared" si="7"/>
        <v>56</v>
      </c>
      <c r="BE12" s="82">
        <f t="shared" si="35"/>
        <v>95</v>
      </c>
      <c r="BF12" s="83">
        <f t="shared" si="8"/>
        <v>70</v>
      </c>
      <c r="BG12" s="82">
        <f t="shared" si="36"/>
        <v>0</v>
      </c>
      <c r="BH12" s="82">
        <f t="shared" si="9"/>
        <v>67</v>
      </c>
      <c r="BI12" s="83">
        <f t="shared" si="10"/>
        <v>95</v>
      </c>
      <c r="BJ12" s="82">
        <f t="shared" si="11"/>
        <v>0</v>
      </c>
      <c r="BK12" s="83">
        <f t="shared" si="12"/>
        <v>0</v>
      </c>
      <c r="BM12" s="82">
        <f t="shared" si="13"/>
        <v>0</v>
      </c>
      <c r="BN12" s="83">
        <f t="shared" si="14"/>
        <v>165.02</v>
      </c>
      <c r="BO12" s="82">
        <f t="shared" si="15"/>
        <v>228.02</v>
      </c>
      <c r="BP12" s="83">
        <f t="shared" si="16"/>
        <v>221.03</v>
      </c>
      <c r="BQ12" s="82">
        <f t="shared" si="17"/>
        <v>215</v>
      </c>
      <c r="BR12" s="83">
        <f t="shared" si="18"/>
        <v>154.03</v>
      </c>
      <c r="BS12" s="82">
        <f t="shared" si="19"/>
        <v>0</v>
      </c>
      <c r="BT12" s="82">
        <f t="shared" si="20"/>
        <v>174.04</v>
      </c>
      <c r="BU12" s="83">
        <f t="shared" si="21"/>
        <v>251.01</v>
      </c>
      <c r="BV12" s="82">
        <f t="shared" si="22"/>
        <v>0</v>
      </c>
      <c r="BW12" s="83">
        <f t="shared" si="23"/>
        <v>0</v>
      </c>
      <c r="BY12" s="7">
        <f t="shared" si="24"/>
        <v>1408.15</v>
      </c>
      <c r="CA12" s="7">
        <f t="shared" si="37"/>
        <v>560.09</v>
      </c>
      <c r="CC12" s="7">
        <f t="shared" si="25"/>
        <v>848.06000000000006</v>
      </c>
      <c r="CF12" s="7">
        <f t="shared" si="26"/>
        <v>1</v>
      </c>
      <c r="CG12" s="7">
        <f t="shared" si="27"/>
        <v>1</v>
      </c>
      <c r="CH12" s="7">
        <f t="shared" si="28"/>
        <v>1</v>
      </c>
      <c r="CI12" s="7">
        <f t="shared" si="29"/>
        <v>1</v>
      </c>
      <c r="CJ12" s="7">
        <f t="shared" si="30"/>
        <v>2</v>
      </c>
      <c r="CK12" s="7">
        <f t="shared" si="31"/>
        <v>4</v>
      </c>
      <c r="CL12" s="7">
        <f t="shared" si="38"/>
        <v>8</v>
      </c>
      <c r="CM12" s="7">
        <f t="shared" si="39"/>
        <v>6</v>
      </c>
      <c r="CN12" s="7">
        <f t="shared" si="40"/>
        <v>3</v>
      </c>
      <c r="CO12" s="7">
        <f t="shared" si="41"/>
        <v>5</v>
      </c>
      <c r="CP12" s="7">
        <f t="shared" si="42"/>
        <v>5</v>
      </c>
      <c r="CS12" s="7">
        <f t="shared" si="43"/>
        <v>0</v>
      </c>
      <c r="CT12" s="7">
        <f t="shared" si="43"/>
        <v>0</v>
      </c>
      <c r="CU12" s="7">
        <f t="shared" si="43"/>
        <v>0</v>
      </c>
      <c r="CV12" s="7">
        <f t="shared" si="43"/>
        <v>0</v>
      </c>
      <c r="CW12" s="7">
        <f t="shared" si="43"/>
        <v>165.02</v>
      </c>
      <c r="CX12" s="7">
        <f t="shared" si="43"/>
        <v>221.03</v>
      </c>
      <c r="CY12" s="7">
        <f t="shared" si="43"/>
        <v>174.04</v>
      </c>
      <c r="CZ12" s="7">
        <f t="shared" si="43"/>
        <v>154.03</v>
      </c>
      <c r="DA12" s="7">
        <f t="shared" si="43"/>
        <v>228.02</v>
      </c>
      <c r="DB12" s="7">
        <f t="shared" si="43"/>
        <v>215</v>
      </c>
      <c r="DC12" s="7">
        <f t="shared" si="43"/>
        <v>215</v>
      </c>
    </row>
    <row r="13" spans="1:107" s="7" customFormat="1" ht="20.100000000000001" customHeight="1">
      <c r="A13" s="6">
        <v>18</v>
      </c>
      <c r="B13" s="68" t="s">
        <v>180</v>
      </c>
      <c r="C13" s="15" t="s">
        <v>181</v>
      </c>
      <c r="D13" s="9"/>
      <c r="E13" s="29">
        <f>LOOKUP((IF(D13&gt;0,(RANK(D13,D$6:D$135,0)),"NA")),'Points System'!$A$4:$A$154,'Points System'!$B$4:$B$154)</f>
        <v>0</v>
      </c>
      <c r="F13" s="17">
        <v>178</v>
      </c>
      <c r="G13" s="29">
        <f>LOOKUP((IF(F13&gt;0,(RANK(F13,F$6:F$135,0)),"NA")),'Points System'!$A$4:$A$154,'Points System'!$B$4:$B$154)</f>
        <v>56</v>
      </c>
      <c r="H13" s="17"/>
      <c r="I13" s="29">
        <f>LOOKUP((IF(H13&gt;0,(RANK(H13,H$6:H$135,0)),"NA")),'Points System'!$A$4:$A$154,'Points System'!$B$4:$B$154)</f>
        <v>0</v>
      </c>
      <c r="J13" s="17">
        <v>213</v>
      </c>
      <c r="K13" s="29">
        <f>LOOKUP((IF(J13&gt;0,(RANK(J13,J$6:J$135,0)),"NA")),'Points System'!$A$4:$A$154,'Points System'!$B$4:$B$154)</f>
        <v>85</v>
      </c>
      <c r="L13" s="17">
        <v>238.03</v>
      </c>
      <c r="M13" s="29">
        <f>LOOKUP((IF(L13&gt;0,(RANK(L13,L$6:L$135,0)),"NA")),'Points System'!$A$4:$A$154,'Points System'!$B$4:$B$154)</f>
        <v>81</v>
      </c>
      <c r="N13" s="17"/>
      <c r="O13" s="29">
        <f>LOOKUP((IF(N13&gt;0,(RANK(N13,N$6:N$135,0)),"NA")),'Points System'!$A$4:$A$154,'Points System'!$B$4:$B$154)</f>
        <v>0</v>
      </c>
      <c r="P13" s="19"/>
      <c r="Q13" s="29">
        <f>LOOKUP((IF(P13&gt;0,(RANK(P13,P$6:P$135,0)),"NA")),'Points System'!$A$4:$A$154,'Points System'!$B$4:$B$154)</f>
        <v>0</v>
      </c>
      <c r="R13" s="19"/>
      <c r="S13" s="29">
        <f>LOOKUP((IF(R13&gt;0,(RANK(R13,R$6:R$135,0)),"NA")),'Points System'!$A$4:$A$154,'Points System'!$B$4:$B$154)</f>
        <v>0</v>
      </c>
      <c r="T13" s="17"/>
      <c r="U13" s="29">
        <f>LOOKUP((IF(T13&gt;0,(RANK(T13,T$6:T$135,0)),"NA")),'Points System'!$A$4:$A$154,'Points System'!$B$4:$B$154)</f>
        <v>0</v>
      </c>
      <c r="V13" s="17"/>
      <c r="W13" s="29">
        <f>LOOKUP((IF(V13&gt;0,(RANK(V13,V$6:V$135,0)),"NA")),'Points System'!$A$4:$A$154,'Points System'!$B$4:$B$154)</f>
        <v>0</v>
      </c>
      <c r="X13" s="9">
        <v>218.04</v>
      </c>
      <c r="Y13" s="10">
        <f>LOOKUP((IF(X13&gt;0,(RANK(X13,X$6:X$135,0)),"NA")),'Points System'!$A$4:$A$154,'Points System'!$B$4:$B$154)</f>
        <v>100</v>
      </c>
      <c r="Z13" s="9"/>
      <c r="AA13" s="10">
        <f>LOOKUP((IF(Z13&gt;0,(RANK(Z13,Z$6:Z$135,0)),"NA")),'Points System'!$A$4:$A$154,'Points System'!$B$4:$B$154)</f>
        <v>0</v>
      </c>
      <c r="AB13" s="78">
        <f>CC13</f>
        <v>847.06999999999994</v>
      </c>
      <c r="AC13" s="10">
        <f>SUM((LARGE((BA13:BL13),1))+(LARGE((BA13:BL13),2))+(LARGE((BA13:BL13),3)+(LARGE((BA13:BL13),4))))</f>
        <v>322</v>
      </c>
      <c r="AD13" s="12">
        <f>RANK(AC13,$AC$6:$AC$135,0)</f>
        <v>8</v>
      </c>
      <c r="AE13" s="11">
        <f>(AB13-(ROUNDDOWN(AB13,0)))*100</f>
        <v>6.9999999999936335</v>
      </c>
      <c r="AF13" s="76" t="str">
        <f>IF((COUNTIF(AT13:AY13,"&gt;0"))&gt;2,"Y","N")</f>
        <v>Y</v>
      </c>
      <c r="AT13" s="23">
        <f t="shared" si="44"/>
        <v>56</v>
      </c>
      <c r="AU13" s="23">
        <f t="shared" si="45"/>
        <v>0</v>
      </c>
      <c r="AV13" s="23">
        <f t="shared" si="46"/>
        <v>85</v>
      </c>
      <c r="AW13" s="23">
        <f t="shared" si="47"/>
        <v>0</v>
      </c>
      <c r="AX13" s="23">
        <f t="shared" si="48"/>
        <v>81</v>
      </c>
      <c r="AY13" s="23">
        <f t="shared" si="49"/>
        <v>100</v>
      </c>
      <c r="BA13" s="82">
        <f t="shared" si="33"/>
        <v>56</v>
      </c>
      <c r="BB13" s="83">
        <f t="shared" si="6"/>
        <v>0</v>
      </c>
      <c r="BC13" s="82">
        <f t="shared" si="34"/>
        <v>0</v>
      </c>
      <c r="BD13" s="83">
        <f t="shared" si="7"/>
        <v>0</v>
      </c>
      <c r="BE13" s="82">
        <f t="shared" si="35"/>
        <v>85</v>
      </c>
      <c r="BF13" s="83">
        <f t="shared" si="8"/>
        <v>0</v>
      </c>
      <c r="BG13" s="82">
        <f t="shared" si="36"/>
        <v>0</v>
      </c>
      <c r="BH13" s="82">
        <f t="shared" si="9"/>
        <v>0</v>
      </c>
      <c r="BI13" s="83">
        <f t="shared" si="10"/>
        <v>81</v>
      </c>
      <c r="BJ13" s="82">
        <f t="shared" si="11"/>
        <v>0</v>
      </c>
      <c r="BK13" s="83">
        <f t="shared" si="12"/>
        <v>100</v>
      </c>
      <c r="BM13" s="82">
        <f t="shared" si="13"/>
        <v>178</v>
      </c>
      <c r="BN13" s="83">
        <f t="shared" si="14"/>
        <v>0</v>
      </c>
      <c r="BO13" s="82">
        <f t="shared" si="15"/>
        <v>0</v>
      </c>
      <c r="BP13" s="83">
        <f t="shared" si="16"/>
        <v>0</v>
      </c>
      <c r="BQ13" s="82">
        <f t="shared" si="17"/>
        <v>213</v>
      </c>
      <c r="BR13" s="83">
        <f t="shared" si="18"/>
        <v>0</v>
      </c>
      <c r="BS13" s="82">
        <f t="shared" si="19"/>
        <v>0</v>
      </c>
      <c r="BT13" s="82">
        <f t="shared" si="20"/>
        <v>0</v>
      </c>
      <c r="BU13" s="83">
        <f t="shared" si="21"/>
        <v>238.03</v>
      </c>
      <c r="BV13" s="82">
        <f t="shared" si="22"/>
        <v>0</v>
      </c>
      <c r="BW13" s="83">
        <f t="shared" si="23"/>
        <v>218.04</v>
      </c>
      <c r="BY13" s="7">
        <f t="shared" si="24"/>
        <v>847.06999999999994</v>
      </c>
      <c r="CA13" s="7">
        <f t="shared" si="37"/>
        <v>0</v>
      </c>
      <c r="CC13" s="7">
        <f t="shared" si="25"/>
        <v>847.06999999999994</v>
      </c>
      <c r="CF13" s="7">
        <f t="shared" si="26"/>
        <v>2</v>
      </c>
      <c r="CG13" s="7">
        <f t="shared" si="27"/>
        <v>2</v>
      </c>
      <c r="CH13" s="7">
        <f t="shared" si="28"/>
        <v>2</v>
      </c>
      <c r="CI13" s="7">
        <f t="shared" si="29"/>
        <v>2</v>
      </c>
      <c r="CJ13" s="7">
        <f t="shared" si="30"/>
        <v>2</v>
      </c>
      <c r="CK13" s="7">
        <f t="shared" si="31"/>
        <v>2</v>
      </c>
      <c r="CL13" s="7">
        <f t="shared" si="38"/>
        <v>2</v>
      </c>
      <c r="CM13" s="7">
        <f t="shared" si="39"/>
        <v>1</v>
      </c>
      <c r="CN13" s="7">
        <f t="shared" si="40"/>
        <v>9</v>
      </c>
      <c r="CO13" s="7">
        <f t="shared" si="41"/>
        <v>5</v>
      </c>
      <c r="CP13" s="7">
        <f t="shared" si="42"/>
        <v>11</v>
      </c>
      <c r="CS13" s="7">
        <f t="shared" si="43"/>
        <v>0</v>
      </c>
      <c r="CT13" s="7">
        <f t="shared" si="43"/>
        <v>0</v>
      </c>
      <c r="CU13" s="7">
        <f t="shared" si="43"/>
        <v>0</v>
      </c>
      <c r="CV13" s="7">
        <f t="shared" si="43"/>
        <v>0</v>
      </c>
      <c r="CW13" s="7">
        <f t="shared" si="43"/>
        <v>0</v>
      </c>
      <c r="CX13" s="7">
        <f t="shared" si="43"/>
        <v>0</v>
      </c>
      <c r="CY13" s="7">
        <f t="shared" si="43"/>
        <v>0</v>
      </c>
      <c r="CZ13" s="7">
        <f t="shared" si="43"/>
        <v>178</v>
      </c>
      <c r="DA13" s="7">
        <f t="shared" si="43"/>
        <v>238.03</v>
      </c>
      <c r="DB13" s="7">
        <f t="shared" si="43"/>
        <v>213</v>
      </c>
      <c r="DC13" s="7">
        <f t="shared" si="43"/>
        <v>218.04</v>
      </c>
    </row>
    <row r="14" spans="1:107" s="7" customFormat="1" ht="20.100000000000001" customHeight="1">
      <c r="A14" s="8">
        <v>8</v>
      </c>
      <c r="B14" s="68" t="s">
        <v>41</v>
      </c>
      <c r="C14" s="15" t="s">
        <v>42</v>
      </c>
      <c r="D14" s="9">
        <v>147</v>
      </c>
      <c r="E14" s="29">
        <f>LOOKUP((IF(D14&gt;0,(RANK(D14,D$6:D$135,0)),"NA")),'Points System'!$A$4:$A$154,'Points System'!$B$4:$B$154)</f>
        <v>57</v>
      </c>
      <c r="F14" s="17">
        <v>182.02</v>
      </c>
      <c r="G14" s="29">
        <f>LOOKUP((IF(F14&gt;0,(RANK(F14,F$6:F$135,0)),"NA")),'Points System'!$A$4:$A$154,'Points System'!$B$4:$B$154)</f>
        <v>57</v>
      </c>
      <c r="H14" s="17"/>
      <c r="I14" s="29">
        <f>LOOKUP((IF(H14&gt;0,(RANK(H14,H$6:H$135,0)),"NA")),'Points System'!$A$4:$A$154,'Points System'!$B$4:$B$154)</f>
        <v>0</v>
      </c>
      <c r="J14" s="17"/>
      <c r="K14" s="29">
        <f>LOOKUP((IF(J14&gt;0,(RANK(J14,J$6:J$135,0)),"NA")),'Points System'!$A$4:$A$154,'Points System'!$B$4:$B$154)</f>
        <v>0</v>
      </c>
      <c r="L14" s="17">
        <v>254.04</v>
      </c>
      <c r="M14" s="29">
        <f>LOOKUP((IF(L14&gt;0,(RANK(L14,L$6:L$135,0)),"NA")),'Points System'!$A$4:$A$154,'Points System'!$B$4:$B$154)</f>
        <v>100</v>
      </c>
      <c r="N14" s="17"/>
      <c r="O14" s="29">
        <f>LOOKUP((IF(N14&gt;0,(RANK(N14,N$6:N$135,0)),"NA")),'Points System'!$A$4:$A$154,'Points System'!$B$4:$B$154)</f>
        <v>0</v>
      </c>
      <c r="P14" s="19">
        <v>220.03</v>
      </c>
      <c r="Q14" s="29">
        <f>LOOKUP((IF(P14&gt;0,(RANK(P14,P$6:P$135,0)),"NA")),'Points System'!$A$4:$A$154,'Points System'!$B$4:$B$154)</f>
        <v>55</v>
      </c>
      <c r="R14" s="19">
        <v>194</v>
      </c>
      <c r="S14" s="29">
        <f>LOOKUP((IF(R14&gt;0,(RANK(R14,R$6:R$135,0)),"NA")),'Points System'!$A$4:$A$154,'Points System'!$B$4:$B$154)</f>
        <v>57</v>
      </c>
      <c r="T14" s="17"/>
      <c r="U14" s="29">
        <f>LOOKUP((IF(T14&gt;0,(RANK(T14,T$6:T$135,0)),"NA")),'Points System'!$A$4:$A$154,'Points System'!$B$4:$B$154)</f>
        <v>0</v>
      </c>
      <c r="V14" s="17">
        <v>203.02</v>
      </c>
      <c r="W14" s="29">
        <f>LOOKUP((IF(V14&gt;0,(RANK(V14,V$6:V$135,0)),"NA")),'Points System'!$A$4:$A$154,'Points System'!$B$4:$B$154)</f>
        <v>100</v>
      </c>
      <c r="X14" s="9"/>
      <c r="Y14" s="10">
        <f>LOOKUP((IF(X14&gt;0,(RANK(X14,X$6:X$135,0)),"NA")),'Points System'!$A$4:$A$154,'Points System'!$B$4:$B$154)</f>
        <v>0</v>
      </c>
      <c r="Z14" s="9"/>
      <c r="AA14" s="10">
        <f>LOOKUP((IF(Z14&gt;0,(RANK(Z14,Z$6:Z$135,0)),"NA")),'Points System'!$A$4:$A$154,'Points System'!$B$4:$B$154)</f>
        <v>0</v>
      </c>
      <c r="AB14" s="78">
        <f>CC14</f>
        <v>798.06</v>
      </c>
      <c r="AC14" s="10">
        <f>SUM((LARGE((BA14:BL14),1))+(LARGE((BA14:BL14),2))+(LARGE((BA14:BL14),3)+(LARGE((BA14:BL14),4))))</f>
        <v>314</v>
      </c>
      <c r="AD14" s="12">
        <f>RANK(AC14,$AC$6:$AC$135,0)</f>
        <v>9</v>
      </c>
      <c r="AE14" s="11">
        <f>(AB14-(ROUNDDOWN(AB14,0)))*100</f>
        <v>5.999999999994543</v>
      </c>
      <c r="AF14" s="76" t="str">
        <f>IF((COUNTIF(AT14:AY14,"&gt;0"))&gt;2,"Y","N")</f>
        <v>Y</v>
      </c>
      <c r="AT14" s="23">
        <f t="shared" si="44"/>
        <v>57</v>
      </c>
      <c r="AU14" s="23">
        <f t="shared" si="45"/>
        <v>55</v>
      </c>
      <c r="AV14" s="23">
        <f t="shared" si="46"/>
        <v>100</v>
      </c>
      <c r="AW14" s="23">
        <f t="shared" si="47"/>
        <v>57</v>
      </c>
      <c r="AX14" s="23">
        <f t="shared" si="48"/>
        <v>100</v>
      </c>
      <c r="AY14" s="23">
        <f t="shared" si="49"/>
        <v>0</v>
      </c>
      <c r="BA14" s="82">
        <f t="shared" si="33"/>
        <v>57</v>
      </c>
      <c r="BB14" s="83">
        <f t="shared" si="6"/>
        <v>57</v>
      </c>
      <c r="BC14" s="82">
        <f t="shared" si="34"/>
        <v>0</v>
      </c>
      <c r="BD14" s="83">
        <f t="shared" si="7"/>
        <v>55</v>
      </c>
      <c r="BE14" s="82">
        <f t="shared" si="35"/>
        <v>0</v>
      </c>
      <c r="BF14" s="83">
        <f t="shared" si="8"/>
        <v>100</v>
      </c>
      <c r="BG14" s="82">
        <f t="shared" si="36"/>
        <v>0</v>
      </c>
      <c r="BH14" s="82">
        <f t="shared" si="9"/>
        <v>57</v>
      </c>
      <c r="BI14" s="83">
        <f t="shared" si="10"/>
        <v>100</v>
      </c>
      <c r="BJ14" s="82">
        <f t="shared" si="11"/>
        <v>0</v>
      </c>
      <c r="BK14" s="83">
        <f t="shared" si="12"/>
        <v>0</v>
      </c>
      <c r="BM14" s="82">
        <f t="shared" si="13"/>
        <v>182.02</v>
      </c>
      <c r="BN14" s="83">
        <f t="shared" si="14"/>
        <v>194</v>
      </c>
      <c r="BO14" s="82">
        <f t="shared" si="15"/>
        <v>0</v>
      </c>
      <c r="BP14" s="83">
        <f t="shared" si="16"/>
        <v>220.03</v>
      </c>
      <c r="BQ14" s="82">
        <f t="shared" si="17"/>
        <v>0</v>
      </c>
      <c r="BR14" s="83">
        <f t="shared" si="18"/>
        <v>203.02</v>
      </c>
      <c r="BS14" s="82">
        <f t="shared" si="19"/>
        <v>0</v>
      </c>
      <c r="BT14" s="82">
        <f t="shared" si="20"/>
        <v>147</v>
      </c>
      <c r="BU14" s="83">
        <f t="shared" si="21"/>
        <v>254.04</v>
      </c>
      <c r="BV14" s="82">
        <f t="shared" si="22"/>
        <v>0</v>
      </c>
      <c r="BW14" s="83">
        <f t="shared" si="23"/>
        <v>0</v>
      </c>
      <c r="BY14" s="7">
        <f t="shared" si="24"/>
        <v>1200.1099999999999</v>
      </c>
      <c r="CA14" s="7">
        <f t="shared" si="37"/>
        <v>402.05</v>
      </c>
      <c r="CC14" s="7">
        <f t="shared" si="25"/>
        <v>798.06</v>
      </c>
      <c r="CF14" s="7">
        <f t="shared" si="26"/>
        <v>3</v>
      </c>
      <c r="CG14" s="7">
        <f t="shared" si="27"/>
        <v>3</v>
      </c>
      <c r="CH14" s="7">
        <f t="shared" si="28"/>
        <v>3</v>
      </c>
      <c r="CI14" s="7">
        <f t="shared" si="29"/>
        <v>3</v>
      </c>
      <c r="CJ14" s="7">
        <f t="shared" si="30"/>
        <v>3</v>
      </c>
      <c r="CK14" s="7">
        <f t="shared" si="31"/>
        <v>4</v>
      </c>
      <c r="CL14" s="7">
        <f t="shared" si="38"/>
        <v>1</v>
      </c>
      <c r="CM14" s="7">
        <f t="shared" si="39"/>
        <v>1</v>
      </c>
      <c r="CN14" s="7">
        <f t="shared" si="40"/>
        <v>1</v>
      </c>
      <c r="CO14" s="7">
        <f t="shared" si="41"/>
        <v>6</v>
      </c>
      <c r="CP14" s="7">
        <f t="shared" si="42"/>
        <v>6</v>
      </c>
      <c r="CS14" s="7">
        <f t="shared" si="43"/>
        <v>0</v>
      </c>
      <c r="CT14" s="7">
        <f t="shared" si="43"/>
        <v>0</v>
      </c>
      <c r="CU14" s="7">
        <f t="shared" si="43"/>
        <v>0</v>
      </c>
      <c r="CV14" s="7">
        <f t="shared" si="43"/>
        <v>0</v>
      </c>
      <c r="CW14" s="7">
        <f t="shared" si="43"/>
        <v>0</v>
      </c>
      <c r="CX14" s="7">
        <f t="shared" si="43"/>
        <v>220.03</v>
      </c>
      <c r="CY14" s="7">
        <f t="shared" si="43"/>
        <v>182.02</v>
      </c>
      <c r="CZ14" s="7">
        <f t="shared" si="43"/>
        <v>182.02</v>
      </c>
      <c r="DA14" s="7">
        <f t="shared" si="43"/>
        <v>182.02</v>
      </c>
      <c r="DB14" s="7">
        <f t="shared" si="43"/>
        <v>203.02</v>
      </c>
      <c r="DC14" s="7">
        <f t="shared" si="43"/>
        <v>203.02</v>
      </c>
    </row>
    <row r="15" spans="1:107" s="7" customFormat="1" ht="20.100000000000001" customHeight="1">
      <c r="A15" s="8">
        <v>9</v>
      </c>
      <c r="B15" s="68" t="s">
        <v>80</v>
      </c>
      <c r="C15" s="15" t="s">
        <v>88</v>
      </c>
      <c r="D15" s="9">
        <v>142.01</v>
      </c>
      <c r="E15" s="29">
        <f>LOOKUP((IF(D15&gt;0,(RANK(D15,D$6:D$135,0)),"NA")),'Points System'!$A$4:$A$154,'Points System'!$B$4:$B$154)</f>
        <v>55</v>
      </c>
      <c r="F15" s="17">
        <v>216.02</v>
      </c>
      <c r="G15" s="29">
        <f>LOOKUP((IF(F15&gt;0,(RANK(F15,F$6:F$135,0)),"NA")),'Points System'!$A$4:$A$154,'Points System'!$B$4:$B$154)</f>
        <v>95</v>
      </c>
      <c r="H15" s="17">
        <v>226.01</v>
      </c>
      <c r="I15" s="29">
        <f>LOOKUP((IF(H15&gt;0,(RANK(H15,H$6:H$135,0)),"NA")),'Points System'!$A$4:$A$154,'Points System'!$B$4:$B$154)</f>
        <v>70</v>
      </c>
      <c r="J15" s="17">
        <v>158.01</v>
      </c>
      <c r="K15" s="29">
        <f>LOOKUP((IF(J15&gt;0,(RANK(J15,J$6:J$135,0)),"NA")),'Points System'!$A$4:$A$154,'Points System'!$B$4:$B$154)</f>
        <v>58</v>
      </c>
      <c r="L15" s="17"/>
      <c r="M15" s="29">
        <f>LOOKUP((IF(L15&gt;0,(RANK(L15,L$6:L$135,0)),"NA")),'Points System'!$A$4:$A$154,'Points System'!$B$4:$B$154)</f>
        <v>0</v>
      </c>
      <c r="N15" s="17"/>
      <c r="O15" s="29">
        <f>LOOKUP((IF(N15&gt;0,(RANK(N15,N$6:N$135,0)),"NA")),'Points System'!$A$4:$A$154,'Points System'!$B$4:$B$154)</f>
        <v>0</v>
      </c>
      <c r="P15" s="19">
        <v>250.06</v>
      </c>
      <c r="Q15" s="29">
        <f>LOOKUP((IF(P15&gt;0,(RANK(P15,P$6:P$135,0)),"NA")),'Points System'!$A$4:$A$154,'Points System'!$B$4:$B$154)</f>
        <v>90</v>
      </c>
      <c r="R15" s="19"/>
      <c r="S15" s="29">
        <f>LOOKUP((IF(R15&gt;0,(RANK(R15,R$6:R$135,0)),"NA")),'Points System'!$A$4:$A$154,'Points System'!$B$4:$B$154)</f>
        <v>0</v>
      </c>
      <c r="T15" s="17"/>
      <c r="U15" s="29">
        <f>LOOKUP((IF(T15&gt;0,(RANK(T15,T$6:T$135,0)),"NA")),'Points System'!$A$4:$A$154,'Points System'!$B$4:$B$154)</f>
        <v>0</v>
      </c>
      <c r="V15" s="17">
        <v>139</v>
      </c>
      <c r="W15" s="29">
        <f>LOOKUP((IF(V15&gt;0,(RANK(V15,V$6:V$135,0)),"NA")),'Points System'!$A$4:$A$154,'Points System'!$B$4:$B$154)</f>
        <v>58</v>
      </c>
      <c r="X15" s="9"/>
      <c r="Y15" s="10">
        <f>LOOKUP((IF(X15&gt;0,(RANK(X15,X$6:X$135,0)),"NA")),'Points System'!$A$4:$A$154,'Points System'!$B$4:$B$154)</f>
        <v>0</v>
      </c>
      <c r="Z15" s="9"/>
      <c r="AA15" s="10">
        <f>LOOKUP((IF(Z15&gt;0,(RANK(Z15,Z$6:Z$135,0)),"NA")),'Points System'!$A$4:$A$154,'Points System'!$B$4:$B$154)</f>
        <v>0</v>
      </c>
      <c r="AB15" s="78">
        <f>CC15</f>
        <v>831.08999999999992</v>
      </c>
      <c r="AC15" s="10">
        <f>SUM((LARGE((BA15:BL15),1))+(LARGE((BA15:BL15),2))+(LARGE((BA15:BL15),3)+(LARGE((BA15:BL15),4))))</f>
        <v>313</v>
      </c>
      <c r="AD15" s="12">
        <f>RANK(AC15,$AC$6:$AC$135,0)</f>
        <v>10</v>
      </c>
      <c r="AE15" s="11">
        <f>(AB15-(ROUNDDOWN(AB15,0)))*100</f>
        <v>8.9999999999918145</v>
      </c>
      <c r="AF15" s="76" t="str">
        <f>IF((COUNTIF(AT15:AY15,"&gt;0"))&gt;2,"Y","N")</f>
        <v>Y</v>
      </c>
      <c r="AT15" s="23">
        <f t="shared" si="44"/>
        <v>95</v>
      </c>
      <c r="AU15" s="23">
        <f t="shared" si="45"/>
        <v>90</v>
      </c>
      <c r="AV15" s="23">
        <f t="shared" si="46"/>
        <v>58</v>
      </c>
      <c r="AW15" s="23">
        <f t="shared" si="47"/>
        <v>55</v>
      </c>
      <c r="AX15" s="23">
        <f t="shared" si="48"/>
        <v>0</v>
      </c>
      <c r="AY15" s="23">
        <f t="shared" si="49"/>
        <v>0</v>
      </c>
      <c r="BA15" s="82">
        <f t="shared" si="33"/>
        <v>95</v>
      </c>
      <c r="BB15" s="83">
        <f t="shared" si="6"/>
        <v>0</v>
      </c>
      <c r="BC15" s="82">
        <f t="shared" si="34"/>
        <v>70</v>
      </c>
      <c r="BD15" s="83">
        <f t="shared" si="7"/>
        <v>90</v>
      </c>
      <c r="BE15" s="82">
        <f t="shared" si="35"/>
        <v>58</v>
      </c>
      <c r="BF15" s="83">
        <f t="shared" si="8"/>
        <v>58</v>
      </c>
      <c r="BG15" s="82">
        <f t="shared" si="36"/>
        <v>0</v>
      </c>
      <c r="BH15" s="82">
        <f t="shared" si="9"/>
        <v>55</v>
      </c>
      <c r="BI15" s="83">
        <f t="shared" si="10"/>
        <v>0</v>
      </c>
      <c r="BJ15" s="82">
        <f t="shared" si="11"/>
        <v>0</v>
      </c>
      <c r="BK15" s="83">
        <f t="shared" si="12"/>
        <v>0</v>
      </c>
      <c r="BM15" s="82">
        <f t="shared" si="13"/>
        <v>216.02</v>
      </c>
      <c r="BN15" s="83">
        <f t="shared" si="14"/>
        <v>0</v>
      </c>
      <c r="BO15" s="82">
        <f t="shared" si="15"/>
        <v>226.01</v>
      </c>
      <c r="BP15" s="83">
        <f t="shared" si="16"/>
        <v>250.06</v>
      </c>
      <c r="BQ15" s="82">
        <f t="shared" si="17"/>
        <v>158.01</v>
      </c>
      <c r="BR15" s="83">
        <f t="shared" si="18"/>
        <v>139</v>
      </c>
      <c r="BS15" s="82">
        <f t="shared" si="19"/>
        <v>0</v>
      </c>
      <c r="BT15" s="82">
        <f t="shared" si="20"/>
        <v>142.01</v>
      </c>
      <c r="BU15" s="83">
        <f t="shared" si="21"/>
        <v>0</v>
      </c>
      <c r="BV15" s="82">
        <f t="shared" si="22"/>
        <v>0</v>
      </c>
      <c r="BW15" s="83">
        <f t="shared" si="23"/>
        <v>0</v>
      </c>
      <c r="BY15" s="7">
        <f t="shared" si="24"/>
        <v>1131.1099999999999</v>
      </c>
      <c r="CA15" s="7">
        <f t="shared" si="37"/>
        <v>300.02</v>
      </c>
      <c r="CC15" s="7">
        <f t="shared" si="25"/>
        <v>831.08999999999992</v>
      </c>
      <c r="CF15" s="7">
        <f t="shared" si="26"/>
        <v>2</v>
      </c>
      <c r="CG15" s="7">
        <f t="shared" si="27"/>
        <v>2</v>
      </c>
      <c r="CH15" s="7">
        <f t="shared" si="28"/>
        <v>2</v>
      </c>
      <c r="CI15" s="7">
        <f t="shared" si="29"/>
        <v>2</v>
      </c>
      <c r="CJ15" s="7">
        <f t="shared" si="30"/>
        <v>2</v>
      </c>
      <c r="CK15" s="7">
        <f t="shared" si="31"/>
        <v>8</v>
      </c>
      <c r="CL15" s="7">
        <f t="shared" si="38"/>
        <v>5</v>
      </c>
      <c r="CM15" s="7">
        <f t="shared" si="39"/>
        <v>5</v>
      </c>
      <c r="CN15" s="7">
        <f t="shared" si="40"/>
        <v>3</v>
      </c>
      <c r="CO15" s="7">
        <f t="shared" si="41"/>
        <v>4</v>
      </c>
      <c r="CP15" s="7">
        <f t="shared" si="42"/>
        <v>1</v>
      </c>
      <c r="CS15" s="7">
        <f t="shared" si="43"/>
        <v>0</v>
      </c>
      <c r="CT15" s="7">
        <f t="shared" si="43"/>
        <v>0</v>
      </c>
      <c r="CU15" s="7">
        <f t="shared" si="43"/>
        <v>0</v>
      </c>
      <c r="CV15" s="7">
        <f t="shared" si="43"/>
        <v>0</v>
      </c>
      <c r="CW15" s="7">
        <f t="shared" si="43"/>
        <v>0</v>
      </c>
      <c r="CX15" s="7">
        <f t="shared" si="43"/>
        <v>142.01</v>
      </c>
      <c r="CY15" s="7">
        <f t="shared" si="43"/>
        <v>158.01</v>
      </c>
      <c r="CZ15" s="7">
        <f t="shared" si="43"/>
        <v>158.01</v>
      </c>
      <c r="DA15" s="7">
        <f t="shared" si="43"/>
        <v>226.01</v>
      </c>
      <c r="DB15" s="7">
        <f t="shared" si="43"/>
        <v>250.06</v>
      </c>
      <c r="DC15" s="7">
        <f t="shared" si="43"/>
        <v>216.02</v>
      </c>
    </row>
    <row r="16" spans="1:107">
      <c r="A16" s="8">
        <v>10</v>
      </c>
      <c r="B16" s="68" t="s">
        <v>55</v>
      </c>
      <c r="C16" s="15" t="s">
        <v>56</v>
      </c>
      <c r="D16" s="9">
        <v>212.05</v>
      </c>
      <c r="E16" s="29">
        <f>LOOKUP((IF(D16&gt;0,(RANK(D16,D$6:D$135,0)),"NA")),'Points System'!$A$4:$A$154,'Points System'!$B$4:$B$154)</f>
        <v>81</v>
      </c>
      <c r="F16" s="17">
        <v>170.01</v>
      </c>
      <c r="G16" s="29">
        <f>LOOKUP((IF(F16&gt;0,(RANK(F16,F$6:F$135,0)),"NA")),'Points System'!$A$4:$A$154,'Points System'!$B$4:$B$154)</f>
        <v>54</v>
      </c>
      <c r="H16" s="17">
        <v>213.01</v>
      </c>
      <c r="I16" s="29">
        <f>LOOKUP((IF(H16&gt;0,(RANK(H16,H$6:H$135,0)),"NA")),'Points System'!$A$4:$A$154,'Points System'!$B$4:$B$154)</f>
        <v>62</v>
      </c>
      <c r="J16" s="17">
        <v>209.02</v>
      </c>
      <c r="K16" s="29">
        <f>LOOKUP((IF(J16&gt;0,(RANK(J16,J$6:J$135,0)),"NA")),'Points System'!$A$4:$A$154,'Points System'!$B$4:$B$154)</f>
        <v>77</v>
      </c>
      <c r="L16" s="17"/>
      <c r="M16" s="29">
        <f>LOOKUP((IF(L16&gt;0,(RANK(L16,L$6:L$135,0)),"NA")),'Points System'!$A$4:$A$154,'Points System'!$B$4:$B$154)</f>
        <v>0</v>
      </c>
      <c r="N16" s="17"/>
      <c r="O16" s="29">
        <f>LOOKUP((IF(N16&gt;0,(RANK(N16,N$6:N$135,0)),"NA")),'Points System'!$A$4:$A$154,'Points System'!$B$4:$B$154)</f>
        <v>0</v>
      </c>
      <c r="P16" s="19">
        <v>238.04</v>
      </c>
      <c r="Q16" s="29">
        <f>LOOKUP((IF(P16&gt;0,(RANK(P16,P$6:P$135,0)),"NA")),'Points System'!$A$4:$A$154,'Points System'!$B$4:$B$154)</f>
        <v>73</v>
      </c>
      <c r="R16" s="19">
        <v>204.01</v>
      </c>
      <c r="S16" s="29">
        <f>LOOKUP((IF(R16&gt;0,(RANK(R16,R$6:R$135,0)),"NA")),'Points System'!$A$4:$A$154,'Points System'!$B$4:$B$154)</f>
        <v>58</v>
      </c>
      <c r="T16" s="17"/>
      <c r="U16" s="29">
        <f>LOOKUP((IF(T16&gt;0,(RANK(T16,T$6:T$135,0)),"NA")),'Points System'!$A$4:$A$154,'Points System'!$B$4:$B$154)</f>
        <v>0</v>
      </c>
      <c r="V16" s="17">
        <v>151.02000000000001</v>
      </c>
      <c r="W16" s="29">
        <f>LOOKUP((IF(V16&gt;0,(RANK(V16,V$6:V$135,0)),"NA")),'Points System'!$A$4:$A$154,'Points System'!$B$4:$B$154)</f>
        <v>67</v>
      </c>
      <c r="X16" s="9"/>
      <c r="Y16" s="10">
        <f>LOOKUP((IF(X16&gt;0,(RANK(X16,X$6:X$135,0)),"NA")),'Points System'!$A$4:$A$154,'Points System'!$B$4:$B$154)</f>
        <v>0</v>
      </c>
      <c r="Z16" s="9"/>
      <c r="AA16" s="10">
        <f>LOOKUP((IF(Z16&gt;0,(RANK(Z16,Z$6:Z$135,0)),"NA")),'Points System'!$A$4:$A$154,'Points System'!$B$4:$B$154)</f>
        <v>0</v>
      </c>
      <c r="AB16" s="78">
        <f>CC16</f>
        <v>810.12999999999988</v>
      </c>
      <c r="AC16" s="10">
        <f>SUM((LARGE((BA16:BL16),1))+(LARGE((BA16:BL16),2))+(LARGE((BA16:BL16),3)+(LARGE((BA16:BL16),4))))</f>
        <v>298</v>
      </c>
      <c r="AD16" s="12">
        <f>RANK(AC16,$AC$6:$AC$135,0)</f>
        <v>11</v>
      </c>
      <c r="AE16" s="10">
        <f>(AB16-(ROUNDDOWN(AB16,0)))*100</f>
        <v>12.999999999988177</v>
      </c>
      <c r="AF16" s="76" t="str">
        <f>IF((COUNTIF(AT16:AY16,"&gt;0"))&gt;2,"Y","N")</f>
        <v>Y</v>
      </c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23">
        <f t="shared" si="44"/>
        <v>58</v>
      </c>
      <c r="AU16" s="23">
        <f t="shared" si="45"/>
        <v>73</v>
      </c>
      <c r="AV16" s="23">
        <f t="shared" si="46"/>
        <v>77</v>
      </c>
      <c r="AW16" s="23">
        <f t="shared" si="47"/>
        <v>81</v>
      </c>
      <c r="AX16" s="23">
        <f t="shared" si="48"/>
        <v>0</v>
      </c>
      <c r="AY16" s="23">
        <f t="shared" si="49"/>
        <v>0</v>
      </c>
      <c r="AZ16" s="7"/>
      <c r="BA16" s="82">
        <f t="shared" si="33"/>
        <v>54</v>
      </c>
      <c r="BB16" s="83">
        <f t="shared" si="6"/>
        <v>58</v>
      </c>
      <c r="BC16" s="82">
        <f t="shared" si="34"/>
        <v>62</v>
      </c>
      <c r="BD16" s="83">
        <f t="shared" si="7"/>
        <v>73</v>
      </c>
      <c r="BE16" s="82">
        <f t="shared" si="35"/>
        <v>77</v>
      </c>
      <c r="BF16" s="83">
        <f t="shared" si="8"/>
        <v>67</v>
      </c>
      <c r="BG16" s="82">
        <f t="shared" si="36"/>
        <v>0</v>
      </c>
      <c r="BH16" s="82">
        <f t="shared" si="9"/>
        <v>81</v>
      </c>
      <c r="BI16" s="83">
        <f t="shared" si="10"/>
        <v>0</v>
      </c>
      <c r="BJ16" s="82">
        <f t="shared" si="11"/>
        <v>0</v>
      </c>
      <c r="BK16" s="83">
        <f t="shared" si="12"/>
        <v>0</v>
      </c>
      <c r="BL16" s="7"/>
      <c r="BM16" s="82">
        <f t="shared" si="13"/>
        <v>170.01</v>
      </c>
      <c r="BN16" s="83">
        <f t="shared" si="14"/>
        <v>204.01</v>
      </c>
      <c r="BO16" s="82">
        <f t="shared" si="15"/>
        <v>213.01</v>
      </c>
      <c r="BP16" s="83">
        <f t="shared" si="16"/>
        <v>238.04</v>
      </c>
      <c r="BQ16" s="82">
        <f t="shared" si="17"/>
        <v>209.02</v>
      </c>
      <c r="BR16" s="83">
        <f t="shared" si="18"/>
        <v>151.02000000000001</v>
      </c>
      <c r="BS16" s="82">
        <f t="shared" si="19"/>
        <v>0</v>
      </c>
      <c r="BT16" s="82">
        <f t="shared" si="20"/>
        <v>212.05</v>
      </c>
      <c r="BU16" s="83">
        <f t="shared" si="21"/>
        <v>0</v>
      </c>
      <c r="BV16" s="82">
        <f t="shared" si="22"/>
        <v>0</v>
      </c>
      <c r="BW16" s="83">
        <f t="shared" si="23"/>
        <v>0</v>
      </c>
      <c r="BY16" s="7">
        <f t="shared" si="24"/>
        <v>1397.1599999999999</v>
      </c>
      <c r="BZ16" s="7"/>
      <c r="CA16" s="7">
        <f t="shared" si="37"/>
        <v>587.03</v>
      </c>
      <c r="CB16" s="7"/>
      <c r="CC16" s="7">
        <f t="shared" si="25"/>
        <v>810.12999999999988</v>
      </c>
      <c r="CD16" s="7"/>
      <c r="CF16" s="7">
        <f t="shared" si="26"/>
        <v>7</v>
      </c>
      <c r="CG16" s="7">
        <f t="shared" si="27"/>
        <v>7</v>
      </c>
      <c r="CH16" s="7">
        <f t="shared" si="28"/>
        <v>7</v>
      </c>
      <c r="CI16" s="7">
        <f t="shared" si="29"/>
        <v>7</v>
      </c>
      <c r="CJ16" s="7">
        <f t="shared" si="30"/>
        <v>1</v>
      </c>
      <c r="CK16" s="7">
        <f t="shared" si="31"/>
        <v>2</v>
      </c>
      <c r="CL16" s="7">
        <f t="shared" si="38"/>
        <v>3</v>
      </c>
      <c r="CM16" s="7">
        <f t="shared" si="39"/>
        <v>6</v>
      </c>
      <c r="CN16" s="7">
        <f t="shared" si="40"/>
        <v>4</v>
      </c>
      <c r="CO16" s="7">
        <f t="shared" si="41"/>
        <v>5</v>
      </c>
      <c r="CP16" s="7">
        <f t="shared" si="42"/>
        <v>8</v>
      </c>
      <c r="CQ16" s="7"/>
      <c r="CS16" s="7">
        <f t="shared" si="43"/>
        <v>0</v>
      </c>
      <c r="CT16" s="7">
        <f t="shared" si="43"/>
        <v>0</v>
      </c>
      <c r="CU16" s="7">
        <f t="shared" si="43"/>
        <v>0</v>
      </c>
      <c r="CV16" s="7">
        <f t="shared" si="43"/>
        <v>0</v>
      </c>
      <c r="CW16" s="7">
        <f t="shared" si="43"/>
        <v>170.01</v>
      </c>
      <c r="CX16" s="7">
        <f t="shared" si="43"/>
        <v>204.01</v>
      </c>
      <c r="CY16" s="7">
        <f t="shared" si="43"/>
        <v>213.01</v>
      </c>
      <c r="CZ16" s="7">
        <f t="shared" si="43"/>
        <v>151.02000000000001</v>
      </c>
      <c r="DA16" s="7">
        <f t="shared" si="43"/>
        <v>238.04</v>
      </c>
      <c r="DB16" s="7">
        <f t="shared" si="43"/>
        <v>209.02</v>
      </c>
      <c r="DC16" s="7">
        <f t="shared" si="43"/>
        <v>212.05</v>
      </c>
    </row>
    <row r="17" spans="1:107">
      <c r="A17" s="6">
        <v>11</v>
      </c>
      <c r="B17" s="68" t="s">
        <v>99</v>
      </c>
      <c r="C17" s="15" t="s">
        <v>100</v>
      </c>
      <c r="D17" s="9">
        <v>208.02</v>
      </c>
      <c r="E17" s="29">
        <f>LOOKUP((IF(D17&gt;0,(RANK(D17,D$6:D$135,0)),"NA")),'Points System'!$A$4:$A$154,'Points System'!$B$4:$B$154)</f>
        <v>77</v>
      </c>
      <c r="F17" s="17">
        <v>201.03</v>
      </c>
      <c r="G17" s="29">
        <f>LOOKUP((IF(F17&gt;0,(RANK(F17,F$6:F$135,0)),"NA")),'Points System'!$A$4:$A$154,'Points System'!$B$4:$B$154)</f>
        <v>73</v>
      </c>
      <c r="H17" s="17"/>
      <c r="I17" s="29">
        <f>LOOKUP((IF(H17&gt;0,(RANK(H17,H$6:H$135,0)),"NA")),'Points System'!$A$4:$A$154,'Points System'!$B$4:$B$154)</f>
        <v>0</v>
      </c>
      <c r="J17" s="17">
        <v>199.02</v>
      </c>
      <c r="K17" s="29">
        <f>LOOKUP((IF(J17&gt;0,(RANK(J17,J$6:J$135,0)),"NA")),'Points System'!$A$4:$A$154,'Points System'!$B$4:$B$154)</f>
        <v>70</v>
      </c>
      <c r="L17" s="17">
        <v>221.01</v>
      </c>
      <c r="M17" s="29">
        <f>LOOKUP((IF(L17&gt;0,(RANK(L17,L$6:L$135,0)),"NA")),'Points System'!$A$4:$A$154,'Points System'!$B$4:$B$154)</f>
        <v>70</v>
      </c>
      <c r="N17" s="17"/>
      <c r="O17" s="29">
        <f>LOOKUP((IF(N17&gt;0,(RANK(N17,N$6:N$135,0)),"NA")),'Points System'!$A$4:$A$154,'Points System'!$B$4:$B$154)</f>
        <v>0</v>
      </c>
      <c r="P17" s="19">
        <v>236.04</v>
      </c>
      <c r="Q17" s="29">
        <f>LOOKUP((IF(P17&gt;0,(RANK(P17,P$6:P$135,0)),"NA")),'Points System'!$A$4:$A$154,'Points System'!$B$4:$B$154)</f>
        <v>70</v>
      </c>
      <c r="R17" s="19">
        <v>209</v>
      </c>
      <c r="S17" s="29">
        <f>LOOKUP((IF(R17&gt;0,(RANK(R17,R$6:R$135,0)),"NA")),'Points System'!$A$4:$A$154,'Points System'!$B$4:$B$154)</f>
        <v>62</v>
      </c>
      <c r="T17" s="17"/>
      <c r="U17" s="29">
        <f>LOOKUP((IF(T17&gt;0,(RANK(T17,T$6:T$135,0)),"NA")),'Points System'!$A$4:$A$154,'Points System'!$B$4:$B$154)</f>
        <v>0</v>
      </c>
      <c r="V17" s="17">
        <v>160</v>
      </c>
      <c r="W17" s="29">
        <f>LOOKUP((IF(V17&gt;0,(RANK(V17,V$6:V$135,0)),"NA")),'Points System'!$A$4:$A$154,'Points System'!$B$4:$B$154)</f>
        <v>77</v>
      </c>
      <c r="X17" s="9"/>
      <c r="Y17" s="10">
        <f>LOOKUP((IF(X17&gt;0,(RANK(X17,X$6:X$135,0)),"NA")),'Points System'!$A$4:$A$154,'Points System'!$B$4:$B$154)</f>
        <v>0</v>
      </c>
      <c r="Z17" s="9"/>
      <c r="AA17" s="10">
        <f>LOOKUP((IF(Z17&gt;0,(RANK(Z17,Z$6:Z$135,0)),"NA")),'Points System'!$A$4:$A$154,'Points System'!$B$4:$B$154)</f>
        <v>0</v>
      </c>
      <c r="AB17" s="78">
        <f>CC17</f>
        <v>753.04</v>
      </c>
      <c r="AC17" s="10">
        <f>SUM((LARGE((BA17:BL17),1))+(LARGE((BA17:BL17),2))+(LARGE((BA17:BL17),3)+(LARGE((BA17:BL17),4))))</f>
        <v>297</v>
      </c>
      <c r="AD17" s="12">
        <f>RANK(AC17,$AC$6:$AC$135,0)</f>
        <v>12</v>
      </c>
      <c r="AE17" s="11">
        <f>(AB17-(ROUNDDOWN(AB17,0)))*100</f>
        <v>3.999999999996362</v>
      </c>
      <c r="AF17" s="76" t="str">
        <f>IF((COUNTIF(AT17:AY17,"&gt;0"))&gt;2,"Y","N")</f>
        <v>Y</v>
      </c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23">
        <f t="shared" si="44"/>
        <v>73</v>
      </c>
      <c r="AU17" s="23">
        <f t="shared" si="45"/>
        <v>70</v>
      </c>
      <c r="AV17" s="23">
        <f t="shared" si="46"/>
        <v>77</v>
      </c>
      <c r="AW17" s="23">
        <f t="shared" si="47"/>
        <v>77</v>
      </c>
      <c r="AX17" s="23">
        <f t="shared" si="48"/>
        <v>70</v>
      </c>
      <c r="AY17" s="23">
        <f t="shared" si="49"/>
        <v>0</v>
      </c>
      <c r="AZ17" s="7"/>
      <c r="BA17" s="82">
        <f t="shared" si="33"/>
        <v>73</v>
      </c>
      <c r="BB17" s="83">
        <f t="shared" si="6"/>
        <v>62</v>
      </c>
      <c r="BC17" s="82">
        <f t="shared" si="34"/>
        <v>0</v>
      </c>
      <c r="BD17" s="83">
        <f t="shared" si="7"/>
        <v>70</v>
      </c>
      <c r="BE17" s="82">
        <f t="shared" si="35"/>
        <v>70</v>
      </c>
      <c r="BF17" s="83">
        <f t="shared" si="8"/>
        <v>77</v>
      </c>
      <c r="BG17" s="82">
        <f t="shared" si="36"/>
        <v>0</v>
      </c>
      <c r="BH17" s="82">
        <f t="shared" si="9"/>
        <v>77</v>
      </c>
      <c r="BI17" s="83">
        <f t="shared" si="10"/>
        <v>70</v>
      </c>
      <c r="BJ17" s="82">
        <f t="shared" si="11"/>
        <v>0</v>
      </c>
      <c r="BK17" s="83">
        <f t="shared" si="12"/>
        <v>0</v>
      </c>
      <c r="BL17" s="7"/>
      <c r="BM17" s="82">
        <f t="shared" si="13"/>
        <v>201.03</v>
      </c>
      <c r="BN17" s="83">
        <f t="shared" si="14"/>
        <v>209</v>
      </c>
      <c r="BO17" s="82">
        <f t="shared" si="15"/>
        <v>0</v>
      </c>
      <c r="BP17" s="83">
        <f t="shared" si="16"/>
        <v>236.04</v>
      </c>
      <c r="BQ17" s="82">
        <f t="shared" si="17"/>
        <v>199.02</v>
      </c>
      <c r="BR17" s="83">
        <f t="shared" si="18"/>
        <v>160</v>
      </c>
      <c r="BS17" s="82">
        <f t="shared" si="19"/>
        <v>0</v>
      </c>
      <c r="BT17" s="82">
        <f t="shared" si="20"/>
        <v>208.02</v>
      </c>
      <c r="BU17" s="83">
        <f t="shared" si="21"/>
        <v>221.01</v>
      </c>
      <c r="BV17" s="82">
        <f t="shared" si="22"/>
        <v>0</v>
      </c>
      <c r="BW17" s="83">
        <f t="shared" si="23"/>
        <v>0</v>
      </c>
      <c r="BY17" s="7">
        <f t="shared" si="24"/>
        <v>1434.12</v>
      </c>
      <c r="BZ17" s="7"/>
      <c r="CA17" s="7">
        <f t="shared" si="37"/>
        <v>681.07999999999993</v>
      </c>
      <c r="CB17" s="7"/>
      <c r="CC17" s="7">
        <f t="shared" si="25"/>
        <v>753.04</v>
      </c>
      <c r="CD17" s="7"/>
      <c r="CF17" s="7">
        <f t="shared" si="26"/>
        <v>3</v>
      </c>
      <c r="CG17" s="7">
        <f t="shared" si="27"/>
        <v>3</v>
      </c>
      <c r="CH17" s="7">
        <f t="shared" si="28"/>
        <v>3</v>
      </c>
      <c r="CI17" s="7">
        <f t="shared" si="29"/>
        <v>3</v>
      </c>
      <c r="CJ17" s="7">
        <f t="shared" si="30"/>
        <v>2</v>
      </c>
      <c r="CK17" s="7">
        <f t="shared" si="31"/>
        <v>4</v>
      </c>
      <c r="CL17" s="7">
        <f t="shared" si="38"/>
        <v>4</v>
      </c>
      <c r="CM17" s="7">
        <f t="shared" si="39"/>
        <v>4</v>
      </c>
      <c r="CN17" s="7">
        <f t="shared" si="40"/>
        <v>1</v>
      </c>
      <c r="CO17" s="7">
        <f t="shared" si="41"/>
        <v>6</v>
      </c>
      <c r="CP17" s="7">
        <f t="shared" si="42"/>
        <v>6</v>
      </c>
      <c r="CQ17" s="7"/>
      <c r="CS17" s="7">
        <f t="shared" si="43"/>
        <v>0</v>
      </c>
      <c r="CT17" s="7">
        <f t="shared" si="43"/>
        <v>0</v>
      </c>
      <c r="CU17" s="7">
        <f t="shared" si="43"/>
        <v>0</v>
      </c>
      <c r="CV17" s="7">
        <f t="shared" si="43"/>
        <v>0</v>
      </c>
      <c r="CW17" s="7">
        <f t="shared" si="43"/>
        <v>209</v>
      </c>
      <c r="CX17" s="7">
        <f t="shared" si="43"/>
        <v>236.04</v>
      </c>
      <c r="CY17" s="7">
        <f t="shared" si="43"/>
        <v>236.04</v>
      </c>
      <c r="CZ17" s="7">
        <f t="shared" si="43"/>
        <v>236.04</v>
      </c>
      <c r="DA17" s="7">
        <f t="shared" si="43"/>
        <v>201.03</v>
      </c>
      <c r="DB17" s="7">
        <f t="shared" si="43"/>
        <v>160</v>
      </c>
      <c r="DC17" s="7">
        <f t="shared" si="43"/>
        <v>160</v>
      </c>
    </row>
    <row r="18" spans="1:107">
      <c r="A18" s="6">
        <v>22</v>
      </c>
      <c r="B18" s="68" t="s">
        <v>126</v>
      </c>
      <c r="C18" s="15" t="s">
        <v>138</v>
      </c>
      <c r="D18" s="9">
        <v>169.01</v>
      </c>
      <c r="E18" s="29">
        <f>LOOKUP((IF(D18&gt;0,(RANK(D18,D$6:D$135,0)),"NA")),'Points System'!$A$4:$A$154,'Points System'!$B$4:$B$154)</f>
        <v>64</v>
      </c>
      <c r="F18" s="17">
        <v>197.01</v>
      </c>
      <c r="G18" s="29">
        <f>LOOKUP((IF(F18&gt;0,(RANK(F18,F$6:F$135,0)),"NA")),'Points System'!$A$4:$A$154,'Points System'!$B$4:$B$154)</f>
        <v>70</v>
      </c>
      <c r="H18" s="17">
        <v>191.01</v>
      </c>
      <c r="I18" s="29">
        <f>LOOKUP((IF(H18&gt;0,(RANK(H18,H$6:H$135,0)),"NA")),'Points System'!$A$4:$A$154,'Points System'!$B$4:$B$154)</f>
        <v>53</v>
      </c>
      <c r="J18" s="17"/>
      <c r="K18" s="29">
        <f>LOOKUP((IF(J18&gt;0,(RANK(J18,J$6:J$135,0)),"NA")),'Points System'!$A$4:$A$154,'Points System'!$B$4:$B$154)</f>
        <v>0</v>
      </c>
      <c r="L18" s="17"/>
      <c r="M18" s="29">
        <f>LOOKUP((IF(L18&gt;0,(RANK(L18,L$6:L$135,0)),"NA")),'Points System'!$A$4:$A$154,'Points System'!$B$4:$B$154)</f>
        <v>0</v>
      </c>
      <c r="N18" s="17"/>
      <c r="O18" s="29">
        <f>LOOKUP((IF(N18&gt;0,(RANK(N18,N$6:N$135,0)),"NA")),'Points System'!$A$4:$A$154,'Points System'!$B$4:$B$154)</f>
        <v>0</v>
      </c>
      <c r="P18" s="19"/>
      <c r="Q18" s="29">
        <f>LOOKUP((IF(P18&gt;0,(RANK(P18,P$6:P$135,0)),"NA")),'Points System'!$A$4:$A$154,'Points System'!$B$4:$B$154)</f>
        <v>0</v>
      </c>
      <c r="R18" s="19"/>
      <c r="S18" s="29">
        <f>LOOKUP((IF(R18&gt;0,(RANK(R18,R$6:R$135,0)),"NA")),'Points System'!$A$4:$A$154,'Points System'!$B$4:$B$154)</f>
        <v>0</v>
      </c>
      <c r="T18" s="17"/>
      <c r="U18" s="29">
        <f>LOOKUP((IF(T18&gt;0,(RANK(T18,T$6:T$135,0)),"NA")),'Points System'!$A$4:$A$154,'Points System'!$B$4:$B$154)</f>
        <v>0</v>
      </c>
      <c r="V18" s="17"/>
      <c r="W18" s="29">
        <f>LOOKUP((IF(V18&gt;0,(RANK(V18,V$6:V$135,0)),"NA")),'Points System'!$A$4:$A$154,'Points System'!$B$4:$B$154)</f>
        <v>0</v>
      </c>
      <c r="X18" s="9">
        <v>196.02</v>
      </c>
      <c r="Y18" s="10">
        <f>LOOKUP((IF(X18&gt;0,(RANK(X18,X$6:X$135,0)),"NA")),'Points System'!$A$4:$A$154,'Points System'!$B$4:$B$154)</f>
        <v>85</v>
      </c>
      <c r="Z18" s="9"/>
      <c r="AA18" s="10">
        <f>LOOKUP((IF(Z18&gt;0,(RANK(Z18,Z$6:Z$135,0)),"NA")),'Points System'!$A$4:$A$154,'Points System'!$B$4:$B$154)</f>
        <v>0</v>
      </c>
      <c r="AB18" s="78">
        <f>CC18</f>
        <v>753.05</v>
      </c>
      <c r="AC18" s="10">
        <f>SUM((LARGE((BA18:BL18),1))+(LARGE((BA18:BL18),2))+(LARGE((BA18:BL18),3)+(LARGE((BA18:BL18),4))))</f>
        <v>272</v>
      </c>
      <c r="AD18" s="12">
        <f>RANK(AC18,$AC$6:$AC$135,0)</f>
        <v>13</v>
      </c>
      <c r="AE18" s="11">
        <f>(AB18-(ROUNDDOWN(AB18,0)))*100</f>
        <v>4.9999999999954525</v>
      </c>
      <c r="AF18" s="76" t="str">
        <f>IF((COUNTIF(AT18:AY18,"&gt;0"))&gt;2,"Y","N")</f>
        <v>Y</v>
      </c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23">
        <f t="shared" si="44"/>
        <v>70</v>
      </c>
      <c r="AU18" s="23">
        <f t="shared" si="45"/>
        <v>53</v>
      </c>
      <c r="AV18" s="23">
        <f t="shared" si="46"/>
        <v>0</v>
      </c>
      <c r="AW18" s="23">
        <f t="shared" si="47"/>
        <v>64</v>
      </c>
      <c r="AX18" s="23">
        <f t="shared" si="48"/>
        <v>0</v>
      </c>
      <c r="AY18" s="23">
        <f t="shared" si="49"/>
        <v>85</v>
      </c>
      <c r="AZ18" s="7"/>
      <c r="BA18" s="82">
        <f t="shared" si="33"/>
        <v>70</v>
      </c>
      <c r="BB18" s="83">
        <f t="shared" si="6"/>
        <v>0</v>
      </c>
      <c r="BC18" s="82">
        <f t="shared" si="34"/>
        <v>53</v>
      </c>
      <c r="BD18" s="83">
        <f t="shared" si="7"/>
        <v>0</v>
      </c>
      <c r="BE18" s="82">
        <f t="shared" si="35"/>
        <v>0</v>
      </c>
      <c r="BF18" s="83">
        <f t="shared" si="8"/>
        <v>0</v>
      </c>
      <c r="BG18" s="82">
        <f t="shared" si="36"/>
        <v>0</v>
      </c>
      <c r="BH18" s="82">
        <f t="shared" si="9"/>
        <v>64</v>
      </c>
      <c r="BI18" s="83">
        <f t="shared" si="10"/>
        <v>0</v>
      </c>
      <c r="BJ18" s="82">
        <f t="shared" si="11"/>
        <v>0</v>
      </c>
      <c r="BK18" s="83">
        <f t="shared" si="12"/>
        <v>85</v>
      </c>
      <c r="BL18" s="7"/>
      <c r="BM18" s="82">
        <f t="shared" si="13"/>
        <v>197.01</v>
      </c>
      <c r="BN18" s="83">
        <f t="shared" si="14"/>
        <v>0</v>
      </c>
      <c r="BO18" s="82">
        <f t="shared" si="15"/>
        <v>191.01</v>
      </c>
      <c r="BP18" s="83">
        <f t="shared" si="16"/>
        <v>0</v>
      </c>
      <c r="BQ18" s="82">
        <f t="shared" si="17"/>
        <v>0</v>
      </c>
      <c r="BR18" s="83">
        <f t="shared" si="18"/>
        <v>0</v>
      </c>
      <c r="BS18" s="82">
        <f t="shared" si="19"/>
        <v>0</v>
      </c>
      <c r="BT18" s="82">
        <f t="shared" si="20"/>
        <v>169.01</v>
      </c>
      <c r="BU18" s="83">
        <f t="shared" si="21"/>
        <v>0</v>
      </c>
      <c r="BV18" s="82">
        <f t="shared" si="22"/>
        <v>0</v>
      </c>
      <c r="BW18" s="83">
        <f t="shared" si="23"/>
        <v>196.02</v>
      </c>
      <c r="BY18" s="7">
        <f t="shared" si="24"/>
        <v>753.05</v>
      </c>
      <c r="BZ18" s="7"/>
      <c r="CA18" s="7">
        <f t="shared" si="37"/>
        <v>0</v>
      </c>
      <c r="CB18" s="7"/>
      <c r="CC18" s="7">
        <f t="shared" si="25"/>
        <v>753.05</v>
      </c>
      <c r="CD18" s="7"/>
      <c r="CF18" s="7">
        <f t="shared" si="26"/>
        <v>2</v>
      </c>
      <c r="CG18" s="7">
        <f t="shared" si="27"/>
        <v>2</v>
      </c>
      <c r="CH18" s="7">
        <f t="shared" si="28"/>
        <v>2</v>
      </c>
      <c r="CI18" s="7">
        <f t="shared" si="29"/>
        <v>2</v>
      </c>
      <c r="CJ18" s="7">
        <f t="shared" si="30"/>
        <v>2</v>
      </c>
      <c r="CK18" s="7">
        <f t="shared" si="31"/>
        <v>2</v>
      </c>
      <c r="CL18" s="7">
        <f t="shared" si="38"/>
        <v>2</v>
      </c>
      <c r="CM18" s="7">
        <f t="shared" si="39"/>
        <v>3</v>
      </c>
      <c r="CN18" s="7">
        <f t="shared" si="40"/>
        <v>8</v>
      </c>
      <c r="CO18" s="7">
        <f t="shared" si="41"/>
        <v>1</v>
      </c>
      <c r="CP18" s="7">
        <f t="shared" si="42"/>
        <v>11</v>
      </c>
      <c r="CQ18" s="7"/>
      <c r="CS18" s="7">
        <f t="shared" si="43"/>
        <v>0</v>
      </c>
      <c r="CT18" s="7">
        <f t="shared" si="43"/>
        <v>0</v>
      </c>
      <c r="CU18" s="7">
        <f t="shared" si="43"/>
        <v>0</v>
      </c>
      <c r="CV18" s="7">
        <f t="shared" si="43"/>
        <v>0</v>
      </c>
      <c r="CW18" s="7">
        <f t="shared" si="43"/>
        <v>0</v>
      </c>
      <c r="CX18" s="7">
        <f t="shared" si="43"/>
        <v>0</v>
      </c>
      <c r="CY18" s="7">
        <f t="shared" si="43"/>
        <v>0</v>
      </c>
      <c r="CZ18" s="7">
        <f t="shared" si="43"/>
        <v>191.01</v>
      </c>
      <c r="DA18" s="7">
        <f t="shared" si="43"/>
        <v>169.01</v>
      </c>
      <c r="DB18" s="7">
        <f t="shared" si="43"/>
        <v>197.01</v>
      </c>
      <c r="DC18" s="7">
        <f t="shared" si="43"/>
        <v>196.02</v>
      </c>
    </row>
    <row r="19" spans="1:107">
      <c r="A19" s="6">
        <v>12</v>
      </c>
      <c r="B19" s="68" t="s">
        <v>328</v>
      </c>
      <c r="C19" s="15" t="s">
        <v>329</v>
      </c>
      <c r="D19" s="9">
        <v>148</v>
      </c>
      <c r="E19" s="29">
        <f>LOOKUP((IF(D19&gt;0,(RANK(D19,D$6:D$135,0)),"NA")),'Points System'!$A$4:$A$154,'Points System'!$B$4:$B$154)</f>
        <v>62</v>
      </c>
      <c r="F19" s="17">
        <v>196.01</v>
      </c>
      <c r="G19" s="29">
        <f>LOOKUP((IF(F19&gt;0,(RANK(F19,F$6:F$135,0)),"NA")),'Points System'!$A$4:$A$154,'Points System'!$B$4:$B$154)</f>
        <v>67</v>
      </c>
      <c r="H19" s="17">
        <v>225</v>
      </c>
      <c r="I19" s="29">
        <f>LOOKUP((IF(H19&gt;0,(RANK(H19,H$6:H$135,0)),"NA")),'Points System'!$A$4:$A$154,'Points System'!$B$4:$B$154)</f>
        <v>67</v>
      </c>
      <c r="J19" s="17"/>
      <c r="K19" s="29">
        <f>LOOKUP((IF(J19&gt;0,(RANK(J19,J$6:J$135,0)),"NA")),'Points System'!$A$4:$A$154,'Points System'!$B$4:$B$154)</f>
        <v>0</v>
      </c>
      <c r="L19" s="17">
        <v>195.03</v>
      </c>
      <c r="M19" s="29">
        <f>LOOKUP((IF(L19&gt;0,(RANK(L19,L$6:L$135,0)),"NA")),'Points System'!$A$4:$A$154,'Points System'!$B$4:$B$154)</f>
        <v>54</v>
      </c>
      <c r="N19" s="17"/>
      <c r="O19" s="29">
        <f>LOOKUP((IF(N19&gt;0,(RANK(N19,N$6:N$135,0)),"NA")),'Points System'!$A$4:$A$154,'Points System'!$B$4:$B$154)</f>
        <v>0</v>
      </c>
      <c r="P19" s="19"/>
      <c r="Q19" s="29">
        <f>LOOKUP((IF(P19&gt;0,(RANK(P19,P$6:P$135,0)),"NA")),'Points System'!$A$4:$A$154,'Points System'!$B$4:$B$154)</f>
        <v>0</v>
      </c>
      <c r="R19" s="19"/>
      <c r="S19" s="29">
        <f>LOOKUP((IF(R19&gt;0,(RANK(R19,R$6:R$135,0)),"NA")),'Points System'!$A$4:$A$154,'Points System'!$B$4:$B$154)</f>
        <v>0</v>
      </c>
      <c r="T19" s="17"/>
      <c r="U19" s="29">
        <f>LOOKUP((IF(T19&gt;0,(RANK(T19,T$6:T$135,0)),"NA")),'Points System'!$A$4:$A$154,'Points System'!$B$4:$B$154)</f>
        <v>0</v>
      </c>
      <c r="V19" s="17"/>
      <c r="W19" s="29">
        <f>LOOKUP((IF(V19&gt;0,(RANK(V19,V$6:V$135,0)),"NA")),'Points System'!$A$4:$A$154,'Points System'!$B$4:$B$154)</f>
        <v>0</v>
      </c>
      <c r="X19" s="9"/>
      <c r="Y19" s="10">
        <f>LOOKUP((IF(X19&gt;0,(RANK(X19,X$6:X$135,0)),"NA")),'Points System'!$A$4:$A$154,'Points System'!$B$4:$B$154)</f>
        <v>0</v>
      </c>
      <c r="Z19" s="9"/>
      <c r="AA19" s="10">
        <f>LOOKUP((IF(Z19&gt;0,(RANK(Z19,Z$6:Z$135,0)),"NA")),'Points System'!$A$4:$A$154,'Points System'!$B$4:$B$154)</f>
        <v>0</v>
      </c>
      <c r="AB19" s="78">
        <f>CC19</f>
        <v>764.04</v>
      </c>
      <c r="AC19" s="10">
        <f>SUM((LARGE((BA19:BL19),1))+(LARGE((BA19:BL19),2))+(LARGE((BA19:BL19),3)+(LARGE((BA19:BL19),4))))</f>
        <v>250</v>
      </c>
      <c r="AD19" s="12">
        <f>RANK(AC19,$AC$6:$AC$135,0)</f>
        <v>14</v>
      </c>
      <c r="AE19" s="11">
        <f>(AB19-(ROUNDDOWN(AB19,0)))*100</f>
        <v>3.999999999996362</v>
      </c>
      <c r="AF19" s="76" t="str">
        <f>IF((COUNTIF(AT19:AY19,"&gt;0"))&gt;2,"Y","N")</f>
        <v>Y</v>
      </c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23">
        <f t="shared" si="44"/>
        <v>67</v>
      </c>
      <c r="AU19" s="23">
        <f t="shared" si="45"/>
        <v>67</v>
      </c>
      <c r="AV19" s="23">
        <f t="shared" si="46"/>
        <v>0</v>
      </c>
      <c r="AW19" s="23">
        <f t="shared" si="47"/>
        <v>62</v>
      </c>
      <c r="AX19" s="23">
        <f t="shared" si="48"/>
        <v>54</v>
      </c>
      <c r="AY19" s="23">
        <f t="shared" si="49"/>
        <v>0</v>
      </c>
      <c r="AZ19" s="7"/>
      <c r="BA19" s="82">
        <f t="shared" si="33"/>
        <v>67</v>
      </c>
      <c r="BB19" s="83">
        <f t="shared" si="6"/>
        <v>0</v>
      </c>
      <c r="BC19" s="82">
        <f t="shared" si="34"/>
        <v>67</v>
      </c>
      <c r="BD19" s="83">
        <f t="shared" si="7"/>
        <v>0</v>
      </c>
      <c r="BE19" s="82">
        <f t="shared" si="35"/>
        <v>0</v>
      </c>
      <c r="BF19" s="83">
        <f t="shared" si="8"/>
        <v>0</v>
      </c>
      <c r="BG19" s="82">
        <f t="shared" si="36"/>
        <v>0</v>
      </c>
      <c r="BH19" s="82">
        <f t="shared" si="9"/>
        <v>62</v>
      </c>
      <c r="BI19" s="83">
        <f t="shared" si="10"/>
        <v>54</v>
      </c>
      <c r="BJ19" s="82">
        <f t="shared" si="11"/>
        <v>0</v>
      </c>
      <c r="BK19" s="83">
        <f t="shared" si="12"/>
        <v>0</v>
      </c>
      <c r="BL19" s="7"/>
      <c r="BM19" s="82">
        <f t="shared" si="13"/>
        <v>196.01</v>
      </c>
      <c r="BN19" s="83">
        <f t="shared" si="14"/>
        <v>0</v>
      </c>
      <c r="BO19" s="82">
        <f t="shared" si="15"/>
        <v>225</v>
      </c>
      <c r="BP19" s="83">
        <f t="shared" si="16"/>
        <v>0</v>
      </c>
      <c r="BQ19" s="82">
        <f t="shared" si="17"/>
        <v>0</v>
      </c>
      <c r="BR19" s="83">
        <f t="shared" si="18"/>
        <v>0</v>
      </c>
      <c r="BS19" s="82">
        <f t="shared" si="19"/>
        <v>0</v>
      </c>
      <c r="BT19" s="82">
        <f t="shared" si="20"/>
        <v>148</v>
      </c>
      <c r="BU19" s="83">
        <f t="shared" si="21"/>
        <v>195.03</v>
      </c>
      <c r="BV19" s="82">
        <f t="shared" si="22"/>
        <v>0</v>
      </c>
      <c r="BW19" s="83">
        <f t="shared" si="23"/>
        <v>0</v>
      </c>
      <c r="BY19" s="7">
        <f t="shared" si="24"/>
        <v>764.04</v>
      </c>
      <c r="BZ19" s="7"/>
      <c r="CA19" s="7">
        <f t="shared" si="37"/>
        <v>0</v>
      </c>
      <c r="CB19" s="7"/>
      <c r="CC19" s="7">
        <f t="shared" si="25"/>
        <v>764.04</v>
      </c>
      <c r="CD19" s="7"/>
      <c r="CF19" s="7">
        <f t="shared" si="26"/>
        <v>2</v>
      </c>
      <c r="CG19" s="7">
        <f t="shared" si="27"/>
        <v>2</v>
      </c>
      <c r="CH19" s="7">
        <f t="shared" si="28"/>
        <v>2</v>
      </c>
      <c r="CI19" s="7">
        <f t="shared" si="29"/>
        <v>2</v>
      </c>
      <c r="CJ19" s="7">
        <f t="shared" si="30"/>
        <v>2</v>
      </c>
      <c r="CK19" s="7">
        <f t="shared" si="31"/>
        <v>2</v>
      </c>
      <c r="CL19" s="7">
        <f t="shared" si="38"/>
        <v>2</v>
      </c>
      <c r="CM19" s="7">
        <f t="shared" si="39"/>
        <v>9</v>
      </c>
      <c r="CN19" s="7">
        <f t="shared" si="40"/>
        <v>8</v>
      </c>
      <c r="CO19" s="7">
        <f t="shared" si="41"/>
        <v>1</v>
      </c>
      <c r="CP19" s="7">
        <f t="shared" si="42"/>
        <v>1</v>
      </c>
      <c r="CQ19" s="7"/>
      <c r="CS19" s="7">
        <f t="shared" si="43"/>
        <v>0</v>
      </c>
      <c r="CT19" s="7">
        <f t="shared" si="43"/>
        <v>0</v>
      </c>
      <c r="CU19" s="7">
        <f t="shared" si="43"/>
        <v>0</v>
      </c>
      <c r="CV19" s="7">
        <f t="shared" si="43"/>
        <v>0</v>
      </c>
      <c r="CW19" s="7">
        <f t="shared" si="43"/>
        <v>0</v>
      </c>
      <c r="CX19" s="7">
        <f t="shared" si="43"/>
        <v>0</v>
      </c>
      <c r="CY19" s="7">
        <f t="shared" si="43"/>
        <v>0</v>
      </c>
      <c r="CZ19" s="7">
        <f t="shared" si="43"/>
        <v>195.03</v>
      </c>
      <c r="DA19" s="7">
        <f t="shared" si="43"/>
        <v>148</v>
      </c>
      <c r="DB19" s="7">
        <f t="shared" si="43"/>
        <v>196.01</v>
      </c>
      <c r="DC19" s="7">
        <f t="shared" si="43"/>
        <v>196.01</v>
      </c>
    </row>
    <row r="20" spans="1:107">
      <c r="A20" s="6">
        <v>13</v>
      </c>
      <c r="B20" s="68" t="s">
        <v>290</v>
      </c>
      <c r="C20" s="15" t="s">
        <v>329</v>
      </c>
      <c r="D20" s="9"/>
      <c r="E20" s="29">
        <f>LOOKUP((IF(D20&gt;0,(RANK(D20,D$6:D$135,0)),"NA")),'Points System'!$A$4:$A$154,'Points System'!$B$4:$B$154)</f>
        <v>0</v>
      </c>
      <c r="F20" s="17">
        <v>171.02</v>
      </c>
      <c r="G20" s="29">
        <f>LOOKUP((IF(F20&gt;0,(RANK(F20,F$6:F$135,0)),"NA")),'Points System'!$A$4:$A$154,'Points System'!$B$4:$B$154)</f>
        <v>55</v>
      </c>
      <c r="H20" s="17"/>
      <c r="I20" s="29">
        <f>LOOKUP((IF(H20&gt;0,(RANK(H20,H$6:H$135,0)),"NA")),'Points System'!$A$4:$A$154,'Points System'!$B$4:$B$154)</f>
        <v>0</v>
      </c>
      <c r="J20" s="17"/>
      <c r="K20" s="29">
        <f>LOOKUP((IF(J20&gt;0,(RANK(J20,J$6:J$135,0)),"NA")),'Points System'!$A$4:$A$154,'Points System'!$B$4:$B$154)</f>
        <v>0</v>
      </c>
      <c r="L20" s="17">
        <v>197.01</v>
      </c>
      <c r="M20" s="29">
        <f>LOOKUP((IF(L20&gt;0,(RANK(L20,L$6:L$135,0)),"NA")),'Points System'!$A$4:$A$154,'Points System'!$B$4:$B$154)</f>
        <v>55</v>
      </c>
      <c r="N20" s="17"/>
      <c r="O20" s="29">
        <f>LOOKUP((IF(N20&gt;0,(RANK(N20,N$6:N$135,0)),"NA")),'Points System'!$A$4:$A$154,'Points System'!$B$4:$B$154)</f>
        <v>0</v>
      </c>
      <c r="P20" s="19">
        <v>249.04</v>
      </c>
      <c r="Q20" s="29">
        <f>LOOKUP((IF(P20&gt;0,(RANK(P20,P$6:P$135,0)),"NA")),'Points System'!$A$4:$A$154,'Points System'!$B$4:$B$154)</f>
        <v>81</v>
      </c>
      <c r="R20" s="19">
        <v>143</v>
      </c>
      <c r="S20" s="29">
        <f>LOOKUP((IF(R20&gt;0,(RANK(R20,R$6:R$135,0)),"NA")),'Points System'!$A$4:$A$154,'Points System'!$B$4:$B$154)</f>
        <v>45</v>
      </c>
      <c r="T20" s="17"/>
      <c r="U20" s="29">
        <f>LOOKUP((IF(T20&gt;0,(RANK(T20,T$6:T$135,0)),"NA")),'Points System'!$A$4:$A$154,'Points System'!$B$4:$B$154)</f>
        <v>0</v>
      </c>
      <c r="V20" s="17"/>
      <c r="W20" s="29">
        <f>LOOKUP((IF(V20&gt;0,(RANK(V20,V$6:V$135,0)),"NA")),'Points System'!$A$4:$A$154,'Points System'!$B$4:$B$154)</f>
        <v>0</v>
      </c>
      <c r="X20" s="9"/>
      <c r="Y20" s="10">
        <f>LOOKUP((IF(X20&gt;0,(RANK(X20,X$6:X$135,0)),"NA")),'Points System'!$A$4:$A$154,'Points System'!$B$4:$B$154)</f>
        <v>0</v>
      </c>
      <c r="Z20" s="9"/>
      <c r="AA20" s="10">
        <f>LOOKUP((IF(Z20&gt;0,(RANK(Z20,Z$6:Z$135,0)),"NA")),'Points System'!$A$4:$A$154,'Points System'!$B$4:$B$154)</f>
        <v>0</v>
      </c>
      <c r="AB20" s="78">
        <f>CC20</f>
        <v>760.06999999999994</v>
      </c>
      <c r="AC20" s="10">
        <f>SUM((LARGE((BA20:BL20),1))+(LARGE((BA20:BL20),2))+(LARGE((BA20:BL20),3)+(LARGE((BA20:BL20),4))))</f>
        <v>236</v>
      </c>
      <c r="AD20" s="12">
        <f>RANK(AC20,$AC$6:$AC$135,0)</f>
        <v>15</v>
      </c>
      <c r="AE20" s="11">
        <f>(AB20-(ROUNDDOWN(AB20,0)))*100</f>
        <v>6.9999999999936335</v>
      </c>
      <c r="AF20" s="76" t="str">
        <f>IF((COUNTIF(AT20:AY20,"&gt;0"))&gt;2,"Y","N")</f>
        <v>Y</v>
      </c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23">
        <f t="shared" si="44"/>
        <v>55</v>
      </c>
      <c r="AU20" s="23">
        <f t="shared" si="45"/>
        <v>81</v>
      </c>
      <c r="AV20" s="23">
        <f t="shared" si="46"/>
        <v>0</v>
      </c>
      <c r="AW20" s="23">
        <f t="shared" si="47"/>
        <v>0</v>
      </c>
      <c r="AX20" s="23">
        <f t="shared" si="48"/>
        <v>55</v>
      </c>
      <c r="AY20" s="23">
        <f t="shared" si="49"/>
        <v>0</v>
      </c>
      <c r="AZ20" s="7"/>
      <c r="BA20" s="82">
        <f t="shared" si="33"/>
        <v>55</v>
      </c>
      <c r="BB20" s="83">
        <f t="shared" si="6"/>
        <v>45</v>
      </c>
      <c r="BC20" s="82">
        <f t="shared" si="34"/>
        <v>0</v>
      </c>
      <c r="BD20" s="83">
        <f t="shared" si="7"/>
        <v>81</v>
      </c>
      <c r="BE20" s="82">
        <f t="shared" si="35"/>
        <v>0</v>
      </c>
      <c r="BF20" s="83">
        <f t="shared" si="8"/>
        <v>0</v>
      </c>
      <c r="BG20" s="82">
        <f t="shared" si="36"/>
        <v>0</v>
      </c>
      <c r="BH20" s="82">
        <f t="shared" si="9"/>
        <v>0</v>
      </c>
      <c r="BI20" s="83">
        <f t="shared" si="10"/>
        <v>55</v>
      </c>
      <c r="BJ20" s="82">
        <f t="shared" si="11"/>
        <v>0</v>
      </c>
      <c r="BK20" s="83">
        <f t="shared" si="12"/>
        <v>0</v>
      </c>
      <c r="BL20" s="7"/>
      <c r="BM20" s="82">
        <f t="shared" si="13"/>
        <v>171.02</v>
      </c>
      <c r="BN20" s="83">
        <f t="shared" si="14"/>
        <v>143</v>
      </c>
      <c r="BO20" s="82">
        <f t="shared" si="15"/>
        <v>0</v>
      </c>
      <c r="BP20" s="83">
        <f t="shared" si="16"/>
        <v>249.04</v>
      </c>
      <c r="BQ20" s="82">
        <f t="shared" si="17"/>
        <v>0</v>
      </c>
      <c r="BR20" s="83">
        <f t="shared" si="18"/>
        <v>0</v>
      </c>
      <c r="BS20" s="82">
        <f t="shared" si="19"/>
        <v>0</v>
      </c>
      <c r="BT20" s="82">
        <f t="shared" si="20"/>
        <v>0</v>
      </c>
      <c r="BU20" s="83">
        <f t="shared" si="21"/>
        <v>197.01</v>
      </c>
      <c r="BV20" s="82">
        <f t="shared" si="22"/>
        <v>0</v>
      </c>
      <c r="BW20" s="83">
        <f t="shared" si="23"/>
        <v>0</v>
      </c>
      <c r="BY20" s="7">
        <f t="shared" si="24"/>
        <v>760.06999999999994</v>
      </c>
      <c r="BZ20" s="7"/>
      <c r="CA20" s="7">
        <f t="shared" si="37"/>
        <v>0</v>
      </c>
      <c r="CB20" s="7"/>
      <c r="CC20" s="7">
        <f t="shared" si="25"/>
        <v>760.06999999999994</v>
      </c>
      <c r="CD20" s="7"/>
      <c r="CF20" s="7">
        <f t="shared" si="26"/>
        <v>3</v>
      </c>
      <c r="CG20" s="7">
        <f t="shared" si="27"/>
        <v>3</v>
      </c>
      <c r="CH20" s="7">
        <f t="shared" si="28"/>
        <v>3</v>
      </c>
      <c r="CI20" s="7">
        <f t="shared" si="29"/>
        <v>3</v>
      </c>
      <c r="CJ20" s="7">
        <f t="shared" si="30"/>
        <v>3</v>
      </c>
      <c r="CK20" s="7">
        <f t="shared" si="31"/>
        <v>3</v>
      </c>
      <c r="CL20" s="7">
        <f t="shared" si="38"/>
        <v>3</v>
      </c>
      <c r="CM20" s="7">
        <f t="shared" si="39"/>
        <v>2</v>
      </c>
      <c r="CN20" s="7">
        <f t="shared" si="40"/>
        <v>1</v>
      </c>
      <c r="CO20" s="7">
        <f t="shared" si="41"/>
        <v>1</v>
      </c>
      <c r="CP20" s="7">
        <f t="shared" si="42"/>
        <v>4</v>
      </c>
      <c r="CQ20" s="7"/>
      <c r="CS20" s="7">
        <f t="shared" si="43"/>
        <v>0</v>
      </c>
      <c r="CT20" s="7">
        <f t="shared" si="43"/>
        <v>0</v>
      </c>
      <c r="CU20" s="7">
        <f t="shared" si="43"/>
        <v>0</v>
      </c>
      <c r="CV20" s="7">
        <f t="shared" si="43"/>
        <v>0</v>
      </c>
      <c r="CW20" s="7">
        <f t="shared" si="43"/>
        <v>0</v>
      </c>
      <c r="CX20" s="7">
        <f t="shared" si="43"/>
        <v>0</v>
      </c>
      <c r="CY20" s="7">
        <f t="shared" si="43"/>
        <v>0</v>
      </c>
      <c r="CZ20" s="7">
        <f t="shared" si="43"/>
        <v>143</v>
      </c>
      <c r="DA20" s="7">
        <f t="shared" si="43"/>
        <v>171.02</v>
      </c>
      <c r="DB20" s="7">
        <f t="shared" si="43"/>
        <v>171.02</v>
      </c>
      <c r="DC20" s="7">
        <f t="shared" si="43"/>
        <v>249.04</v>
      </c>
    </row>
    <row r="21" spans="1:107">
      <c r="A21" s="6">
        <v>14</v>
      </c>
      <c r="B21" s="68" t="s">
        <v>77</v>
      </c>
      <c r="C21" s="15" t="s">
        <v>246</v>
      </c>
      <c r="D21" s="9">
        <v>199.02</v>
      </c>
      <c r="E21" s="29">
        <f>LOOKUP((IF(D21&gt;0,(RANK(D21,D$6:D$135,0)),"NA")),'Points System'!$A$4:$A$154,'Points System'!$B$4:$B$154)</f>
        <v>70</v>
      </c>
      <c r="F21" s="17">
        <v>87</v>
      </c>
      <c r="G21" s="29">
        <f>LOOKUP((IF(F21&gt;0,(RANK(F21,F$6:F$135,0)),"NA")),'Points System'!$A$4:$A$154,'Points System'!$B$4:$B$154)</f>
        <v>38</v>
      </c>
      <c r="H21" s="17"/>
      <c r="I21" s="29">
        <f>LOOKUP((IF(H21&gt;0,(RANK(H21,H$6:H$135,0)),"NA")),'Points System'!$A$4:$A$154,'Points System'!$B$4:$B$154)</f>
        <v>0</v>
      </c>
      <c r="J21" s="17"/>
      <c r="K21" s="29">
        <f>LOOKUP((IF(J21&gt;0,(RANK(J21,J$6:J$135,0)),"NA")),'Points System'!$A$4:$A$154,'Points System'!$B$4:$B$154)</f>
        <v>0</v>
      </c>
      <c r="L21" s="17">
        <v>221</v>
      </c>
      <c r="M21" s="29">
        <f>LOOKUP((IF(L21&gt;0,(RANK(L21,L$6:L$135,0)),"NA")),'Points System'!$A$4:$A$154,'Points System'!$B$4:$B$154)</f>
        <v>67</v>
      </c>
      <c r="N21" s="17"/>
      <c r="O21" s="29">
        <f>LOOKUP((IF(N21&gt;0,(RANK(N21,N$6:N$135,0)),"NA")),'Points System'!$A$4:$A$154,'Points System'!$B$4:$B$154)</f>
        <v>0</v>
      </c>
      <c r="P21" s="19">
        <v>197.02</v>
      </c>
      <c r="Q21" s="29">
        <f>LOOKUP((IF(P21&gt;0,(RANK(P21,P$6:P$135,0)),"NA")),'Points System'!$A$4:$A$154,'Points System'!$B$4:$B$154)</f>
        <v>47</v>
      </c>
      <c r="R21" s="19">
        <v>176.02</v>
      </c>
      <c r="S21" s="29">
        <f>LOOKUP((IF(R21&gt;0,(RANK(R21,R$6:R$135,0)),"NA")),'Points System'!$A$4:$A$154,'Points System'!$B$4:$B$154)</f>
        <v>52</v>
      </c>
      <c r="T21" s="17"/>
      <c r="U21" s="29">
        <f>LOOKUP((IF(T21&gt;0,(RANK(T21,T$6:T$135,0)),"NA")),'Points System'!$A$4:$A$154,'Points System'!$B$4:$B$154)</f>
        <v>0</v>
      </c>
      <c r="V21" s="17"/>
      <c r="W21" s="29">
        <f>LOOKUP((IF(V21&gt;0,(RANK(V21,V$6:V$135,0)),"NA")),'Points System'!$A$4:$A$154,'Points System'!$B$4:$B$154)</f>
        <v>0</v>
      </c>
      <c r="X21" s="9"/>
      <c r="Y21" s="10">
        <f>LOOKUP((IF(X21&gt;0,(RANK(X21,X$6:X$135,0)),"NA")),'Points System'!$A$4:$A$154,'Points System'!$B$4:$B$154)</f>
        <v>0</v>
      </c>
      <c r="Z21" s="9"/>
      <c r="AA21" s="10">
        <f>LOOKUP((IF(Z21&gt;0,(RANK(Z21,Z$6:Z$135,0)),"NA")),'Points System'!$A$4:$A$154,'Points System'!$B$4:$B$154)</f>
        <v>0</v>
      </c>
      <c r="AB21" s="78">
        <f>CC21</f>
        <v>793.06</v>
      </c>
      <c r="AC21" s="10">
        <f>SUM((LARGE((BA21:BL21),1))+(LARGE((BA21:BL21),2))+(LARGE((BA21:BL21),3)+(LARGE((BA21:BL21),4))))</f>
        <v>236</v>
      </c>
      <c r="AD21" s="12">
        <f>RANK(AC21,$AC$6:$AC$135,0)</f>
        <v>15</v>
      </c>
      <c r="AE21" s="11">
        <f>(AB21-(ROUNDDOWN(AB21,0)))*100</f>
        <v>5.999999999994543</v>
      </c>
      <c r="AF21" s="76" t="str">
        <f>IF((COUNTIF(AT21:AY21,"&gt;0"))&gt;2,"Y","N")</f>
        <v>Y</v>
      </c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23">
        <f t="shared" si="44"/>
        <v>52</v>
      </c>
      <c r="AU21" s="23">
        <f t="shared" si="45"/>
        <v>47</v>
      </c>
      <c r="AV21" s="23">
        <f t="shared" si="46"/>
        <v>0</v>
      </c>
      <c r="AW21" s="23">
        <f t="shared" si="47"/>
        <v>70</v>
      </c>
      <c r="AX21" s="23">
        <f t="shared" si="48"/>
        <v>67</v>
      </c>
      <c r="AY21" s="23">
        <f t="shared" si="49"/>
        <v>0</v>
      </c>
      <c r="AZ21" s="7"/>
      <c r="BA21" s="82">
        <f t="shared" si="33"/>
        <v>38</v>
      </c>
      <c r="BB21" s="83">
        <f t="shared" si="6"/>
        <v>52</v>
      </c>
      <c r="BC21" s="82">
        <f t="shared" si="34"/>
        <v>0</v>
      </c>
      <c r="BD21" s="83">
        <f t="shared" si="7"/>
        <v>47</v>
      </c>
      <c r="BE21" s="82">
        <f t="shared" si="35"/>
        <v>0</v>
      </c>
      <c r="BF21" s="83">
        <f t="shared" si="8"/>
        <v>0</v>
      </c>
      <c r="BG21" s="82">
        <f t="shared" si="36"/>
        <v>0</v>
      </c>
      <c r="BH21" s="82">
        <f t="shared" si="9"/>
        <v>70</v>
      </c>
      <c r="BI21" s="83">
        <f t="shared" si="10"/>
        <v>67</v>
      </c>
      <c r="BJ21" s="82">
        <f t="shared" si="11"/>
        <v>0</v>
      </c>
      <c r="BK21" s="83">
        <f t="shared" si="12"/>
        <v>0</v>
      </c>
      <c r="BL21" s="7"/>
      <c r="BM21" s="82">
        <f t="shared" si="13"/>
        <v>87</v>
      </c>
      <c r="BN21" s="83">
        <f t="shared" si="14"/>
        <v>176.02</v>
      </c>
      <c r="BO21" s="82">
        <f t="shared" si="15"/>
        <v>0</v>
      </c>
      <c r="BP21" s="83">
        <f t="shared" si="16"/>
        <v>197.02</v>
      </c>
      <c r="BQ21" s="82">
        <f t="shared" si="17"/>
        <v>0</v>
      </c>
      <c r="BR21" s="83">
        <f t="shared" si="18"/>
        <v>0</v>
      </c>
      <c r="BS21" s="82">
        <f t="shared" si="19"/>
        <v>0</v>
      </c>
      <c r="BT21" s="82">
        <f t="shared" si="20"/>
        <v>199.02</v>
      </c>
      <c r="BU21" s="83">
        <f t="shared" si="21"/>
        <v>221</v>
      </c>
      <c r="BV21" s="82">
        <f t="shared" si="22"/>
        <v>0</v>
      </c>
      <c r="BW21" s="83">
        <f t="shared" si="23"/>
        <v>0</v>
      </c>
      <c r="BY21" s="7">
        <f t="shared" si="24"/>
        <v>880.06</v>
      </c>
      <c r="BZ21" s="7"/>
      <c r="CA21" s="7">
        <f t="shared" si="37"/>
        <v>87</v>
      </c>
      <c r="CB21" s="7"/>
      <c r="CC21" s="7">
        <f t="shared" si="25"/>
        <v>793.06</v>
      </c>
      <c r="CD21" s="7"/>
      <c r="CF21" s="7">
        <f t="shared" si="26"/>
        <v>3</v>
      </c>
      <c r="CG21" s="7">
        <f t="shared" si="27"/>
        <v>3</v>
      </c>
      <c r="CH21" s="7">
        <f t="shared" si="28"/>
        <v>3</v>
      </c>
      <c r="CI21" s="7">
        <f t="shared" si="29"/>
        <v>3</v>
      </c>
      <c r="CJ21" s="7">
        <f t="shared" si="30"/>
        <v>3</v>
      </c>
      <c r="CK21" s="7">
        <f t="shared" si="31"/>
        <v>3</v>
      </c>
      <c r="CL21" s="7">
        <f t="shared" si="38"/>
        <v>1</v>
      </c>
      <c r="CM21" s="7">
        <f t="shared" si="39"/>
        <v>4</v>
      </c>
      <c r="CN21" s="7">
        <f t="shared" si="40"/>
        <v>2</v>
      </c>
      <c r="CO21" s="7">
        <f t="shared" si="41"/>
        <v>9</v>
      </c>
      <c r="CP21" s="7">
        <f t="shared" si="42"/>
        <v>8</v>
      </c>
      <c r="CQ21" s="7"/>
      <c r="CS21" s="7">
        <f t="shared" si="43"/>
        <v>0</v>
      </c>
      <c r="CT21" s="7">
        <f t="shared" si="43"/>
        <v>0</v>
      </c>
      <c r="CU21" s="7">
        <f t="shared" si="43"/>
        <v>0</v>
      </c>
      <c r="CV21" s="7">
        <f t="shared" si="43"/>
        <v>0</v>
      </c>
      <c r="CW21" s="7">
        <f t="shared" si="43"/>
        <v>0</v>
      </c>
      <c r="CX21" s="7">
        <f t="shared" si="43"/>
        <v>0</v>
      </c>
      <c r="CY21" s="7">
        <f t="shared" si="43"/>
        <v>87</v>
      </c>
      <c r="CZ21" s="7">
        <f t="shared" si="43"/>
        <v>197.02</v>
      </c>
      <c r="DA21" s="7">
        <f t="shared" si="43"/>
        <v>176.02</v>
      </c>
      <c r="DB21" s="7">
        <f t="shared" si="43"/>
        <v>221</v>
      </c>
      <c r="DC21" s="7">
        <f t="shared" si="43"/>
        <v>199.02</v>
      </c>
    </row>
    <row r="22" spans="1:107">
      <c r="A22" s="6">
        <v>15</v>
      </c>
      <c r="B22" s="68" t="s">
        <v>63</v>
      </c>
      <c r="C22" s="15" t="s">
        <v>46</v>
      </c>
      <c r="D22" s="9">
        <v>143.01</v>
      </c>
      <c r="E22" s="29">
        <f>LOOKUP((IF(D22&gt;0,(RANK(D22,D$6:D$135,0)),"NA")),'Points System'!$A$4:$A$154,'Points System'!$B$4:$B$154)</f>
        <v>56</v>
      </c>
      <c r="F22" s="17"/>
      <c r="G22" s="29">
        <f>LOOKUP((IF(F22&gt;0,(RANK(F22,F$6:F$135,0)),"NA")),'Points System'!$A$4:$A$154,'Points System'!$B$4:$B$154)</f>
        <v>0</v>
      </c>
      <c r="H22" s="17">
        <v>192.01</v>
      </c>
      <c r="I22" s="29">
        <f>LOOKUP((IF(H22&gt;0,(RANK(H22,H$6:H$135,0)),"NA")),'Points System'!$A$4:$A$154,'Points System'!$B$4:$B$154)</f>
        <v>54</v>
      </c>
      <c r="J22" s="17">
        <v>176.02</v>
      </c>
      <c r="K22" s="29">
        <f>LOOKUP((IF(J22&gt;0,(RANK(J22,J$6:J$135,0)),"NA")),'Points System'!$A$4:$A$154,'Points System'!$B$4:$B$154)</f>
        <v>60</v>
      </c>
      <c r="L22" s="17">
        <v>148</v>
      </c>
      <c r="M22" s="29">
        <f>LOOKUP((IF(L22&gt;0,(RANK(L22,L$6:L$135,0)),"NA")),'Points System'!$A$4:$A$154,'Points System'!$B$4:$B$154)</f>
        <v>44</v>
      </c>
      <c r="N22" s="17"/>
      <c r="O22" s="29">
        <f>LOOKUP((IF(N22&gt;0,(RANK(N22,N$6:N$135,0)),"NA")),'Points System'!$A$4:$A$154,'Points System'!$B$4:$B$154)</f>
        <v>0</v>
      </c>
      <c r="P22" s="19">
        <v>178</v>
      </c>
      <c r="Q22" s="29">
        <f>LOOKUP((IF(P22&gt;0,(RANK(P22,P$6:P$135,0)),"NA")),'Points System'!$A$4:$A$154,'Points System'!$B$4:$B$154)</f>
        <v>45</v>
      </c>
      <c r="R22" s="19">
        <v>181</v>
      </c>
      <c r="S22" s="29">
        <f>LOOKUP((IF(R22&gt;0,(RANK(R22,R$6:R$135,0)),"NA")),'Points System'!$A$4:$A$154,'Points System'!$B$4:$B$154)</f>
        <v>54</v>
      </c>
      <c r="T22" s="17"/>
      <c r="U22" s="29">
        <f>LOOKUP((IF(T22&gt;0,(RANK(T22,T$6:T$135,0)),"NA")),'Points System'!$A$4:$A$154,'Points System'!$B$4:$B$154)</f>
        <v>0</v>
      </c>
      <c r="V22" s="17">
        <v>101</v>
      </c>
      <c r="W22" s="29">
        <f>LOOKUP((IF(V22&gt;0,(RANK(V22,V$6:V$135,0)),"NA")),'Points System'!$A$4:$A$154,'Points System'!$B$4:$B$154)</f>
        <v>57</v>
      </c>
      <c r="X22" s="9"/>
      <c r="Y22" s="10">
        <f>LOOKUP((IF(X22&gt;0,(RANK(X22,X$6:X$135,0)),"NA")),'Points System'!$A$4:$A$154,'Points System'!$B$4:$B$154)</f>
        <v>0</v>
      </c>
      <c r="Z22" s="9"/>
      <c r="AA22" s="10">
        <f>LOOKUP((IF(Z22&gt;0,(RANK(Z22,Z$6:Z$135,0)),"NA")),'Points System'!$A$4:$A$154,'Points System'!$B$4:$B$154)</f>
        <v>0</v>
      </c>
      <c r="AB22" s="78">
        <f>CC22</f>
        <v>612.04</v>
      </c>
      <c r="AC22" s="10">
        <f>SUM((LARGE((BA22:BL22),1))+(LARGE((BA22:BL22),2))+(LARGE((BA22:BL22),3)+(LARGE((BA22:BL22),4))))</f>
        <v>227</v>
      </c>
      <c r="AD22" s="12">
        <f>RANK(AC22,$AC$6:$AC$135,0)</f>
        <v>17</v>
      </c>
      <c r="AE22" s="11">
        <f>(AB22-(ROUNDDOWN(AB22,0)))*100</f>
        <v>3.999999999996362</v>
      </c>
      <c r="AF22" s="76" t="str">
        <f>IF((COUNTIF(AT22:AY22,"&gt;0"))&gt;2,"Y","N")</f>
        <v>Y</v>
      </c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23">
        <f t="shared" si="44"/>
        <v>54</v>
      </c>
      <c r="AU22" s="23">
        <f t="shared" si="45"/>
        <v>54</v>
      </c>
      <c r="AV22" s="23">
        <f t="shared" si="46"/>
        <v>60</v>
      </c>
      <c r="AW22" s="23">
        <f t="shared" si="47"/>
        <v>56</v>
      </c>
      <c r="AX22" s="23">
        <f t="shared" si="48"/>
        <v>44</v>
      </c>
      <c r="AY22" s="23">
        <f t="shared" si="49"/>
        <v>0</v>
      </c>
      <c r="AZ22" s="7"/>
      <c r="BA22" s="82">
        <f t="shared" si="33"/>
        <v>0</v>
      </c>
      <c r="BB22" s="83">
        <f t="shared" si="6"/>
        <v>54</v>
      </c>
      <c r="BC22" s="82">
        <f t="shared" si="34"/>
        <v>54</v>
      </c>
      <c r="BD22" s="83">
        <f t="shared" si="7"/>
        <v>45</v>
      </c>
      <c r="BE22" s="82">
        <f t="shared" si="35"/>
        <v>60</v>
      </c>
      <c r="BF22" s="83">
        <f t="shared" si="8"/>
        <v>57</v>
      </c>
      <c r="BG22" s="82">
        <f t="shared" si="36"/>
        <v>0</v>
      </c>
      <c r="BH22" s="82">
        <f t="shared" si="9"/>
        <v>56</v>
      </c>
      <c r="BI22" s="83">
        <f t="shared" si="10"/>
        <v>44</v>
      </c>
      <c r="BJ22" s="82">
        <f t="shared" si="11"/>
        <v>0</v>
      </c>
      <c r="BK22" s="83">
        <f t="shared" si="12"/>
        <v>0</v>
      </c>
      <c r="BL22" s="7"/>
      <c r="BM22" s="82">
        <f t="shared" si="13"/>
        <v>0</v>
      </c>
      <c r="BN22" s="83">
        <f t="shared" si="14"/>
        <v>181</v>
      </c>
      <c r="BO22" s="82">
        <f t="shared" si="15"/>
        <v>192.01</v>
      </c>
      <c r="BP22" s="83">
        <f t="shared" si="16"/>
        <v>178</v>
      </c>
      <c r="BQ22" s="82">
        <f t="shared" si="17"/>
        <v>176.02</v>
      </c>
      <c r="BR22" s="83">
        <f t="shared" si="18"/>
        <v>101</v>
      </c>
      <c r="BS22" s="82">
        <f t="shared" si="19"/>
        <v>0</v>
      </c>
      <c r="BT22" s="82">
        <f t="shared" si="20"/>
        <v>143.01</v>
      </c>
      <c r="BU22" s="83">
        <f t="shared" si="21"/>
        <v>148</v>
      </c>
      <c r="BV22" s="82">
        <f t="shared" si="22"/>
        <v>0</v>
      </c>
      <c r="BW22" s="83">
        <f t="shared" si="23"/>
        <v>0</v>
      </c>
      <c r="BY22" s="7">
        <f t="shared" si="24"/>
        <v>1119.04</v>
      </c>
      <c r="BZ22" s="7"/>
      <c r="CA22" s="7">
        <f t="shared" si="37"/>
        <v>507</v>
      </c>
      <c r="CB22" s="7"/>
      <c r="CC22" s="7">
        <f t="shared" si="25"/>
        <v>612.04</v>
      </c>
      <c r="CD22" s="7"/>
      <c r="CF22" s="7">
        <f t="shared" si="26"/>
        <v>1</v>
      </c>
      <c r="CG22" s="7">
        <f t="shared" si="27"/>
        <v>1</v>
      </c>
      <c r="CH22" s="7">
        <f t="shared" si="28"/>
        <v>1</v>
      </c>
      <c r="CI22" s="7">
        <f t="shared" si="29"/>
        <v>1</v>
      </c>
      <c r="CJ22" s="7">
        <f t="shared" si="30"/>
        <v>9</v>
      </c>
      <c r="CK22" s="7">
        <f t="shared" si="31"/>
        <v>4</v>
      </c>
      <c r="CL22" s="7">
        <f t="shared" si="38"/>
        <v>2</v>
      </c>
      <c r="CM22" s="7">
        <f t="shared" si="39"/>
        <v>2</v>
      </c>
      <c r="CN22" s="7">
        <f t="shared" si="40"/>
        <v>8</v>
      </c>
      <c r="CO22" s="7">
        <f t="shared" si="41"/>
        <v>6</v>
      </c>
      <c r="CP22" s="7">
        <f t="shared" si="42"/>
        <v>5</v>
      </c>
      <c r="CQ22" s="7"/>
      <c r="CS22" s="7">
        <f t="shared" si="43"/>
        <v>0</v>
      </c>
      <c r="CT22" s="7">
        <f t="shared" si="43"/>
        <v>0</v>
      </c>
      <c r="CU22" s="7">
        <f t="shared" si="43"/>
        <v>0</v>
      </c>
      <c r="CV22" s="7">
        <f t="shared" si="43"/>
        <v>0</v>
      </c>
      <c r="CW22" s="7">
        <f t="shared" si="43"/>
        <v>148</v>
      </c>
      <c r="CX22" s="7">
        <f t="shared" si="43"/>
        <v>178</v>
      </c>
      <c r="CY22" s="7">
        <f t="shared" si="43"/>
        <v>181</v>
      </c>
      <c r="CZ22" s="7">
        <f t="shared" si="43"/>
        <v>181</v>
      </c>
      <c r="DA22" s="7">
        <f t="shared" si="43"/>
        <v>143.01</v>
      </c>
      <c r="DB22" s="7">
        <f t="shared" si="43"/>
        <v>101</v>
      </c>
      <c r="DC22" s="7">
        <f t="shared" si="43"/>
        <v>176.02</v>
      </c>
    </row>
    <row r="23" spans="1:107">
      <c r="A23" s="6">
        <v>16</v>
      </c>
      <c r="B23" s="68" t="s">
        <v>231</v>
      </c>
      <c r="C23" s="15" t="s">
        <v>232</v>
      </c>
      <c r="D23" s="9">
        <v>148</v>
      </c>
      <c r="E23" s="29">
        <f>LOOKUP((IF(D23&gt;0,(RANK(D23,D$6:D$135,0)),"NA")),'Points System'!$A$4:$A$154,'Points System'!$B$4:$B$154)</f>
        <v>62</v>
      </c>
      <c r="F23" s="17">
        <v>146</v>
      </c>
      <c r="G23" s="29">
        <f>LOOKUP((IF(F23&gt;0,(RANK(F23,F$6:F$135,0)),"NA")),'Points System'!$A$4:$A$154,'Points System'!$B$4:$B$154)</f>
        <v>49</v>
      </c>
      <c r="H23" s="17"/>
      <c r="I23" s="29">
        <f>LOOKUP((IF(H23&gt;0,(RANK(H23,H$6:H$135,0)),"NA")),'Points System'!$A$4:$A$154,'Points System'!$B$4:$B$154)</f>
        <v>0</v>
      </c>
      <c r="J23" s="17"/>
      <c r="K23" s="29">
        <f>LOOKUP((IF(J23&gt;0,(RANK(J23,J$6:J$135,0)),"NA")),'Points System'!$A$4:$A$154,'Points System'!$B$4:$B$154)</f>
        <v>0</v>
      </c>
      <c r="L23" s="17">
        <v>181.01</v>
      </c>
      <c r="M23" s="29">
        <f>LOOKUP((IF(L23&gt;0,(RANK(L23,L$6:L$135,0)),"NA")),'Points System'!$A$4:$A$154,'Points System'!$B$4:$B$154)</f>
        <v>51</v>
      </c>
      <c r="N23" s="17"/>
      <c r="O23" s="29">
        <f>LOOKUP((IF(N23&gt;0,(RANK(N23,N$6:N$135,0)),"NA")),'Points System'!$A$4:$A$154,'Points System'!$B$4:$B$154)</f>
        <v>0</v>
      </c>
      <c r="P23" s="19">
        <v>148</v>
      </c>
      <c r="Q23" s="29">
        <f>LOOKUP((IF(P23&gt;0,(RANK(P23,P$6:P$135,0)),"NA")),'Points System'!$A$4:$A$154,'Points System'!$B$4:$B$154)</f>
        <v>38</v>
      </c>
      <c r="R23" s="19">
        <v>165.02</v>
      </c>
      <c r="S23" s="29">
        <f>LOOKUP((IF(R23&gt;0,(RANK(R23,R$6:R$135,0)),"NA")),'Points System'!$A$4:$A$154,'Points System'!$B$4:$B$154)</f>
        <v>50</v>
      </c>
      <c r="T23" s="17"/>
      <c r="U23" s="29">
        <f>LOOKUP((IF(T23&gt;0,(RANK(T23,T$6:T$135,0)),"NA")),'Points System'!$A$4:$A$154,'Points System'!$B$4:$B$154)</f>
        <v>0</v>
      </c>
      <c r="V23" s="17">
        <v>142.01</v>
      </c>
      <c r="W23" s="29">
        <f>LOOKUP((IF(V23&gt;0,(RANK(V23,V$6:V$135,0)),"NA")),'Points System'!$A$4:$A$154,'Points System'!$B$4:$B$154)</f>
        <v>62</v>
      </c>
      <c r="X23" s="9"/>
      <c r="Y23" s="10">
        <f>LOOKUP((IF(X23&gt;0,(RANK(X23,X$6:X$135,0)),"NA")),'Points System'!$A$4:$A$154,'Points System'!$B$4:$B$154)</f>
        <v>0</v>
      </c>
      <c r="Z23" s="9"/>
      <c r="AA23" s="10">
        <f>LOOKUP((IF(Z23&gt;0,(RANK(Z23,Z$6:Z$135,0)),"NA")),'Points System'!$A$4:$A$154,'Points System'!$B$4:$B$154)</f>
        <v>0</v>
      </c>
      <c r="AB23" s="78">
        <f>CC23</f>
        <v>636.04</v>
      </c>
      <c r="AC23" s="10">
        <f>SUM((LARGE((BA23:BL23),1))+(LARGE((BA23:BL23),2))+(LARGE((BA23:BL23),3)+(LARGE((BA23:BL23),4))))</f>
        <v>225</v>
      </c>
      <c r="AD23" s="12">
        <f>RANK(AC23,$AC$6:$AC$135,0)</f>
        <v>18</v>
      </c>
      <c r="AE23" s="11">
        <f>(AB23-(ROUNDDOWN(AB23,0)))*100</f>
        <v>3.999999999996362</v>
      </c>
      <c r="AF23" s="76" t="str">
        <f>IF((COUNTIF(AT23:AY23,"&gt;0"))&gt;2,"Y","N")</f>
        <v>Y</v>
      </c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23">
        <f t="shared" si="44"/>
        <v>50</v>
      </c>
      <c r="AU23" s="23">
        <f t="shared" si="45"/>
        <v>38</v>
      </c>
      <c r="AV23" s="23">
        <f t="shared" si="46"/>
        <v>62</v>
      </c>
      <c r="AW23" s="23">
        <f t="shared" si="47"/>
        <v>62</v>
      </c>
      <c r="AX23" s="23">
        <f t="shared" si="48"/>
        <v>51</v>
      </c>
      <c r="AY23" s="23">
        <f t="shared" si="49"/>
        <v>0</v>
      </c>
      <c r="AZ23" s="7"/>
      <c r="BA23" s="82">
        <f t="shared" si="33"/>
        <v>49</v>
      </c>
      <c r="BB23" s="83">
        <f t="shared" si="6"/>
        <v>50</v>
      </c>
      <c r="BC23" s="82">
        <f t="shared" si="34"/>
        <v>0</v>
      </c>
      <c r="BD23" s="83">
        <f t="shared" si="7"/>
        <v>38</v>
      </c>
      <c r="BE23" s="82">
        <f t="shared" si="35"/>
        <v>0</v>
      </c>
      <c r="BF23" s="83">
        <f t="shared" si="8"/>
        <v>62</v>
      </c>
      <c r="BG23" s="82">
        <f t="shared" si="36"/>
        <v>0</v>
      </c>
      <c r="BH23" s="82">
        <f t="shared" si="9"/>
        <v>62</v>
      </c>
      <c r="BI23" s="83">
        <f t="shared" si="10"/>
        <v>51</v>
      </c>
      <c r="BJ23" s="82">
        <f t="shared" si="11"/>
        <v>0</v>
      </c>
      <c r="BK23" s="83">
        <f t="shared" si="12"/>
        <v>0</v>
      </c>
      <c r="BL23" s="7"/>
      <c r="BM23" s="82">
        <f t="shared" si="13"/>
        <v>146</v>
      </c>
      <c r="BN23" s="83">
        <f t="shared" si="14"/>
        <v>165.02</v>
      </c>
      <c r="BO23" s="82">
        <f t="shared" si="15"/>
        <v>0</v>
      </c>
      <c r="BP23" s="83">
        <f t="shared" si="16"/>
        <v>148</v>
      </c>
      <c r="BQ23" s="82">
        <f t="shared" si="17"/>
        <v>0</v>
      </c>
      <c r="BR23" s="83">
        <f t="shared" si="18"/>
        <v>142.01</v>
      </c>
      <c r="BS23" s="82">
        <f t="shared" si="19"/>
        <v>0</v>
      </c>
      <c r="BT23" s="82">
        <f t="shared" si="20"/>
        <v>148</v>
      </c>
      <c r="BU23" s="83">
        <f t="shared" si="21"/>
        <v>181.01</v>
      </c>
      <c r="BV23" s="82">
        <f t="shared" si="22"/>
        <v>0</v>
      </c>
      <c r="BW23" s="83">
        <f t="shared" si="23"/>
        <v>0</v>
      </c>
      <c r="BY23" s="7">
        <f t="shared" si="24"/>
        <v>930.04</v>
      </c>
      <c r="BZ23" s="7"/>
      <c r="CA23" s="7">
        <f t="shared" si="37"/>
        <v>294</v>
      </c>
      <c r="CB23" s="7"/>
      <c r="CC23" s="7">
        <f t="shared" si="25"/>
        <v>636.04</v>
      </c>
      <c r="CD23" s="7"/>
      <c r="CF23" s="7">
        <f t="shared" si="26"/>
        <v>3</v>
      </c>
      <c r="CG23" s="7">
        <f t="shared" si="27"/>
        <v>3</v>
      </c>
      <c r="CH23" s="7">
        <f t="shared" si="28"/>
        <v>3</v>
      </c>
      <c r="CI23" s="7">
        <f t="shared" si="29"/>
        <v>3</v>
      </c>
      <c r="CJ23" s="7">
        <f t="shared" si="30"/>
        <v>3</v>
      </c>
      <c r="CK23" s="7">
        <f t="shared" si="31"/>
        <v>4</v>
      </c>
      <c r="CL23" s="7">
        <f t="shared" si="38"/>
        <v>1</v>
      </c>
      <c r="CM23" s="7">
        <f t="shared" si="39"/>
        <v>2</v>
      </c>
      <c r="CN23" s="7">
        <f t="shared" si="40"/>
        <v>9</v>
      </c>
      <c r="CO23" s="7">
        <f t="shared" si="41"/>
        <v>6</v>
      </c>
      <c r="CP23" s="7">
        <f t="shared" si="42"/>
        <v>6</v>
      </c>
      <c r="CQ23" s="7"/>
      <c r="CS23" s="7">
        <f t="shared" si="43"/>
        <v>0</v>
      </c>
      <c r="CT23" s="7">
        <f t="shared" si="43"/>
        <v>0</v>
      </c>
      <c r="CU23" s="7">
        <f t="shared" si="43"/>
        <v>0</v>
      </c>
      <c r="CV23" s="7">
        <f t="shared" si="43"/>
        <v>0</v>
      </c>
      <c r="CW23" s="7">
        <f t="shared" si="43"/>
        <v>0</v>
      </c>
      <c r="CX23" s="7">
        <f t="shared" si="43"/>
        <v>148</v>
      </c>
      <c r="CY23" s="7">
        <f t="shared" si="43"/>
        <v>146</v>
      </c>
      <c r="CZ23" s="7">
        <f t="shared" si="43"/>
        <v>165.02</v>
      </c>
      <c r="DA23" s="7">
        <f t="shared" si="43"/>
        <v>181.01</v>
      </c>
      <c r="DB23" s="7">
        <f t="shared" si="43"/>
        <v>142.01</v>
      </c>
      <c r="DC23" s="7">
        <f t="shared" si="43"/>
        <v>142.01</v>
      </c>
    </row>
    <row r="24" spans="1:107">
      <c r="A24" s="6">
        <v>17</v>
      </c>
      <c r="B24" s="68" t="s">
        <v>251</v>
      </c>
      <c r="C24" s="15" t="s">
        <v>252</v>
      </c>
      <c r="D24" s="9">
        <v>137.02000000000001</v>
      </c>
      <c r="E24" s="29">
        <f>LOOKUP((IF(D24&gt;0,(RANK(D24,D$6:D$135,0)),"NA")),'Points System'!$A$4:$A$154,'Points System'!$B$4:$B$154)</f>
        <v>54</v>
      </c>
      <c r="F24" s="17">
        <v>145.01</v>
      </c>
      <c r="G24" s="29">
        <f>LOOKUP((IF(F24&gt;0,(RANK(F24,F$6:F$135,0)),"NA")),'Points System'!$A$4:$A$154,'Points System'!$B$4:$B$154)</f>
        <v>48</v>
      </c>
      <c r="H24" s="17">
        <v>216.01</v>
      </c>
      <c r="I24" s="29">
        <f>LOOKUP((IF(H24&gt;0,(RANK(H24,H$6:H$135,0)),"NA")),'Points System'!$A$4:$A$154,'Points System'!$B$4:$B$154)</f>
        <v>64</v>
      </c>
      <c r="J24" s="17"/>
      <c r="K24" s="29">
        <f>LOOKUP((IF(J24&gt;0,(RANK(J24,J$6:J$135,0)),"NA")),'Points System'!$A$4:$A$154,'Points System'!$B$4:$B$154)</f>
        <v>0</v>
      </c>
      <c r="L24" s="17">
        <v>204.02</v>
      </c>
      <c r="M24" s="29">
        <f>LOOKUP((IF(L24&gt;0,(RANK(L24,L$6:L$135,0)),"NA")),'Points System'!$A$4:$A$154,'Points System'!$B$4:$B$154)</f>
        <v>57</v>
      </c>
      <c r="N24" s="17"/>
      <c r="O24" s="29">
        <f>LOOKUP((IF(N24&gt;0,(RANK(N24,N$6:N$135,0)),"NA")),'Points System'!$A$4:$A$154,'Points System'!$B$4:$B$154)</f>
        <v>0</v>
      </c>
      <c r="P24" s="19"/>
      <c r="Q24" s="29">
        <f>LOOKUP((IF(P24&gt;0,(RANK(P24,P$6:P$135,0)),"NA")),'Points System'!$A$4:$A$154,'Points System'!$B$4:$B$154)</f>
        <v>0</v>
      </c>
      <c r="R24" s="19"/>
      <c r="S24" s="29">
        <f>LOOKUP((IF(R24&gt;0,(RANK(R24,R$6:R$135,0)),"NA")),'Points System'!$A$4:$A$154,'Points System'!$B$4:$B$154)</f>
        <v>0</v>
      </c>
      <c r="T24" s="17"/>
      <c r="U24" s="29">
        <f>LOOKUP((IF(T24&gt;0,(RANK(T24,T$6:T$135,0)),"NA")),'Points System'!$A$4:$A$154,'Points System'!$B$4:$B$154)</f>
        <v>0</v>
      </c>
      <c r="V24" s="17"/>
      <c r="W24" s="29">
        <f>LOOKUP((IF(V24&gt;0,(RANK(V24,V$6:V$135,0)),"NA")),'Points System'!$A$4:$A$154,'Points System'!$B$4:$B$154)</f>
        <v>0</v>
      </c>
      <c r="X24" s="9"/>
      <c r="Y24" s="10">
        <f>LOOKUP((IF(X24&gt;0,(RANK(X24,X$6:X$135,0)),"NA")),'Points System'!$A$4:$A$154,'Points System'!$B$4:$B$154)</f>
        <v>0</v>
      </c>
      <c r="Z24" s="9"/>
      <c r="AA24" s="10">
        <f>LOOKUP((IF(Z24&gt;0,(RANK(Z24,Z$6:Z$135,0)),"NA")),'Points System'!$A$4:$A$154,'Points System'!$B$4:$B$154)</f>
        <v>0</v>
      </c>
      <c r="AB24" s="78">
        <f>CC24</f>
        <v>702.06</v>
      </c>
      <c r="AC24" s="10">
        <f>SUM((LARGE((BA24:BL24),1))+(LARGE((BA24:BL24),2))+(LARGE((BA24:BL24),3)+(LARGE((BA24:BL24),4))))</f>
        <v>223</v>
      </c>
      <c r="AD24" s="12">
        <f>RANK(AC24,$AC$6:$AC$135,0)</f>
        <v>20</v>
      </c>
      <c r="AE24" s="11">
        <f>(AB24-(ROUNDDOWN(AB24,0)))*100</f>
        <v>5.999999999994543</v>
      </c>
      <c r="AF24" s="76" t="str">
        <f>IF((COUNTIF(AT24:AY24,"&gt;0"))&gt;2,"Y","N")</f>
        <v>Y</v>
      </c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23">
        <f t="shared" si="44"/>
        <v>48</v>
      </c>
      <c r="AU24" s="23">
        <f t="shared" si="45"/>
        <v>64</v>
      </c>
      <c r="AV24" s="23">
        <f t="shared" si="46"/>
        <v>0</v>
      </c>
      <c r="AW24" s="23">
        <f t="shared" si="47"/>
        <v>54</v>
      </c>
      <c r="AX24" s="23">
        <f t="shared" si="48"/>
        <v>57</v>
      </c>
      <c r="AY24" s="23">
        <f t="shared" si="49"/>
        <v>0</v>
      </c>
      <c r="AZ24" s="7"/>
      <c r="BA24" s="82">
        <f t="shared" si="33"/>
        <v>48</v>
      </c>
      <c r="BB24" s="83">
        <f t="shared" si="6"/>
        <v>0</v>
      </c>
      <c r="BC24" s="82">
        <f t="shared" si="34"/>
        <v>64</v>
      </c>
      <c r="BD24" s="83">
        <f t="shared" si="7"/>
        <v>0</v>
      </c>
      <c r="BE24" s="82">
        <f t="shared" si="35"/>
        <v>0</v>
      </c>
      <c r="BF24" s="83">
        <f t="shared" si="8"/>
        <v>0</v>
      </c>
      <c r="BG24" s="82">
        <f t="shared" si="36"/>
        <v>0</v>
      </c>
      <c r="BH24" s="82">
        <f t="shared" si="9"/>
        <v>54</v>
      </c>
      <c r="BI24" s="83">
        <f t="shared" si="10"/>
        <v>57</v>
      </c>
      <c r="BJ24" s="82">
        <f t="shared" si="11"/>
        <v>0</v>
      </c>
      <c r="BK24" s="83">
        <f t="shared" si="12"/>
        <v>0</v>
      </c>
      <c r="BL24" s="7"/>
      <c r="BM24" s="82">
        <f t="shared" si="13"/>
        <v>145.01</v>
      </c>
      <c r="BN24" s="83">
        <f t="shared" si="14"/>
        <v>0</v>
      </c>
      <c r="BO24" s="82">
        <f t="shared" si="15"/>
        <v>216.01</v>
      </c>
      <c r="BP24" s="83">
        <f t="shared" si="16"/>
        <v>0</v>
      </c>
      <c r="BQ24" s="82">
        <f t="shared" si="17"/>
        <v>0</v>
      </c>
      <c r="BR24" s="83">
        <f t="shared" si="18"/>
        <v>0</v>
      </c>
      <c r="BS24" s="82">
        <f t="shared" si="19"/>
        <v>0</v>
      </c>
      <c r="BT24" s="82">
        <f t="shared" si="20"/>
        <v>137.02000000000001</v>
      </c>
      <c r="BU24" s="83">
        <f t="shared" si="21"/>
        <v>204.02</v>
      </c>
      <c r="BV24" s="82">
        <f t="shared" si="22"/>
        <v>0</v>
      </c>
      <c r="BW24" s="83">
        <f t="shared" si="23"/>
        <v>0</v>
      </c>
      <c r="BY24" s="7">
        <f t="shared" si="24"/>
        <v>702.06</v>
      </c>
      <c r="BZ24" s="7"/>
      <c r="CA24" s="7">
        <f t="shared" si="37"/>
        <v>0</v>
      </c>
      <c r="CB24" s="7"/>
      <c r="CC24" s="7">
        <f t="shared" si="25"/>
        <v>702.06</v>
      </c>
      <c r="CD24" s="7"/>
      <c r="CF24" s="7">
        <f t="shared" si="26"/>
        <v>2</v>
      </c>
      <c r="CG24" s="7">
        <f t="shared" si="27"/>
        <v>2</v>
      </c>
      <c r="CH24" s="7">
        <f t="shared" si="28"/>
        <v>2</v>
      </c>
      <c r="CI24" s="7">
        <f t="shared" si="29"/>
        <v>2</v>
      </c>
      <c r="CJ24" s="7">
        <f t="shared" si="30"/>
        <v>2</v>
      </c>
      <c r="CK24" s="7">
        <f t="shared" si="31"/>
        <v>2</v>
      </c>
      <c r="CL24" s="7">
        <f t="shared" si="38"/>
        <v>2</v>
      </c>
      <c r="CM24" s="7">
        <f t="shared" si="39"/>
        <v>1</v>
      </c>
      <c r="CN24" s="7">
        <f t="shared" si="40"/>
        <v>8</v>
      </c>
      <c r="CO24" s="7">
        <f t="shared" si="41"/>
        <v>9</v>
      </c>
      <c r="CP24" s="7">
        <f t="shared" si="42"/>
        <v>3</v>
      </c>
      <c r="CQ24" s="7"/>
      <c r="CS24" s="7">
        <f t="shared" si="43"/>
        <v>0</v>
      </c>
      <c r="CT24" s="7">
        <f t="shared" si="43"/>
        <v>0</v>
      </c>
      <c r="CU24" s="7">
        <f t="shared" si="43"/>
        <v>0</v>
      </c>
      <c r="CV24" s="7">
        <f t="shared" si="43"/>
        <v>0</v>
      </c>
      <c r="CW24" s="7">
        <f t="shared" si="43"/>
        <v>0</v>
      </c>
      <c r="CX24" s="7">
        <f t="shared" si="43"/>
        <v>0</v>
      </c>
      <c r="CY24" s="7">
        <f t="shared" si="43"/>
        <v>0</v>
      </c>
      <c r="CZ24" s="7">
        <f t="shared" si="43"/>
        <v>145.01</v>
      </c>
      <c r="DA24" s="7">
        <f t="shared" si="43"/>
        <v>137.02000000000001</v>
      </c>
      <c r="DB24" s="7">
        <f t="shared" si="43"/>
        <v>204.02</v>
      </c>
      <c r="DC24" s="7">
        <f t="shared" si="43"/>
        <v>216.01</v>
      </c>
    </row>
    <row r="25" spans="1:107">
      <c r="A25" s="6">
        <v>19</v>
      </c>
      <c r="B25" s="68" t="s">
        <v>145</v>
      </c>
      <c r="C25" s="15" t="s">
        <v>62</v>
      </c>
      <c r="D25" s="9"/>
      <c r="E25" s="29">
        <f>LOOKUP((IF(D25&gt;0,(RANK(D25,D$6:D$135,0)),"NA")),'Points System'!$A$4:$A$154,'Points System'!$B$4:$B$154)</f>
        <v>0</v>
      </c>
      <c r="F25" s="17">
        <v>164</v>
      </c>
      <c r="G25" s="29">
        <f>LOOKUP((IF(F25&gt;0,(RANK(F25,F$6:F$135,0)),"NA")),'Points System'!$A$4:$A$154,'Points System'!$B$4:$B$154)</f>
        <v>51</v>
      </c>
      <c r="H25" s="17"/>
      <c r="I25" s="29">
        <f>LOOKUP((IF(H25&gt;0,(RANK(H25,H$6:H$135,0)),"NA")),'Points System'!$A$4:$A$154,'Points System'!$B$4:$B$154)</f>
        <v>0</v>
      </c>
      <c r="J25" s="17">
        <v>193.01</v>
      </c>
      <c r="K25" s="29">
        <f>LOOKUP((IF(J25&gt;0,(RANK(J25,J$6:J$135,0)),"NA")),'Points System'!$A$4:$A$154,'Points System'!$B$4:$B$154)</f>
        <v>67</v>
      </c>
      <c r="L25" s="17"/>
      <c r="M25" s="29">
        <f>LOOKUP((IF(L25&gt;0,(RANK(L25,L$6:L$135,0)),"NA")),'Points System'!$A$4:$A$154,'Points System'!$B$4:$B$154)</f>
        <v>0</v>
      </c>
      <c r="N25" s="17"/>
      <c r="O25" s="29">
        <f>LOOKUP((IF(N25&gt;0,(RANK(N25,N$6:N$135,0)),"NA")),'Points System'!$A$4:$A$154,'Points System'!$B$4:$B$154)</f>
        <v>0</v>
      </c>
      <c r="P25" s="19">
        <v>176</v>
      </c>
      <c r="Q25" s="29">
        <f>LOOKUP((IF(P25&gt;0,(RANK(P25,P$6:P$135,0)),"NA")),'Points System'!$A$4:$A$154,'Points System'!$B$4:$B$154)</f>
        <v>43</v>
      </c>
      <c r="R25" s="19">
        <v>177.02</v>
      </c>
      <c r="S25" s="29">
        <f>LOOKUP((IF(R25&gt;0,(RANK(R25,R$6:R$135,0)),"NA")),'Points System'!$A$4:$A$154,'Points System'!$B$4:$B$154)</f>
        <v>53</v>
      </c>
      <c r="T25" s="17"/>
      <c r="U25" s="29">
        <f>LOOKUP((IF(T25&gt;0,(RANK(T25,T$6:T$135,0)),"NA")),'Points System'!$A$4:$A$154,'Points System'!$B$4:$B$154)</f>
        <v>0</v>
      </c>
      <c r="V25" s="17"/>
      <c r="W25" s="29">
        <f>LOOKUP((IF(V25&gt;0,(RANK(V25,V$6:V$135,0)),"NA")),'Points System'!$A$4:$A$154,'Points System'!$B$4:$B$154)</f>
        <v>0</v>
      </c>
      <c r="X25" s="9"/>
      <c r="Y25" s="10">
        <f>LOOKUP((IF(X25&gt;0,(RANK(X25,X$6:X$135,0)),"NA")),'Points System'!$A$4:$A$154,'Points System'!$B$4:$B$154)</f>
        <v>0</v>
      </c>
      <c r="Z25" s="9"/>
      <c r="AA25" s="10">
        <f>LOOKUP((IF(Z25&gt;0,(RANK(Z25,Z$6:Z$135,0)),"NA")),'Points System'!$A$4:$A$154,'Points System'!$B$4:$B$154)</f>
        <v>0</v>
      </c>
      <c r="AB25" s="78">
        <f>CC25</f>
        <v>710.03</v>
      </c>
      <c r="AC25" s="10">
        <f>SUM((LARGE((BA25:BL25),1))+(LARGE((BA25:BL25),2))+(LARGE((BA25:BL25),3)+(LARGE((BA25:BL25),4))))</f>
        <v>214</v>
      </c>
      <c r="AD25" s="12">
        <f>RANK(AC25,$AC$6:$AC$135,0)</f>
        <v>21</v>
      </c>
      <c r="AE25" s="11">
        <f>(AB25-(ROUNDDOWN(AB25,0)))*100</f>
        <v>2.9999999999972715</v>
      </c>
      <c r="AF25" s="76" t="str">
        <f>IF((COUNTIF(AT25:AY25,"&gt;0"))&gt;2,"Y","N")</f>
        <v>Y</v>
      </c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23">
        <f t="shared" si="44"/>
        <v>53</v>
      </c>
      <c r="AU25" s="23">
        <f t="shared" si="45"/>
        <v>43</v>
      </c>
      <c r="AV25" s="23">
        <f t="shared" si="46"/>
        <v>67</v>
      </c>
      <c r="AW25" s="23">
        <f t="shared" si="47"/>
        <v>0</v>
      </c>
      <c r="AX25" s="23">
        <f t="shared" si="48"/>
        <v>0</v>
      </c>
      <c r="AY25" s="23">
        <f t="shared" si="49"/>
        <v>0</v>
      </c>
      <c r="AZ25" s="7"/>
      <c r="BA25" s="82">
        <f t="shared" si="33"/>
        <v>51</v>
      </c>
      <c r="BB25" s="83">
        <f t="shared" si="6"/>
        <v>53</v>
      </c>
      <c r="BC25" s="82">
        <f t="shared" si="34"/>
        <v>0</v>
      </c>
      <c r="BD25" s="83">
        <f t="shared" si="7"/>
        <v>43</v>
      </c>
      <c r="BE25" s="82">
        <f t="shared" si="35"/>
        <v>67</v>
      </c>
      <c r="BF25" s="83">
        <f t="shared" si="8"/>
        <v>0</v>
      </c>
      <c r="BG25" s="82">
        <f t="shared" si="36"/>
        <v>0</v>
      </c>
      <c r="BH25" s="82">
        <f t="shared" si="9"/>
        <v>0</v>
      </c>
      <c r="BI25" s="83">
        <f t="shared" si="10"/>
        <v>0</v>
      </c>
      <c r="BJ25" s="82">
        <f t="shared" si="11"/>
        <v>0</v>
      </c>
      <c r="BK25" s="83">
        <f t="shared" si="12"/>
        <v>0</v>
      </c>
      <c r="BL25" s="7"/>
      <c r="BM25" s="82">
        <f t="shared" si="13"/>
        <v>164</v>
      </c>
      <c r="BN25" s="83">
        <f t="shared" si="14"/>
        <v>177.02</v>
      </c>
      <c r="BO25" s="82">
        <f t="shared" si="15"/>
        <v>0</v>
      </c>
      <c r="BP25" s="83">
        <f t="shared" si="16"/>
        <v>176</v>
      </c>
      <c r="BQ25" s="82">
        <f t="shared" si="17"/>
        <v>193.01</v>
      </c>
      <c r="BR25" s="83">
        <f t="shared" si="18"/>
        <v>0</v>
      </c>
      <c r="BS25" s="82">
        <f t="shared" si="19"/>
        <v>0</v>
      </c>
      <c r="BT25" s="82">
        <f t="shared" si="20"/>
        <v>0</v>
      </c>
      <c r="BU25" s="83">
        <f t="shared" si="21"/>
        <v>0</v>
      </c>
      <c r="BV25" s="82">
        <f t="shared" si="22"/>
        <v>0</v>
      </c>
      <c r="BW25" s="83">
        <f t="shared" si="23"/>
        <v>0</v>
      </c>
      <c r="BY25" s="7">
        <f t="shared" si="24"/>
        <v>710.03</v>
      </c>
      <c r="BZ25" s="7"/>
      <c r="CA25" s="7">
        <f t="shared" si="37"/>
        <v>0</v>
      </c>
      <c r="CB25" s="7"/>
      <c r="CC25" s="7">
        <f t="shared" si="25"/>
        <v>710.03</v>
      </c>
      <c r="CD25" s="7"/>
      <c r="CF25" s="7">
        <f t="shared" si="26"/>
        <v>3</v>
      </c>
      <c r="CG25" s="7">
        <f t="shared" si="27"/>
        <v>3</v>
      </c>
      <c r="CH25" s="7">
        <f t="shared" si="28"/>
        <v>3</v>
      </c>
      <c r="CI25" s="7">
        <f t="shared" si="29"/>
        <v>3</v>
      </c>
      <c r="CJ25" s="7">
        <f t="shared" si="30"/>
        <v>3</v>
      </c>
      <c r="CK25" s="7">
        <f t="shared" si="31"/>
        <v>3</v>
      </c>
      <c r="CL25" s="7">
        <f t="shared" si="38"/>
        <v>3</v>
      </c>
      <c r="CM25" s="7">
        <f t="shared" si="39"/>
        <v>4</v>
      </c>
      <c r="CN25" s="7">
        <f t="shared" si="40"/>
        <v>1</v>
      </c>
      <c r="CO25" s="7">
        <f t="shared" si="41"/>
        <v>2</v>
      </c>
      <c r="CP25" s="7">
        <f t="shared" si="42"/>
        <v>5</v>
      </c>
      <c r="CQ25" s="7"/>
      <c r="CS25" s="7">
        <f t="shared" si="43"/>
        <v>0</v>
      </c>
      <c r="CT25" s="7">
        <f t="shared" si="43"/>
        <v>0</v>
      </c>
      <c r="CU25" s="7">
        <f t="shared" si="43"/>
        <v>0</v>
      </c>
      <c r="CV25" s="7">
        <f t="shared" si="43"/>
        <v>0</v>
      </c>
      <c r="CW25" s="7">
        <f t="shared" si="43"/>
        <v>0</v>
      </c>
      <c r="CX25" s="7">
        <f t="shared" si="43"/>
        <v>0</v>
      </c>
      <c r="CY25" s="7">
        <f t="shared" si="43"/>
        <v>0</v>
      </c>
      <c r="CZ25" s="7">
        <f t="shared" si="43"/>
        <v>176</v>
      </c>
      <c r="DA25" s="7">
        <f t="shared" si="43"/>
        <v>164</v>
      </c>
      <c r="DB25" s="7">
        <f t="shared" si="43"/>
        <v>177.02</v>
      </c>
      <c r="DC25" s="7">
        <f t="shared" si="43"/>
        <v>193.01</v>
      </c>
    </row>
    <row r="26" spans="1:107">
      <c r="A26" s="6">
        <v>20</v>
      </c>
      <c r="B26" s="68" t="s">
        <v>51</v>
      </c>
      <c r="C26" s="15" t="s">
        <v>106</v>
      </c>
      <c r="D26" s="9">
        <v>126</v>
      </c>
      <c r="E26" s="29">
        <f>LOOKUP((IF(D26&gt;0,(RANK(D26,D$6:D$135,0)),"NA")),'Points System'!$A$4:$A$154,'Points System'!$B$4:$B$154)</f>
        <v>52</v>
      </c>
      <c r="F26" s="17">
        <v>150</v>
      </c>
      <c r="G26" s="29">
        <f>LOOKUP((IF(F26&gt;0,(RANK(F26,F$6:F$135,0)),"NA")),'Points System'!$A$4:$A$154,'Points System'!$B$4:$B$154)</f>
        <v>50</v>
      </c>
      <c r="H26" s="17"/>
      <c r="I26" s="29">
        <f>LOOKUP((IF(H26&gt;0,(RANK(H26,H$6:H$135,0)),"NA")),'Points System'!$A$4:$A$154,'Points System'!$B$4:$B$154)</f>
        <v>0</v>
      </c>
      <c r="J26" s="17"/>
      <c r="K26" s="29">
        <f>LOOKUP((IF(J26&gt;0,(RANK(J26,J$6:J$135,0)),"NA")),'Points System'!$A$4:$A$154,'Points System'!$B$4:$B$154)</f>
        <v>0</v>
      </c>
      <c r="L26" s="17">
        <v>211</v>
      </c>
      <c r="M26" s="29">
        <f>LOOKUP((IF(L26&gt;0,(RANK(L26,L$6:L$135,0)),"NA")),'Points System'!$A$4:$A$154,'Points System'!$B$4:$B$154)</f>
        <v>58</v>
      </c>
      <c r="N26" s="17"/>
      <c r="O26" s="29">
        <f>LOOKUP((IF(N26&gt;0,(RANK(N26,N$6:N$135,0)),"NA")),'Points System'!$A$4:$A$154,'Points System'!$B$4:$B$154)</f>
        <v>0</v>
      </c>
      <c r="P26" s="19"/>
      <c r="Q26" s="29">
        <f>LOOKUP((IF(P26&gt;0,(RANK(P26,P$6:P$135,0)),"NA")),'Points System'!$A$4:$A$154,'Points System'!$B$4:$B$154)</f>
        <v>0</v>
      </c>
      <c r="R26" s="19">
        <v>134.02000000000001</v>
      </c>
      <c r="S26" s="29">
        <f>LOOKUP((IF(R26&gt;0,(RANK(R26,R$6:R$135,0)),"NA")),'Points System'!$A$4:$A$154,'Points System'!$B$4:$B$154)</f>
        <v>42</v>
      </c>
      <c r="T26" s="17"/>
      <c r="U26" s="29">
        <f>LOOKUP((IF(T26&gt;0,(RANK(T26,T$6:T$135,0)),"NA")),'Points System'!$A$4:$A$154,'Points System'!$B$4:$B$154)</f>
        <v>0</v>
      </c>
      <c r="V26" s="17"/>
      <c r="W26" s="29">
        <f>LOOKUP((IF(V26&gt;0,(RANK(V26,V$6:V$135,0)),"NA")),'Points System'!$A$4:$A$154,'Points System'!$B$4:$B$154)</f>
        <v>0</v>
      </c>
      <c r="X26" s="9"/>
      <c r="Y26" s="10">
        <f>LOOKUP((IF(X26&gt;0,(RANK(X26,X$6:X$135,0)),"NA")),'Points System'!$A$4:$A$154,'Points System'!$B$4:$B$154)</f>
        <v>0</v>
      </c>
      <c r="Z26" s="9"/>
      <c r="AA26" s="10">
        <f>LOOKUP((IF(Z26&gt;0,(RANK(Z26,Z$6:Z$135,0)),"NA")),'Points System'!$A$4:$A$154,'Points System'!$B$4:$B$154)</f>
        <v>0</v>
      </c>
      <c r="AB26" s="78">
        <f>CC26</f>
        <v>621.02</v>
      </c>
      <c r="AC26" s="10">
        <f>SUM((LARGE((BA26:BL26),1))+(LARGE((BA26:BL26),2))+(LARGE((BA26:BL26),3)+(LARGE((BA26:BL26),4))))</f>
        <v>202</v>
      </c>
      <c r="AD26" s="12">
        <f>RANK(AC26,$AC$6:$AC$135,0)</f>
        <v>22</v>
      </c>
      <c r="AE26" s="11">
        <f>(AB26-(ROUNDDOWN(AB26,0)))*100</f>
        <v>1.999999999998181</v>
      </c>
      <c r="AF26" s="76" t="str">
        <f>IF((COUNTIF(AT26:AY26,"&gt;0"))&gt;2,"Y","N")</f>
        <v>Y</v>
      </c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23">
        <f t="shared" si="44"/>
        <v>50</v>
      </c>
      <c r="AU26" s="23">
        <f t="shared" si="45"/>
        <v>0</v>
      </c>
      <c r="AV26" s="23">
        <f t="shared" si="46"/>
        <v>0</v>
      </c>
      <c r="AW26" s="23">
        <f t="shared" si="47"/>
        <v>52</v>
      </c>
      <c r="AX26" s="23">
        <f t="shared" si="48"/>
        <v>58</v>
      </c>
      <c r="AY26" s="23">
        <f t="shared" si="49"/>
        <v>0</v>
      </c>
      <c r="AZ26" s="7"/>
      <c r="BA26" s="82">
        <f t="shared" si="33"/>
        <v>50</v>
      </c>
      <c r="BB26" s="83">
        <f t="shared" si="6"/>
        <v>42</v>
      </c>
      <c r="BC26" s="82">
        <f t="shared" si="34"/>
        <v>0</v>
      </c>
      <c r="BD26" s="83">
        <f t="shared" si="7"/>
        <v>0</v>
      </c>
      <c r="BE26" s="82">
        <f t="shared" si="35"/>
        <v>0</v>
      </c>
      <c r="BF26" s="83">
        <f t="shared" si="8"/>
        <v>0</v>
      </c>
      <c r="BG26" s="82">
        <f t="shared" si="36"/>
        <v>0</v>
      </c>
      <c r="BH26" s="82">
        <f t="shared" si="9"/>
        <v>52</v>
      </c>
      <c r="BI26" s="83">
        <f t="shared" si="10"/>
        <v>58</v>
      </c>
      <c r="BJ26" s="82">
        <f t="shared" si="11"/>
        <v>0</v>
      </c>
      <c r="BK26" s="83">
        <f t="shared" si="12"/>
        <v>0</v>
      </c>
      <c r="BL26" s="7"/>
      <c r="BM26" s="82">
        <f t="shared" si="13"/>
        <v>150</v>
      </c>
      <c r="BN26" s="83">
        <f t="shared" si="14"/>
        <v>134.02000000000001</v>
      </c>
      <c r="BO26" s="82">
        <f t="shared" si="15"/>
        <v>0</v>
      </c>
      <c r="BP26" s="83">
        <f t="shared" si="16"/>
        <v>0</v>
      </c>
      <c r="BQ26" s="82">
        <f t="shared" si="17"/>
        <v>0</v>
      </c>
      <c r="BR26" s="83">
        <f t="shared" si="18"/>
        <v>0</v>
      </c>
      <c r="BS26" s="82">
        <f t="shared" si="19"/>
        <v>0</v>
      </c>
      <c r="BT26" s="82">
        <f t="shared" si="20"/>
        <v>126</v>
      </c>
      <c r="BU26" s="83">
        <f t="shared" si="21"/>
        <v>211</v>
      </c>
      <c r="BV26" s="82">
        <f t="shared" si="22"/>
        <v>0</v>
      </c>
      <c r="BW26" s="83">
        <f t="shared" si="23"/>
        <v>0</v>
      </c>
      <c r="BY26" s="7">
        <f t="shared" si="24"/>
        <v>621.02</v>
      </c>
      <c r="BZ26" s="7"/>
      <c r="CA26" s="7">
        <f t="shared" si="37"/>
        <v>0</v>
      </c>
      <c r="CB26" s="7"/>
      <c r="CC26" s="7">
        <f t="shared" si="25"/>
        <v>621.02</v>
      </c>
      <c r="CF26" s="7">
        <f t="shared" si="26"/>
        <v>3</v>
      </c>
      <c r="CG26" s="7">
        <f t="shared" si="27"/>
        <v>3</v>
      </c>
      <c r="CH26" s="7">
        <f t="shared" si="28"/>
        <v>3</v>
      </c>
      <c r="CI26" s="7">
        <f t="shared" si="29"/>
        <v>3</v>
      </c>
      <c r="CJ26" s="7">
        <f t="shared" si="30"/>
        <v>3</v>
      </c>
      <c r="CK26" s="7">
        <f t="shared" si="31"/>
        <v>3</v>
      </c>
      <c r="CL26" s="7">
        <f t="shared" si="38"/>
        <v>3</v>
      </c>
      <c r="CM26" s="7">
        <f t="shared" si="39"/>
        <v>2</v>
      </c>
      <c r="CN26" s="7">
        <f t="shared" si="40"/>
        <v>1</v>
      </c>
      <c r="CO26" s="7">
        <f t="shared" si="41"/>
        <v>8</v>
      </c>
      <c r="CP26" s="7">
        <f t="shared" si="42"/>
        <v>9</v>
      </c>
      <c r="CQ26" s="7"/>
      <c r="CS26" s="7">
        <f t="shared" si="43"/>
        <v>0</v>
      </c>
      <c r="CT26" s="7">
        <f t="shared" si="43"/>
        <v>0</v>
      </c>
      <c r="CU26" s="7">
        <f t="shared" si="43"/>
        <v>0</v>
      </c>
      <c r="CV26" s="7">
        <f t="shared" si="43"/>
        <v>0</v>
      </c>
      <c r="CW26" s="7">
        <f t="shared" si="43"/>
        <v>0</v>
      </c>
      <c r="CX26" s="7">
        <f t="shared" si="43"/>
        <v>0</v>
      </c>
      <c r="CY26" s="7">
        <f t="shared" si="43"/>
        <v>0</v>
      </c>
      <c r="CZ26" s="7">
        <f t="shared" si="43"/>
        <v>134.02000000000001</v>
      </c>
      <c r="DA26" s="7">
        <f t="shared" si="43"/>
        <v>150</v>
      </c>
      <c r="DB26" s="7">
        <f t="shared" si="43"/>
        <v>126</v>
      </c>
      <c r="DC26" s="7">
        <f t="shared" si="43"/>
        <v>211</v>
      </c>
    </row>
    <row r="27" spans="1:107">
      <c r="A27" s="6">
        <v>21</v>
      </c>
      <c r="B27" s="68" t="s">
        <v>75</v>
      </c>
      <c r="C27" s="15" t="s">
        <v>118</v>
      </c>
      <c r="D27" s="9">
        <v>108</v>
      </c>
      <c r="E27" s="29">
        <f>LOOKUP((IF(D27&gt;0,(RANK(D27,D$6:D$135,0)),"NA")),'Points System'!$A$4:$A$154,'Points System'!$B$4:$B$154)</f>
        <v>50</v>
      </c>
      <c r="F27" s="17">
        <v>117.01</v>
      </c>
      <c r="G27" s="29">
        <f>LOOKUP((IF(F27&gt;0,(RANK(F27,F$6:F$135,0)),"NA")),'Points System'!$A$4:$A$154,'Points System'!$B$4:$B$154)</f>
        <v>43</v>
      </c>
      <c r="H27" s="17"/>
      <c r="I27" s="29">
        <f>LOOKUP((IF(H27&gt;0,(RANK(H27,H$6:H$135,0)),"NA")),'Points System'!$A$4:$A$154,'Points System'!$B$4:$B$154)</f>
        <v>0</v>
      </c>
      <c r="J27" s="17"/>
      <c r="K27" s="29">
        <f>LOOKUP((IF(J27&gt;0,(RANK(J27,J$6:J$135,0)),"NA")),'Points System'!$A$4:$A$154,'Points System'!$B$4:$B$154)</f>
        <v>0</v>
      </c>
      <c r="L27" s="17">
        <v>174.01</v>
      </c>
      <c r="M27" s="29">
        <f>LOOKUP((IF(L27&gt;0,(RANK(L27,L$6:L$135,0)),"NA")),'Points System'!$A$4:$A$154,'Points System'!$B$4:$B$154)</f>
        <v>47</v>
      </c>
      <c r="N27" s="17"/>
      <c r="O27" s="29">
        <f>LOOKUP((IF(N27&gt;0,(RANK(N27,N$6:N$135,0)),"NA")),'Points System'!$A$4:$A$154,'Points System'!$B$4:$B$154)</f>
        <v>0</v>
      </c>
      <c r="P27" s="19">
        <v>196.01</v>
      </c>
      <c r="Q27" s="29">
        <f>LOOKUP((IF(P27&gt;0,(RANK(P27,P$6:P$135,0)),"NA")),'Points System'!$A$4:$A$154,'Points System'!$B$4:$B$154)</f>
        <v>46</v>
      </c>
      <c r="R27" s="19">
        <v>172</v>
      </c>
      <c r="S27" s="29">
        <f>LOOKUP((IF(R27&gt;0,(RANK(R27,R$6:R$135,0)),"NA")),'Points System'!$A$4:$A$154,'Points System'!$B$4:$B$154)</f>
        <v>51</v>
      </c>
      <c r="T27" s="17"/>
      <c r="U27" s="29">
        <f>LOOKUP((IF(T27&gt;0,(RANK(T27,T$6:T$135,0)),"NA")),'Points System'!$A$4:$A$154,'Points System'!$B$4:$B$154)</f>
        <v>0</v>
      </c>
      <c r="V27" s="17"/>
      <c r="W27" s="29">
        <f>LOOKUP((IF(V27&gt;0,(RANK(V27,V$6:V$135,0)),"NA")),'Points System'!$A$4:$A$154,'Points System'!$B$4:$B$154)</f>
        <v>0</v>
      </c>
      <c r="X27" s="9"/>
      <c r="Y27" s="10">
        <f>LOOKUP((IF(X27&gt;0,(RANK(X27,X$6:X$135,0)),"NA")),'Points System'!$A$4:$A$154,'Points System'!$B$4:$B$154)</f>
        <v>0</v>
      </c>
      <c r="Z27" s="9"/>
      <c r="AA27" s="10">
        <f>LOOKUP((IF(Z27&gt;0,(RANK(Z27,Z$6:Z$135,0)),"NA")),'Points System'!$A$4:$A$154,'Points System'!$B$4:$B$154)</f>
        <v>0</v>
      </c>
      <c r="AB27" s="78">
        <f>CC27</f>
        <v>650.02</v>
      </c>
      <c r="AC27" s="10">
        <f>SUM((LARGE((BA27:BL27),1))+(LARGE((BA27:BL27),2))+(LARGE((BA27:BL27),3)+(LARGE((BA27:BL27),4))))</f>
        <v>194</v>
      </c>
      <c r="AD27" s="12">
        <f>RANK(AC27,$AC$6:$AC$135,0)</f>
        <v>23</v>
      </c>
      <c r="AE27" s="11">
        <f>(AB27-(ROUNDDOWN(AB27,0)))*100</f>
        <v>1.999999999998181</v>
      </c>
      <c r="AF27" s="76" t="str">
        <f>IF((COUNTIF(AT27:AY27,"&gt;0"))&gt;2,"Y","N")</f>
        <v>Y</v>
      </c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23">
        <f t="shared" si="44"/>
        <v>51</v>
      </c>
      <c r="AU27" s="23">
        <f t="shared" si="45"/>
        <v>46</v>
      </c>
      <c r="AV27" s="23">
        <f t="shared" si="46"/>
        <v>0</v>
      </c>
      <c r="AW27" s="23">
        <f t="shared" si="47"/>
        <v>50</v>
      </c>
      <c r="AX27" s="23">
        <f t="shared" si="48"/>
        <v>47</v>
      </c>
      <c r="AY27" s="23">
        <f t="shared" si="49"/>
        <v>0</v>
      </c>
      <c r="AZ27" s="7"/>
      <c r="BA27" s="82">
        <f t="shared" si="33"/>
        <v>43</v>
      </c>
      <c r="BB27" s="83">
        <f t="shared" si="6"/>
        <v>51</v>
      </c>
      <c r="BC27" s="82">
        <f t="shared" si="34"/>
        <v>0</v>
      </c>
      <c r="BD27" s="83">
        <f t="shared" si="7"/>
        <v>46</v>
      </c>
      <c r="BE27" s="82">
        <f t="shared" si="35"/>
        <v>0</v>
      </c>
      <c r="BF27" s="83">
        <f t="shared" si="8"/>
        <v>0</v>
      </c>
      <c r="BG27" s="82">
        <f t="shared" si="36"/>
        <v>0</v>
      </c>
      <c r="BH27" s="82">
        <f t="shared" si="9"/>
        <v>50</v>
      </c>
      <c r="BI27" s="83">
        <f t="shared" si="10"/>
        <v>47</v>
      </c>
      <c r="BJ27" s="82">
        <f t="shared" si="11"/>
        <v>0</v>
      </c>
      <c r="BK27" s="83">
        <f t="shared" si="12"/>
        <v>0</v>
      </c>
      <c r="BL27" s="7"/>
      <c r="BM27" s="82">
        <f t="shared" si="13"/>
        <v>117.01</v>
      </c>
      <c r="BN27" s="83">
        <f t="shared" si="14"/>
        <v>172</v>
      </c>
      <c r="BO27" s="82">
        <f t="shared" si="15"/>
        <v>0</v>
      </c>
      <c r="BP27" s="83">
        <f t="shared" si="16"/>
        <v>196.01</v>
      </c>
      <c r="BQ27" s="82">
        <f t="shared" si="17"/>
        <v>0</v>
      </c>
      <c r="BR27" s="83">
        <f t="shared" si="18"/>
        <v>0</v>
      </c>
      <c r="BS27" s="82">
        <f t="shared" si="19"/>
        <v>0</v>
      </c>
      <c r="BT27" s="82">
        <f t="shared" si="20"/>
        <v>108</v>
      </c>
      <c r="BU27" s="83">
        <f t="shared" si="21"/>
        <v>174.01</v>
      </c>
      <c r="BV27" s="82">
        <f t="shared" si="22"/>
        <v>0</v>
      </c>
      <c r="BW27" s="83">
        <f t="shared" si="23"/>
        <v>0</v>
      </c>
      <c r="BY27" s="7">
        <f t="shared" si="24"/>
        <v>767.03</v>
      </c>
      <c r="BZ27" s="7"/>
      <c r="CA27" s="7">
        <f t="shared" si="37"/>
        <v>117.01</v>
      </c>
      <c r="CB27" s="7"/>
      <c r="CC27" s="7">
        <f t="shared" si="25"/>
        <v>650.02</v>
      </c>
      <c r="CF27" s="7">
        <f t="shared" si="26"/>
        <v>3</v>
      </c>
      <c r="CG27" s="7">
        <f t="shared" si="27"/>
        <v>3</v>
      </c>
      <c r="CH27" s="7">
        <f t="shared" si="28"/>
        <v>3</v>
      </c>
      <c r="CI27" s="7">
        <f t="shared" si="29"/>
        <v>3</v>
      </c>
      <c r="CJ27" s="7">
        <f t="shared" si="30"/>
        <v>3</v>
      </c>
      <c r="CK27" s="7">
        <f t="shared" si="31"/>
        <v>3</v>
      </c>
      <c r="CL27" s="7">
        <f t="shared" si="38"/>
        <v>1</v>
      </c>
      <c r="CM27" s="7">
        <f t="shared" si="39"/>
        <v>4</v>
      </c>
      <c r="CN27" s="7">
        <f t="shared" si="40"/>
        <v>9</v>
      </c>
      <c r="CO27" s="7">
        <f t="shared" si="41"/>
        <v>8</v>
      </c>
      <c r="CP27" s="7">
        <f t="shared" si="42"/>
        <v>2</v>
      </c>
      <c r="CQ27" s="7"/>
      <c r="CS27" s="7">
        <f t="shared" si="43"/>
        <v>0</v>
      </c>
      <c r="CT27" s="7">
        <f t="shared" si="43"/>
        <v>0</v>
      </c>
      <c r="CU27" s="7">
        <f t="shared" si="43"/>
        <v>0</v>
      </c>
      <c r="CV27" s="7">
        <f t="shared" si="43"/>
        <v>0</v>
      </c>
      <c r="CW27" s="7">
        <f t="shared" si="43"/>
        <v>0</v>
      </c>
      <c r="CX27" s="7">
        <f t="shared" si="43"/>
        <v>0</v>
      </c>
      <c r="CY27" s="7">
        <f t="shared" si="43"/>
        <v>117.01</v>
      </c>
      <c r="CZ27" s="7">
        <f t="shared" si="43"/>
        <v>196.01</v>
      </c>
      <c r="DA27" s="7">
        <f t="shared" si="43"/>
        <v>174.01</v>
      </c>
      <c r="DB27" s="7">
        <f t="shared" si="43"/>
        <v>108</v>
      </c>
      <c r="DC27" s="7">
        <f t="shared" si="43"/>
        <v>172</v>
      </c>
    </row>
    <row r="28" spans="1:107">
      <c r="A28" s="6">
        <v>23</v>
      </c>
      <c r="B28" s="68" t="s">
        <v>167</v>
      </c>
      <c r="C28" s="15" t="s">
        <v>168</v>
      </c>
      <c r="D28" s="9">
        <v>50</v>
      </c>
      <c r="E28" s="29">
        <f>LOOKUP((IF(D28&gt;0,(RANK(D28,D$6:D$135,0)),"NA")),'Points System'!$A$4:$A$154,'Points System'!$B$4:$B$154)</f>
        <v>45</v>
      </c>
      <c r="F28" s="17">
        <v>117</v>
      </c>
      <c r="G28" s="29">
        <f>LOOKUP((IF(F28&gt;0,(RANK(F28,F$6:F$135,0)),"NA")),'Points System'!$A$4:$A$154,'Points System'!$B$4:$B$154)</f>
        <v>42</v>
      </c>
      <c r="H28" s="17"/>
      <c r="I28" s="29">
        <f>LOOKUP((IF(H28&gt;0,(RANK(H28,H$6:H$135,0)),"NA")),'Points System'!$A$4:$A$154,'Points System'!$B$4:$B$154)</f>
        <v>0</v>
      </c>
      <c r="J28" s="17"/>
      <c r="K28" s="29">
        <f>LOOKUP((IF(J28&gt;0,(RANK(J28,J$6:J$135,0)),"NA")),'Points System'!$A$4:$A$154,'Points System'!$B$4:$B$154)</f>
        <v>0</v>
      </c>
      <c r="L28" s="17">
        <v>177.01</v>
      </c>
      <c r="M28" s="29">
        <f>LOOKUP((IF(L28&gt;0,(RANK(L28,L$6:L$135,0)),"NA")),'Points System'!$A$4:$A$154,'Points System'!$B$4:$B$154)</f>
        <v>48</v>
      </c>
      <c r="N28" s="17"/>
      <c r="O28" s="29">
        <f>LOOKUP((IF(N28&gt;0,(RANK(N28,N$6:N$135,0)),"NA")),'Points System'!$A$4:$A$154,'Points System'!$B$4:$B$154)</f>
        <v>0</v>
      </c>
      <c r="P28" s="19">
        <v>161</v>
      </c>
      <c r="Q28" s="29">
        <f>LOOKUP((IF(P28&gt;0,(RANK(P28,P$6:P$135,0)),"NA")),'Points System'!$A$4:$A$154,'Points System'!$B$4:$B$154)</f>
        <v>42</v>
      </c>
      <c r="R28" s="19"/>
      <c r="S28" s="29">
        <f>LOOKUP((IF(R28&gt;0,(RANK(R28,R$6:R$135,0)),"NA")),'Points System'!$A$4:$A$154,'Points System'!$B$4:$B$154)</f>
        <v>0</v>
      </c>
      <c r="T28" s="17"/>
      <c r="U28" s="29">
        <f>LOOKUP((IF(T28&gt;0,(RANK(T28,T$6:T$135,0)),"NA")),'Points System'!$A$4:$A$154,'Points System'!$B$4:$B$154)</f>
        <v>0</v>
      </c>
      <c r="V28" s="17"/>
      <c r="W28" s="29">
        <f>LOOKUP((IF(V28&gt;0,(RANK(V28,V$6:V$135,0)),"NA")),'Points System'!$A$4:$A$154,'Points System'!$B$4:$B$154)</f>
        <v>0</v>
      </c>
      <c r="X28" s="9"/>
      <c r="Y28" s="10">
        <f>LOOKUP((IF(X28&gt;0,(RANK(X28,X$6:X$135,0)),"NA")),'Points System'!$A$4:$A$154,'Points System'!$B$4:$B$154)</f>
        <v>0</v>
      </c>
      <c r="Z28" s="9"/>
      <c r="AA28" s="10">
        <f>LOOKUP((IF(Z28&gt;0,(RANK(Z28,Z$6:Z$135,0)),"NA")),'Points System'!$A$4:$A$154,'Points System'!$B$4:$B$154)</f>
        <v>0</v>
      </c>
      <c r="AB28" s="78">
        <f>CC28</f>
        <v>505.01</v>
      </c>
      <c r="AC28" s="10">
        <f>SUM((LARGE((BA28:BL28),1))+(LARGE((BA28:BL28),2))+(LARGE((BA28:BL28),3)+(LARGE((BA28:BL28),4))))</f>
        <v>177</v>
      </c>
      <c r="AD28" s="12">
        <f>RANK(AC28,$AC$6:$AC$135,0)</f>
        <v>24</v>
      </c>
      <c r="AE28" s="11">
        <f>(AB28-(ROUNDDOWN(AB28,0)))*100</f>
        <v>0.99999999999909051</v>
      </c>
      <c r="AF28" s="76" t="str">
        <f>IF((COUNTIF(AT28:AY28,"&gt;0"))&gt;2,"Y","N")</f>
        <v>Y</v>
      </c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23">
        <f t="shared" si="44"/>
        <v>42</v>
      </c>
      <c r="AU28" s="23">
        <f t="shared" si="45"/>
        <v>42</v>
      </c>
      <c r="AV28" s="23">
        <f t="shared" si="46"/>
        <v>0</v>
      </c>
      <c r="AW28" s="23">
        <f t="shared" si="47"/>
        <v>45</v>
      </c>
      <c r="AX28" s="23">
        <f t="shared" si="48"/>
        <v>48</v>
      </c>
      <c r="AY28" s="23">
        <f t="shared" si="49"/>
        <v>0</v>
      </c>
      <c r="AZ28" s="7"/>
      <c r="BA28" s="82">
        <f t="shared" si="33"/>
        <v>42</v>
      </c>
      <c r="BB28" s="83">
        <f t="shared" si="6"/>
        <v>0</v>
      </c>
      <c r="BC28" s="82">
        <f t="shared" si="34"/>
        <v>0</v>
      </c>
      <c r="BD28" s="83">
        <f t="shared" si="7"/>
        <v>42</v>
      </c>
      <c r="BE28" s="82">
        <f t="shared" si="35"/>
        <v>0</v>
      </c>
      <c r="BF28" s="83">
        <f t="shared" si="8"/>
        <v>0</v>
      </c>
      <c r="BG28" s="82">
        <f t="shared" si="36"/>
        <v>0</v>
      </c>
      <c r="BH28" s="82">
        <f t="shared" si="9"/>
        <v>45</v>
      </c>
      <c r="BI28" s="83">
        <f t="shared" si="10"/>
        <v>48</v>
      </c>
      <c r="BJ28" s="82">
        <f t="shared" si="11"/>
        <v>0</v>
      </c>
      <c r="BK28" s="83">
        <f t="shared" si="12"/>
        <v>0</v>
      </c>
      <c r="BL28" s="7"/>
      <c r="BM28" s="82">
        <f t="shared" si="13"/>
        <v>117</v>
      </c>
      <c r="BN28" s="83">
        <f t="shared" si="14"/>
        <v>0</v>
      </c>
      <c r="BO28" s="82">
        <f t="shared" si="15"/>
        <v>0</v>
      </c>
      <c r="BP28" s="83">
        <f t="shared" si="16"/>
        <v>161</v>
      </c>
      <c r="BQ28" s="82">
        <f t="shared" si="17"/>
        <v>0</v>
      </c>
      <c r="BR28" s="83">
        <f t="shared" si="18"/>
        <v>0</v>
      </c>
      <c r="BS28" s="82">
        <f t="shared" si="19"/>
        <v>0</v>
      </c>
      <c r="BT28" s="82">
        <f t="shared" si="20"/>
        <v>50</v>
      </c>
      <c r="BU28" s="83">
        <f t="shared" si="21"/>
        <v>177.01</v>
      </c>
      <c r="BV28" s="82">
        <f t="shared" si="22"/>
        <v>0</v>
      </c>
      <c r="BW28" s="83">
        <f t="shared" si="23"/>
        <v>0</v>
      </c>
      <c r="BY28" s="7">
        <f t="shared" si="24"/>
        <v>505.01</v>
      </c>
      <c r="BZ28" s="7"/>
      <c r="CA28" s="7">
        <f t="shared" si="37"/>
        <v>0</v>
      </c>
      <c r="CB28" s="7"/>
      <c r="CC28" s="7">
        <f t="shared" si="25"/>
        <v>505.01</v>
      </c>
      <c r="CF28" s="7">
        <f t="shared" si="26"/>
        <v>2</v>
      </c>
      <c r="CG28" s="7">
        <f t="shared" si="27"/>
        <v>2</v>
      </c>
      <c r="CH28" s="7">
        <f t="shared" si="28"/>
        <v>2</v>
      </c>
      <c r="CI28" s="7">
        <f t="shared" si="29"/>
        <v>2</v>
      </c>
      <c r="CJ28" s="7">
        <f t="shared" si="30"/>
        <v>2</v>
      </c>
      <c r="CK28" s="7">
        <f t="shared" si="31"/>
        <v>2</v>
      </c>
      <c r="CL28" s="7">
        <f t="shared" si="38"/>
        <v>2</v>
      </c>
      <c r="CM28" s="7">
        <f t="shared" si="39"/>
        <v>1</v>
      </c>
      <c r="CN28" s="7">
        <f t="shared" si="40"/>
        <v>1</v>
      </c>
      <c r="CO28" s="7">
        <f t="shared" si="41"/>
        <v>8</v>
      </c>
      <c r="CP28" s="7">
        <f t="shared" si="42"/>
        <v>9</v>
      </c>
      <c r="CQ28" s="7"/>
      <c r="CS28" s="7">
        <f t="shared" si="43"/>
        <v>0</v>
      </c>
      <c r="CT28" s="7">
        <f t="shared" si="43"/>
        <v>0</v>
      </c>
      <c r="CU28" s="7">
        <f t="shared" si="43"/>
        <v>0</v>
      </c>
      <c r="CV28" s="7">
        <f t="shared" si="43"/>
        <v>0</v>
      </c>
      <c r="CW28" s="7">
        <f t="shared" si="43"/>
        <v>0</v>
      </c>
      <c r="CX28" s="7">
        <f t="shared" si="43"/>
        <v>0</v>
      </c>
      <c r="CY28" s="7">
        <f t="shared" si="43"/>
        <v>0</v>
      </c>
      <c r="CZ28" s="7">
        <f t="shared" si="43"/>
        <v>117</v>
      </c>
      <c r="DA28" s="7">
        <f t="shared" si="43"/>
        <v>117</v>
      </c>
      <c r="DB28" s="7">
        <f t="shared" si="43"/>
        <v>50</v>
      </c>
      <c r="DC28" s="7">
        <f t="shared" si="43"/>
        <v>177.01</v>
      </c>
    </row>
    <row r="29" spans="1:107">
      <c r="A29" s="6">
        <v>24</v>
      </c>
      <c r="B29" s="68" t="s">
        <v>51</v>
      </c>
      <c r="C29" s="15" t="s">
        <v>181</v>
      </c>
      <c r="D29" s="9"/>
      <c r="E29" s="29">
        <f>LOOKUP((IF(D29&gt;0,(RANK(D29,D$6:D$135,0)),"NA")),'Points System'!$A$4:$A$154,'Points System'!$B$4:$B$154)</f>
        <v>0</v>
      </c>
      <c r="F29" s="17">
        <v>96</v>
      </c>
      <c r="G29" s="29">
        <f>LOOKUP((IF(F29&gt;0,(RANK(F29,F$6:F$135,0)),"NA")),'Points System'!$A$4:$A$154,'Points System'!$B$4:$B$154)</f>
        <v>40</v>
      </c>
      <c r="H29" s="17"/>
      <c r="I29" s="29">
        <f>LOOKUP((IF(H29&gt;0,(RANK(H29,H$6:H$135,0)),"NA")),'Points System'!$A$4:$A$154,'Points System'!$B$4:$B$154)</f>
        <v>0</v>
      </c>
      <c r="J29" s="17">
        <v>66</v>
      </c>
      <c r="K29" s="29">
        <f>LOOKUP((IF(J29&gt;0,(RANK(J29,J$6:J$135,0)),"NA")),'Points System'!$A$4:$A$154,'Points System'!$B$4:$B$154)</f>
        <v>56</v>
      </c>
      <c r="L29" s="17">
        <v>178.01</v>
      </c>
      <c r="M29" s="29">
        <f>LOOKUP((IF(L29&gt;0,(RANK(L29,L$6:L$135,0)),"NA")),'Points System'!$A$4:$A$154,'Points System'!$B$4:$B$154)</f>
        <v>50</v>
      </c>
      <c r="N29" s="17"/>
      <c r="O29" s="29">
        <f>LOOKUP((IF(N29&gt;0,(RANK(N29,N$6:N$135,0)),"NA")),'Points System'!$A$4:$A$154,'Points System'!$B$4:$B$154)</f>
        <v>0</v>
      </c>
      <c r="P29" s="19"/>
      <c r="Q29" s="29">
        <f>LOOKUP((IF(P29&gt;0,(RANK(P29,P$6:P$135,0)),"NA")),'Points System'!$A$4:$A$154,'Points System'!$B$4:$B$154)</f>
        <v>0</v>
      </c>
      <c r="R29" s="19"/>
      <c r="S29" s="29">
        <f>LOOKUP((IF(R29&gt;0,(RANK(R29,R$6:R$135,0)),"NA")),'Points System'!$A$4:$A$154,'Points System'!$B$4:$B$154)</f>
        <v>0</v>
      </c>
      <c r="T29" s="17"/>
      <c r="U29" s="29">
        <f>LOOKUP((IF(T29&gt;0,(RANK(T29,T$6:T$135,0)),"NA")),'Points System'!$A$4:$A$154,'Points System'!$B$4:$B$154)</f>
        <v>0</v>
      </c>
      <c r="V29" s="17"/>
      <c r="W29" s="29">
        <f>LOOKUP((IF(V29&gt;0,(RANK(V29,V$6:V$135,0)),"NA")),'Points System'!$A$4:$A$154,'Points System'!$B$4:$B$154)</f>
        <v>0</v>
      </c>
      <c r="X29" s="9"/>
      <c r="Y29" s="10">
        <f>LOOKUP((IF(X29&gt;0,(RANK(X29,X$6:X$135,0)),"NA")),'Points System'!$A$4:$A$154,'Points System'!$B$4:$B$154)</f>
        <v>0</v>
      </c>
      <c r="Z29" s="9"/>
      <c r="AA29" s="10">
        <f>LOOKUP((IF(Z29&gt;0,(RANK(Z29,Z$6:Z$135,0)),"NA")),'Points System'!$A$4:$A$154,'Points System'!$B$4:$B$154)</f>
        <v>0</v>
      </c>
      <c r="AB29" s="78">
        <f>CC29</f>
        <v>340.01</v>
      </c>
      <c r="AC29" s="10">
        <f>SUM((LARGE((BA29:BL29),1))+(LARGE((BA29:BL29),2))+(LARGE((BA29:BL29),3)+(LARGE((BA29:BL29),4))))</f>
        <v>146</v>
      </c>
      <c r="AD29" s="12">
        <f>RANK(AC29,$AC$6:$AC$135,0)</f>
        <v>29</v>
      </c>
      <c r="AE29" s="11">
        <f>(AB29-(ROUNDDOWN(AB29,0)))*100</f>
        <v>0.99999999999909051</v>
      </c>
      <c r="AF29" s="76" t="str">
        <f>IF((COUNTIF(AT29:AY29,"&gt;0"))&gt;2,"Y","N")</f>
        <v>Y</v>
      </c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23">
        <f t="shared" si="44"/>
        <v>40</v>
      </c>
      <c r="AU29" s="23">
        <f t="shared" si="45"/>
        <v>0</v>
      </c>
      <c r="AV29" s="23">
        <f t="shared" si="46"/>
        <v>56</v>
      </c>
      <c r="AW29" s="23">
        <f t="shared" si="47"/>
        <v>0</v>
      </c>
      <c r="AX29" s="23">
        <f t="shared" si="48"/>
        <v>50</v>
      </c>
      <c r="AY29" s="23">
        <f t="shared" si="49"/>
        <v>0</v>
      </c>
      <c r="AZ29" s="7"/>
      <c r="BA29" s="82">
        <f t="shared" si="33"/>
        <v>40</v>
      </c>
      <c r="BB29" s="83">
        <f t="shared" si="6"/>
        <v>0</v>
      </c>
      <c r="BC29" s="82">
        <f t="shared" si="34"/>
        <v>0</v>
      </c>
      <c r="BD29" s="83">
        <f t="shared" si="7"/>
        <v>0</v>
      </c>
      <c r="BE29" s="82">
        <f t="shared" si="35"/>
        <v>56</v>
      </c>
      <c r="BF29" s="83">
        <f t="shared" si="8"/>
        <v>0</v>
      </c>
      <c r="BG29" s="82">
        <f t="shared" si="36"/>
        <v>0</v>
      </c>
      <c r="BH29" s="82">
        <f t="shared" si="9"/>
        <v>0</v>
      </c>
      <c r="BI29" s="83">
        <f t="shared" si="10"/>
        <v>50</v>
      </c>
      <c r="BJ29" s="82">
        <f t="shared" si="11"/>
        <v>0</v>
      </c>
      <c r="BK29" s="83">
        <f t="shared" si="12"/>
        <v>0</v>
      </c>
      <c r="BL29" s="7"/>
      <c r="BM29" s="82">
        <f t="shared" si="13"/>
        <v>96</v>
      </c>
      <c r="BN29" s="83">
        <f t="shared" si="14"/>
        <v>0</v>
      </c>
      <c r="BO29" s="82">
        <f t="shared" si="15"/>
        <v>0</v>
      </c>
      <c r="BP29" s="83">
        <f t="shared" si="16"/>
        <v>0</v>
      </c>
      <c r="BQ29" s="82">
        <f t="shared" si="17"/>
        <v>66</v>
      </c>
      <c r="BR29" s="83">
        <f t="shared" si="18"/>
        <v>0</v>
      </c>
      <c r="BS29" s="82">
        <f t="shared" si="19"/>
        <v>0</v>
      </c>
      <c r="BT29" s="82">
        <f t="shared" si="20"/>
        <v>0</v>
      </c>
      <c r="BU29" s="83">
        <f t="shared" si="21"/>
        <v>178.01</v>
      </c>
      <c r="BV29" s="82">
        <f t="shared" si="22"/>
        <v>0</v>
      </c>
      <c r="BW29" s="83">
        <f t="shared" si="23"/>
        <v>0</v>
      </c>
      <c r="BY29" s="7">
        <f t="shared" si="24"/>
        <v>340.01</v>
      </c>
      <c r="BZ29" s="7"/>
      <c r="CA29" s="7">
        <f t="shared" si="37"/>
        <v>0</v>
      </c>
      <c r="CB29" s="7"/>
      <c r="CC29" s="7">
        <f t="shared" si="25"/>
        <v>340.01</v>
      </c>
      <c r="CF29" s="7">
        <f t="shared" si="26"/>
        <v>2</v>
      </c>
      <c r="CG29" s="7">
        <f t="shared" si="27"/>
        <v>2</v>
      </c>
      <c r="CH29" s="7">
        <f t="shared" si="28"/>
        <v>2</v>
      </c>
      <c r="CI29" s="7">
        <f t="shared" si="29"/>
        <v>2</v>
      </c>
      <c r="CJ29" s="7">
        <f t="shared" si="30"/>
        <v>2</v>
      </c>
      <c r="CK29" s="7">
        <f t="shared" si="31"/>
        <v>2</v>
      </c>
      <c r="CL29" s="7">
        <f t="shared" si="38"/>
        <v>2</v>
      </c>
      <c r="CM29" s="7">
        <f t="shared" si="39"/>
        <v>2</v>
      </c>
      <c r="CN29" s="7">
        <f t="shared" si="40"/>
        <v>1</v>
      </c>
      <c r="CO29" s="7">
        <f t="shared" si="41"/>
        <v>9</v>
      </c>
      <c r="CP29" s="7">
        <f t="shared" si="42"/>
        <v>5</v>
      </c>
      <c r="CQ29" s="7"/>
      <c r="CS29" s="7">
        <f t="shared" si="43"/>
        <v>0</v>
      </c>
      <c r="CT29" s="7">
        <f t="shared" si="43"/>
        <v>0</v>
      </c>
      <c r="CU29" s="7">
        <f t="shared" si="43"/>
        <v>0</v>
      </c>
      <c r="CV29" s="7">
        <f t="shared" si="43"/>
        <v>0</v>
      </c>
      <c r="CW29" s="7">
        <f t="shared" si="43"/>
        <v>0</v>
      </c>
      <c r="CX29" s="7">
        <f t="shared" si="43"/>
        <v>0</v>
      </c>
      <c r="CY29" s="7">
        <f t="shared" si="43"/>
        <v>0</v>
      </c>
      <c r="CZ29" s="7">
        <f t="shared" si="43"/>
        <v>0</v>
      </c>
      <c r="DA29" s="7">
        <f t="shared" si="43"/>
        <v>96</v>
      </c>
      <c r="DB29" s="7">
        <f t="shared" si="43"/>
        <v>178.01</v>
      </c>
      <c r="DC29" s="7">
        <f t="shared" si="43"/>
        <v>66</v>
      </c>
    </row>
    <row r="30" spans="1:107">
      <c r="A30" s="6">
        <v>25</v>
      </c>
      <c r="B30" s="68" t="s">
        <v>90</v>
      </c>
      <c r="C30" s="15" t="s">
        <v>91</v>
      </c>
      <c r="D30" s="9">
        <v>92</v>
      </c>
      <c r="E30" s="29">
        <f>LOOKUP((IF(D30&gt;0,(RANK(D30,D$6:D$135,0)),"NA")),'Points System'!$A$4:$A$154,'Points System'!$B$4:$B$154)</f>
        <v>49</v>
      </c>
      <c r="F30" s="17"/>
      <c r="G30" s="29">
        <f>LOOKUP((IF(F30&gt;0,(RANK(F30,F$6:F$135,0)),"NA")),'Points System'!$A$4:$A$154,'Points System'!$B$4:$B$154)</f>
        <v>0</v>
      </c>
      <c r="H30" s="17"/>
      <c r="I30" s="29">
        <f>LOOKUP((IF(H30&gt;0,(RANK(H30,H$6:H$135,0)),"NA")),'Points System'!$A$4:$A$154,'Points System'!$B$4:$B$154)</f>
        <v>0</v>
      </c>
      <c r="J30" s="17"/>
      <c r="K30" s="29">
        <f>LOOKUP((IF(J30&gt;0,(RANK(J30,J$6:J$135,0)),"NA")),'Points System'!$A$4:$A$154,'Points System'!$B$4:$B$154)</f>
        <v>0</v>
      </c>
      <c r="L30" s="17">
        <v>177.02</v>
      </c>
      <c r="M30" s="29">
        <f>LOOKUP((IF(L30&gt;0,(RANK(L30,L$6:L$135,0)),"NA")),'Points System'!$A$4:$A$154,'Points System'!$B$4:$B$154)</f>
        <v>49</v>
      </c>
      <c r="N30" s="17"/>
      <c r="O30" s="29">
        <f>LOOKUP((IF(N30&gt;0,(RANK(N30,N$6:N$135,0)),"NA")),'Points System'!$A$4:$A$154,'Points System'!$B$4:$B$154)</f>
        <v>0</v>
      </c>
      <c r="P30" s="19"/>
      <c r="Q30" s="29">
        <f>LOOKUP((IF(P30&gt;0,(RANK(P30,P$6:P$135,0)),"NA")),'Points System'!$A$4:$A$154,'Points System'!$B$4:$B$154)</f>
        <v>0</v>
      </c>
      <c r="R30" s="19">
        <v>120.01</v>
      </c>
      <c r="S30" s="29">
        <f>LOOKUP((IF(R30&gt;0,(RANK(R30,R$6:R$135,0)),"NA")),'Points System'!$A$4:$A$154,'Points System'!$B$4:$B$154)</f>
        <v>41</v>
      </c>
      <c r="T30" s="17"/>
      <c r="U30" s="29">
        <f>LOOKUP((IF(T30&gt;0,(RANK(T30,T$6:T$135,0)),"NA")),'Points System'!$A$4:$A$154,'Points System'!$B$4:$B$154)</f>
        <v>0</v>
      </c>
      <c r="V30" s="17"/>
      <c r="W30" s="29">
        <f>LOOKUP((IF(V30&gt;0,(RANK(V30,V$6:V$135,0)),"NA")),'Points System'!$A$4:$A$154,'Points System'!$B$4:$B$154)</f>
        <v>0</v>
      </c>
      <c r="X30" s="9"/>
      <c r="Y30" s="10">
        <f>LOOKUP((IF(X30&gt;0,(RANK(X30,X$6:X$135,0)),"NA")),'Points System'!$A$4:$A$154,'Points System'!$B$4:$B$154)</f>
        <v>0</v>
      </c>
      <c r="Z30" s="9"/>
      <c r="AA30" s="10">
        <f>LOOKUP((IF(Z30&gt;0,(RANK(Z30,Z$6:Z$135,0)),"NA")),'Points System'!$A$4:$A$154,'Points System'!$B$4:$B$154)</f>
        <v>0</v>
      </c>
      <c r="AB30" s="78">
        <f>CC30</f>
        <v>389.03</v>
      </c>
      <c r="AC30" s="10">
        <f>SUM((LARGE((BA30:BL30),1))+(LARGE((BA30:BL30),2))+(LARGE((BA30:BL30),3)+(LARGE((BA30:BL30),4))))</f>
        <v>139</v>
      </c>
      <c r="AD30" s="12">
        <f>RANK(AC30,$AC$6:$AC$135,0)</f>
        <v>34</v>
      </c>
      <c r="AE30" s="11">
        <f>(AB30-(ROUNDDOWN(AB30,0)))*100</f>
        <v>2.9999999999972715</v>
      </c>
      <c r="AF30" s="76" t="str">
        <f>IF((COUNTIF(AT30:AY30,"&gt;0"))&gt;2,"Y","N")</f>
        <v>Y</v>
      </c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23">
        <f t="shared" si="44"/>
        <v>41</v>
      </c>
      <c r="AU30" s="23">
        <f t="shared" si="45"/>
        <v>0</v>
      </c>
      <c r="AV30" s="23">
        <f t="shared" si="46"/>
        <v>0</v>
      </c>
      <c r="AW30" s="23">
        <f t="shared" si="47"/>
        <v>49</v>
      </c>
      <c r="AX30" s="23">
        <f t="shared" si="48"/>
        <v>49</v>
      </c>
      <c r="AY30" s="23">
        <f t="shared" si="49"/>
        <v>0</v>
      </c>
      <c r="AZ30" s="7"/>
      <c r="BA30" s="82">
        <f t="shared" si="33"/>
        <v>0</v>
      </c>
      <c r="BB30" s="83">
        <f t="shared" si="6"/>
        <v>41</v>
      </c>
      <c r="BC30" s="82">
        <f t="shared" si="34"/>
        <v>0</v>
      </c>
      <c r="BD30" s="83">
        <f t="shared" si="7"/>
        <v>0</v>
      </c>
      <c r="BE30" s="82">
        <f t="shared" si="35"/>
        <v>0</v>
      </c>
      <c r="BF30" s="83">
        <f t="shared" si="8"/>
        <v>0</v>
      </c>
      <c r="BG30" s="82">
        <f t="shared" si="36"/>
        <v>0</v>
      </c>
      <c r="BH30" s="82">
        <f t="shared" si="9"/>
        <v>49</v>
      </c>
      <c r="BI30" s="83">
        <f t="shared" si="10"/>
        <v>49</v>
      </c>
      <c r="BJ30" s="82">
        <f t="shared" si="11"/>
        <v>0</v>
      </c>
      <c r="BK30" s="83">
        <f t="shared" si="12"/>
        <v>0</v>
      </c>
      <c r="BL30" s="7"/>
      <c r="BM30" s="82">
        <f t="shared" si="13"/>
        <v>0</v>
      </c>
      <c r="BN30" s="83">
        <f t="shared" si="14"/>
        <v>120.01</v>
      </c>
      <c r="BO30" s="82">
        <f t="shared" si="15"/>
        <v>0</v>
      </c>
      <c r="BP30" s="83">
        <f t="shared" si="16"/>
        <v>0</v>
      </c>
      <c r="BQ30" s="82">
        <f t="shared" si="17"/>
        <v>0</v>
      </c>
      <c r="BR30" s="83">
        <f t="shared" si="18"/>
        <v>0</v>
      </c>
      <c r="BS30" s="82">
        <f t="shared" si="19"/>
        <v>0</v>
      </c>
      <c r="BT30" s="82">
        <f t="shared" si="20"/>
        <v>92</v>
      </c>
      <c r="BU30" s="83">
        <f t="shared" si="21"/>
        <v>177.02</v>
      </c>
      <c r="BV30" s="82">
        <f t="shared" si="22"/>
        <v>0</v>
      </c>
      <c r="BW30" s="83">
        <f t="shared" si="23"/>
        <v>0</v>
      </c>
      <c r="BY30" s="7">
        <f t="shared" si="24"/>
        <v>389.03</v>
      </c>
      <c r="BZ30" s="7"/>
      <c r="CA30" s="7">
        <f t="shared" si="37"/>
        <v>0</v>
      </c>
      <c r="CB30" s="7"/>
      <c r="CC30" s="7">
        <f t="shared" si="25"/>
        <v>389.03</v>
      </c>
      <c r="CF30" s="7">
        <f t="shared" si="26"/>
        <v>1</v>
      </c>
      <c r="CG30" s="7">
        <f t="shared" si="27"/>
        <v>1</v>
      </c>
      <c r="CH30" s="7">
        <f t="shared" si="28"/>
        <v>1</v>
      </c>
      <c r="CI30" s="7">
        <f t="shared" si="29"/>
        <v>1</v>
      </c>
      <c r="CJ30" s="7">
        <f t="shared" si="30"/>
        <v>1</v>
      </c>
      <c r="CK30" s="7">
        <f t="shared" si="31"/>
        <v>1</v>
      </c>
      <c r="CL30" s="7">
        <f t="shared" si="38"/>
        <v>1</v>
      </c>
      <c r="CM30" s="7">
        <f t="shared" si="39"/>
        <v>1</v>
      </c>
      <c r="CN30" s="7">
        <f t="shared" si="40"/>
        <v>2</v>
      </c>
      <c r="CO30" s="7">
        <f t="shared" si="41"/>
        <v>8</v>
      </c>
      <c r="CP30" s="7">
        <f t="shared" si="42"/>
        <v>8</v>
      </c>
      <c r="CQ30" s="7"/>
      <c r="CS30" s="7">
        <f t="shared" si="43"/>
        <v>0</v>
      </c>
      <c r="CT30" s="7">
        <f t="shared" si="43"/>
        <v>0</v>
      </c>
      <c r="CU30" s="7">
        <f t="shared" ref="CU30:DC58" si="50">INDEX($BM30:$BW30,CH30)</f>
        <v>0</v>
      </c>
      <c r="CV30" s="7">
        <f t="shared" si="50"/>
        <v>0</v>
      </c>
      <c r="CW30" s="7">
        <f t="shared" si="50"/>
        <v>0</v>
      </c>
      <c r="CX30" s="7">
        <f t="shared" si="50"/>
        <v>0</v>
      </c>
      <c r="CY30" s="7">
        <f t="shared" si="50"/>
        <v>0</v>
      </c>
      <c r="CZ30" s="7">
        <f t="shared" si="50"/>
        <v>0</v>
      </c>
      <c r="DA30" s="7">
        <f t="shared" si="50"/>
        <v>120.01</v>
      </c>
      <c r="DB30" s="7">
        <f t="shared" si="50"/>
        <v>92</v>
      </c>
      <c r="DC30" s="7">
        <f t="shared" si="50"/>
        <v>92</v>
      </c>
    </row>
    <row r="31" spans="1:107">
      <c r="A31" s="6">
        <v>26</v>
      </c>
      <c r="B31" s="68" t="s">
        <v>47</v>
      </c>
      <c r="C31" s="15" t="s">
        <v>62</v>
      </c>
      <c r="D31" s="9"/>
      <c r="E31" s="29">
        <f>LOOKUP((IF(D31&gt;0,(RANK(D31,D$6:D$135,0)),"NA")),'Points System'!$A$4:$A$154,'Points System'!$B$4:$B$154)</f>
        <v>0</v>
      </c>
      <c r="F31" s="17"/>
      <c r="G31" s="29">
        <f>LOOKUP((IF(F31&gt;0,(RANK(F31,F$6:F$135,0)),"NA")),'Points System'!$A$4:$A$154,'Points System'!$B$4:$B$154)</f>
        <v>0</v>
      </c>
      <c r="H31" s="17">
        <v>213.01</v>
      </c>
      <c r="I31" s="29">
        <f>LOOKUP((IF(H31&gt;0,(RANK(H31,H$6:H$135,0)),"NA")),'Points System'!$A$4:$A$154,'Points System'!$B$4:$B$154)</f>
        <v>62</v>
      </c>
      <c r="J31" s="17">
        <v>209.03</v>
      </c>
      <c r="K31" s="29">
        <f>LOOKUP((IF(J31&gt;0,(RANK(J31,J$6:J$135,0)),"NA")),'Points System'!$A$4:$A$154,'Points System'!$B$4:$B$154)</f>
        <v>81</v>
      </c>
      <c r="L31" s="17"/>
      <c r="M31" s="29">
        <f>LOOKUP((IF(L31&gt;0,(RANK(L31,L$6:L$135,0)),"NA")),'Points System'!$A$4:$A$154,'Points System'!$B$4:$B$154)</f>
        <v>0</v>
      </c>
      <c r="N31" s="17"/>
      <c r="O31" s="29">
        <f>LOOKUP((IF(N31&gt;0,(RANK(N31,N$6:N$135,0)),"NA")),'Points System'!$A$4:$A$154,'Points System'!$B$4:$B$154)</f>
        <v>0</v>
      </c>
      <c r="P31" s="19"/>
      <c r="Q31" s="29">
        <f>LOOKUP((IF(P31&gt;0,(RANK(P31,P$6:P$135,0)),"NA")),'Points System'!$A$4:$A$154,'Points System'!$B$4:$B$154)</f>
        <v>0</v>
      </c>
      <c r="R31" s="19"/>
      <c r="S31" s="29">
        <f>LOOKUP((IF(R31&gt;0,(RANK(R31,R$6:R$135,0)),"NA")),'Points System'!$A$4:$A$154,'Points System'!$B$4:$B$154)</f>
        <v>0</v>
      </c>
      <c r="T31" s="17"/>
      <c r="U31" s="29">
        <f>LOOKUP((IF(T31&gt;0,(RANK(T31,T$6:T$135,0)),"NA")),'Points System'!$A$4:$A$154,'Points System'!$B$4:$B$154)</f>
        <v>0</v>
      </c>
      <c r="V31" s="17">
        <v>174.02</v>
      </c>
      <c r="W31" s="29">
        <f>LOOKUP((IF(V31&gt;0,(RANK(V31,V$6:V$135,0)),"NA")),'Points System'!$A$4:$A$154,'Points System'!$B$4:$B$154)</f>
        <v>81</v>
      </c>
      <c r="X31" s="9"/>
      <c r="Y31" s="10">
        <f>LOOKUP((IF(X31&gt;0,(RANK(X31,X$6:X$135,0)),"NA")),'Points System'!$A$4:$A$154,'Points System'!$B$4:$B$154)</f>
        <v>0</v>
      </c>
      <c r="Z31" s="9"/>
      <c r="AA31" s="10">
        <f>LOOKUP((IF(Z31&gt;0,(RANK(Z31,Z$6:Z$135,0)),"NA")),'Points System'!$A$4:$A$154,'Points System'!$B$4:$B$154)</f>
        <v>0</v>
      </c>
      <c r="AB31" s="78">
        <f>CC31</f>
        <v>596.05999999999995</v>
      </c>
      <c r="AC31" s="10">
        <f>SUM((LARGE((BA31:BL31),1))+(LARGE((BA31:BL31),2))+(LARGE((BA31:BL31),3)+(LARGE((BA31:BL31),4))))</f>
        <v>224</v>
      </c>
      <c r="AD31" s="12">
        <f>RANK(AC31,$AC$6:$AC$135,0)</f>
        <v>19</v>
      </c>
      <c r="AE31" s="11">
        <f>(AB31-(ROUNDDOWN(AB31,0)))*100</f>
        <v>5.999999999994543</v>
      </c>
      <c r="AF31" s="76" t="str">
        <f>IF((COUNTIF(AT31:AY31,"&gt;0"))&gt;2,"Y","N")</f>
        <v>N</v>
      </c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23">
        <f t="shared" si="44"/>
        <v>0</v>
      </c>
      <c r="AU31" s="23">
        <f t="shared" si="45"/>
        <v>62</v>
      </c>
      <c r="AV31" s="23">
        <f t="shared" si="46"/>
        <v>81</v>
      </c>
      <c r="AW31" s="23">
        <f t="shared" si="47"/>
        <v>0</v>
      </c>
      <c r="AX31" s="23">
        <f t="shared" si="48"/>
        <v>0</v>
      </c>
      <c r="AY31" s="23">
        <f t="shared" si="49"/>
        <v>0</v>
      </c>
      <c r="AZ31" s="7"/>
      <c r="BA31" s="82">
        <f t="shared" si="33"/>
        <v>0</v>
      </c>
      <c r="BB31" s="83">
        <f t="shared" si="6"/>
        <v>0</v>
      </c>
      <c r="BC31" s="82">
        <f t="shared" si="34"/>
        <v>62</v>
      </c>
      <c r="BD31" s="83">
        <f t="shared" si="7"/>
        <v>0</v>
      </c>
      <c r="BE31" s="82">
        <f t="shared" si="35"/>
        <v>81</v>
      </c>
      <c r="BF31" s="83">
        <f t="shared" si="8"/>
        <v>81</v>
      </c>
      <c r="BG31" s="82">
        <f t="shared" si="36"/>
        <v>0</v>
      </c>
      <c r="BH31" s="82">
        <f t="shared" si="9"/>
        <v>0</v>
      </c>
      <c r="BI31" s="83">
        <f t="shared" si="10"/>
        <v>0</v>
      </c>
      <c r="BJ31" s="82">
        <f t="shared" si="11"/>
        <v>0</v>
      </c>
      <c r="BK31" s="83">
        <f t="shared" si="12"/>
        <v>0</v>
      </c>
      <c r="BL31" s="7"/>
      <c r="BM31" s="82">
        <f t="shared" si="13"/>
        <v>0</v>
      </c>
      <c r="BN31" s="83">
        <f t="shared" si="14"/>
        <v>0</v>
      </c>
      <c r="BO31" s="82">
        <f t="shared" si="15"/>
        <v>213.01</v>
      </c>
      <c r="BP31" s="83">
        <f t="shared" si="16"/>
        <v>0</v>
      </c>
      <c r="BQ31" s="82">
        <f t="shared" si="17"/>
        <v>209.03</v>
      </c>
      <c r="BR31" s="83">
        <f t="shared" si="18"/>
        <v>174.02</v>
      </c>
      <c r="BS31" s="82">
        <f t="shared" si="19"/>
        <v>0</v>
      </c>
      <c r="BT31" s="82">
        <f t="shared" si="20"/>
        <v>0</v>
      </c>
      <c r="BU31" s="83">
        <f t="shared" si="21"/>
        <v>0</v>
      </c>
      <c r="BV31" s="82">
        <f t="shared" si="22"/>
        <v>0</v>
      </c>
      <c r="BW31" s="83">
        <f t="shared" si="23"/>
        <v>0</v>
      </c>
      <c r="BY31" s="7">
        <f t="shared" si="24"/>
        <v>596.05999999999995</v>
      </c>
      <c r="BZ31" s="7"/>
      <c r="CA31" s="7">
        <f t="shared" si="37"/>
        <v>0</v>
      </c>
      <c r="CB31" s="7"/>
      <c r="CC31" s="7">
        <f t="shared" si="25"/>
        <v>596.05999999999995</v>
      </c>
      <c r="CF31" s="7">
        <f t="shared" si="26"/>
        <v>1</v>
      </c>
      <c r="CG31" s="7">
        <f t="shared" si="27"/>
        <v>1</v>
      </c>
      <c r="CH31" s="7">
        <f t="shared" si="28"/>
        <v>1</v>
      </c>
      <c r="CI31" s="7">
        <f t="shared" si="29"/>
        <v>1</v>
      </c>
      <c r="CJ31" s="7">
        <f t="shared" si="30"/>
        <v>1</v>
      </c>
      <c r="CK31" s="7">
        <f t="shared" si="31"/>
        <v>1</v>
      </c>
      <c r="CL31" s="7">
        <f t="shared" si="38"/>
        <v>1</v>
      </c>
      <c r="CM31" s="7">
        <f t="shared" si="39"/>
        <v>1</v>
      </c>
      <c r="CN31" s="7">
        <f t="shared" si="40"/>
        <v>3</v>
      </c>
      <c r="CO31" s="7">
        <f t="shared" si="41"/>
        <v>5</v>
      </c>
      <c r="CP31" s="7">
        <f t="shared" si="42"/>
        <v>5</v>
      </c>
      <c r="CQ31" s="7"/>
      <c r="CS31" s="7">
        <f t="shared" ref="CS31:CW94" si="51">INDEX($BM31:$BW31,CF31)</f>
        <v>0</v>
      </c>
      <c r="CT31" s="7">
        <f t="shared" si="51"/>
        <v>0</v>
      </c>
      <c r="CU31" s="7">
        <f t="shared" si="50"/>
        <v>0</v>
      </c>
      <c r="CV31" s="7">
        <f t="shared" si="50"/>
        <v>0</v>
      </c>
      <c r="CW31" s="7">
        <f t="shared" si="50"/>
        <v>0</v>
      </c>
      <c r="CX31" s="7">
        <f t="shared" si="50"/>
        <v>0</v>
      </c>
      <c r="CY31" s="7">
        <f t="shared" si="50"/>
        <v>0</v>
      </c>
      <c r="CZ31" s="7">
        <f t="shared" si="50"/>
        <v>0</v>
      </c>
      <c r="DA31" s="7">
        <f t="shared" si="50"/>
        <v>213.01</v>
      </c>
      <c r="DB31" s="7">
        <f t="shared" si="50"/>
        <v>209.03</v>
      </c>
      <c r="DC31" s="7">
        <f t="shared" si="50"/>
        <v>209.03</v>
      </c>
    </row>
    <row r="32" spans="1:107">
      <c r="A32" s="6">
        <v>27</v>
      </c>
      <c r="B32" s="68" t="s">
        <v>108</v>
      </c>
      <c r="C32" s="15" t="s">
        <v>109</v>
      </c>
      <c r="D32" s="9">
        <v>148</v>
      </c>
      <c r="E32" s="29">
        <f>LOOKUP((IF(D32&gt;0,(RANK(D32,D$6:D$135,0)),"NA")),'Points System'!$A$4:$A$154,'Points System'!$B$4:$B$154)</f>
        <v>62</v>
      </c>
      <c r="F32" s="17"/>
      <c r="G32" s="29">
        <f>LOOKUP((IF(F32&gt;0,(RANK(F32,F$6:F$135,0)),"NA")),'Points System'!$A$4:$A$154,'Points System'!$B$4:$B$154)</f>
        <v>0</v>
      </c>
      <c r="H32" s="17">
        <v>204</v>
      </c>
      <c r="I32" s="29">
        <f>LOOKUP((IF(H32&gt;0,(RANK(H32,H$6:H$135,0)),"NA")),'Points System'!$A$4:$A$154,'Points System'!$B$4:$B$154)</f>
        <v>57</v>
      </c>
      <c r="J32" s="17"/>
      <c r="K32" s="29">
        <f>LOOKUP((IF(J32&gt;0,(RANK(J32,J$6:J$135,0)),"NA")),'Points System'!$A$4:$A$154,'Points System'!$B$4:$B$154)</f>
        <v>0</v>
      </c>
      <c r="L32" s="17"/>
      <c r="M32" s="29">
        <f>LOOKUP((IF(L32&gt;0,(RANK(L32,L$6:L$135,0)),"NA")),'Points System'!$A$4:$A$154,'Points System'!$B$4:$B$154)</f>
        <v>0</v>
      </c>
      <c r="N32" s="17"/>
      <c r="O32" s="29">
        <f>LOOKUP((IF(N32&gt;0,(RANK(N32,N$6:N$135,0)),"NA")),'Points System'!$A$4:$A$154,'Points System'!$B$4:$B$154)</f>
        <v>0</v>
      </c>
      <c r="P32" s="19">
        <v>217.03</v>
      </c>
      <c r="Q32" s="29">
        <f>LOOKUP((IF(P32&gt;0,(RANK(P32,P$6:P$135,0)),"NA")),'Points System'!$A$4:$A$154,'Points System'!$B$4:$B$154)</f>
        <v>53</v>
      </c>
      <c r="R32" s="19"/>
      <c r="S32" s="29">
        <f>LOOKUP((IF(R32&gt;0,(RANK(R32,R$6:R$135,0)),"NA")),'Points System'!$A$4:$A$154,'Points System'!$B$4:$B$154)</f>
        <v>0</v>
      </c>
      <c r="T32" s="17"/>
      <c r="U32" s="29">
        <f>LOOKUP((IF(T32&gt;0,(RANK(T32,T$6:T$135,0)),"NA")),'Points System'!$A$4:$A$154,'Points System'!$B$4:$B$154)</f>
        <v>0</v>
      </c>
      <c r="V32" s="17"/>
      <c r="W32" s="29">
        <f>LOOKUP((IF(V32&gt;0,(RANK(V32,V$6:V$135,0)),"NA")),'Points System'!$A$4:$A$154,'Points System'!$B$4:$B$154)</f>
        <v>0</v>
      </c>
      <c r="X32" s="9"/>
      <c r="Y32" s="10">
        <f>LOOKUP((IF(X32&gt;0,(RANK(X32,X$6:X$135,0)),"NA")),'Points System'!$A$4:$A$154,'Points System'!$B$4:$B$154)</f>
        <v>0</v>
      </c>
      <c r="Z32" s="9"/>
      <c r="AA32" s="10">
        <f>LOOKUP((IF(Z32&gt;0,(RANK(Z32,Z$6:Z$135,0)),"NA")),'Points System'!$A$4:$A$154,'Points System'!$B$4:$B$154)</f>
        <v>0</v>
      </c>
      <c r="AB32" s="78">
        <f>CC32</f>
        <v>569.03</v>
      </c>
      <c r="AC32" s="10">
        <f>SUM((LARGE((BA32:BL32),1))+(LARGE((BA32:BL32),2))+(LARGE((BA32:BL32),3)+(LARGE((BA32:BL32),4))))</f>
        <v>172</v>
      </c>
      <c r="AD32" s="12">
        <f>RANK(AC32,$AC$6:$AC$135,0)</f>
        <v>25</v>
      </c>
      <c r="AE32" s="11">
        <f>(AB32-(ROUNDDOWN(AB32,0)))*100</f>
        <v>2.9999999999972715</v>
      </c>
      <c r="AF32" s="76" t="str">
        <f>IF((COUNTIF(AT32:AY32,"&gt;0"))&gt;2,"Y","N")</f>
        <v>N</v>
      </c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23">
        <f t="shared" si="44"/>
        <v>0</v>
      </c>
      <c r="AU32" s="23">
        <f t="shared" si="45"/>
        <v>57</v>
      </c>
      <c r="AV32" s="23">
        <f t="shared" si="46"/>
        <v>0</v>
      </c>
      <c r="AW32" s="23">
        <f t="shared" si="47"/>
        <v>62</v>
      </c>
      <c r="AX32" s="23">
        <f t="shared" si="48"/>
        <v>0</v>
      </c>
      <c r="AY32" s="23">
        <f t="shared" si="49"/>
        <v>0</v>
      </c>
      <c r="AZ32" s="7"/>
      <c r="BA32" s="82">
        <f t="shared" si="33"/>
        <v>0</v>
      </c>
      <c r="BB32" s="83">
        <f t="shared" si="6"/>
        <v>0</v>
      </c>
      <c r="BC32" s="82">
        <f t="shared" si="34"/>
        <v>57</v>
      </c>
      <c r="BD32" s="83">
        <f t="shared" si="7"/>
        <v>53</v>
      </c>
      <c r="BE32" s="82">
        <f t="shared" si="35"/>
        <v>0</v>
      </c>
      <c r="BF32" s="83">
        <f t="shared" si="8"/>
        <v>0</v>
      </c>
      <c r="BG32" s="82">
        <f t="shared" si="36"/>
        <v>0</v>
      </c>
      <c r="BH32" s="82">
        <f t="shared" si="9"/>
        <v>62</v>
      </c>
      <c r="BI32" s="83">
        <f t="shared" si="10"/>
        <v>0</v>
      </c>
      <c r="BJ32" s="82">
        <f t="shared" si="11"/>
        <v>0</v>
      </c>
      <c r="BK32" s="83">
        <f t="shared" si="12"/>
        <v>0</v>
      </c>
      <c r="BL32" s="7"/>
      <c r="BM32" s="82">
        <f t="shared" si="13"/>
        <v>0</v>
      </c>
      <c r="BN32" s="83">
        <f t="shared" si="14"/>
        <v>0</v>
      </c>
      <c r="BO32" s="82">
        <f t="shared" si="15"/>
        <v>204</v>
      </c>
      <c r="BP32" s="83">
        <f t="shared" si="16"/>
        <v>217.03</v>
      </c>
      <c r="BQ32" s="82">
        <f t="shared" si="17"/>
        <v>0</v>
      </c>
      <c r="BR32" s="83">
        <f t="shared" si="18"/>
        <v>0</v>
      </c>
      <c r="BS32" s="82">
        <f t="shared" si="19"/>
        <v>0</v>
      </c>
      <c r="BT32" s="82">
        <f t="shared" si="20"/>
        <v>148</v>
      </c>
      <c r="BU32" s="83">
        <f t="shared" si="21"/>
        <v>0</v>
      </c>
      <c r="BV32" s="82">
        <f t="shared" si="22"/>
        <v>0</v>
      </c>
      <c r="BW32" s="83">
        <f t="shared" si="23"/>
        <v>0</v>
      </c>
      <c r="BY32" s="7">
        <f t="shared" si="24"/>
        <v>569.03</v>
      </c>
      <c r="BZ32" s="7"/>
      <c r="CA32" s="7">
        <f t="shared" si="37"/>
        <v>0</v>
      </c>
      <c r="CB32" s="7"/>
      <c r="CC32" s="7">
        <f t="shared" si="25"/>
        <v>569.03</v>
      </c>
      <c r="CF32" s="7">
        <f t="shared" si="26"/>
        <v>1</v>
      </c>
      <c r="CG32" s="7">
        <f t="shared" si="27"/>
        <v>1</v>
      </c>
      <c r="CH32" s="7">
        <f t="shared" si="28"/>
        <v>1</v>
      </c>
      <c r="CI32" s="7">
        <f t="shared" si="29"/>
        <v>1</v>
      </c>
      <c r="CJ32" s="7">
        <f t="shared" si="30"/>
        <v>1</v>
      </c>
      <c r="CK32" s="7">
        <f t="shared" si="31"/>
        <v>1</v>
      </c>
      <c r="CL32" s="7">
        <f t="shared" si="38"/>
        <v>1</v>
      </c>
      <c r="CM32" s="7">
        <f t="shared" si="39"/>
        <v>1</v>
      </c>
      <c r="CN32" s="7">
        <f t="shared" si="40"/>
        <v>4</v>
      </c>
      <c r="CO32" s="7">
        <f t="shared" si="41"/>
        <v>3</v>
      </c>
      <c r="CP32" s="7">
        <f t="shared" si="42"/>
        <v>8</v>
      </c>
      <c r="CQ32" s="7"/>
      <c r="CS32" s="7">
        <f t="shared" si="51"/>
        <v>0</v>
      </c>
      <c r="CT32" s="7">
        <f t="shared" si="51"/>
        <v>0</v>
      </c>
      <c r="CU32" s="7">
        <f t="shared" si="50"/>
        <v>0</v>
      </c>
      <c r="CV32" s="7">
        <f t="shared" si="50"/>
        <v>0</v>
      </c>
      <c r="CW32" s="7">
        <f t="shared" si="50"/>
        <v>0</v>
      </c>
      <c r="CX32" s="7">
        <f t="shared" si="50"/>
        <v>0</v>
      </c>
      <c r="CY32" s="7">
        <f t="shared" si="50"/>
        <v>0</v>
      </c>
      <c r="CZ32" s="7">
        <f t="shared" si="50"/>
        <v>0</v>
      </c>
      <c r="DA32" s="7">
        <f t="shared" si="50"/>
        <v>217.03</v>
      </c>
      <c r="DB32" s="7">
        <f t="shared" si="50"/>
        <v>204</v>
      </c>
      <c r="DC32" s="7">
        <f t="shared" si="50"/>
        <v>148</v>
      </c>
    </row>
    <row r="33" spans="1:107">
      <c r="A33" s="6">
        <v>28</v>
      </c>
      <c r="B33" s="68" t="s">
        <v>166</v>
      </c>
      <c r="C33" s="15" t="s">
        <v>62</v>
      </c>
      <c r="D33" s="9"/>
      <c r="E33" s="29">
        <f>LOOKUP((IF(D33&gt;0,(RANK(D33,D$6:D$135,0)),"NA")),'Points System'!$A$4:$A$154,'Points System'!$B$4:$B$154)</f>
        <v>0</v>
      </c>
      <c r="F33" s="17">
        <v>93</v>
      </c>
      <c r="G33" s="29">
        <f>LOOKUP((IF(F33&gt;0,(RANK(F33,F$6:F$135,0)),"NA")),'Points System'!$A$4:$A$154,'Points System'!$B$4:$B$154)</f>
        <v>39</v>
      </c>
      <c r="H33" s="17"/>
      <c r="I33" s="29">
        <f>LOOKUP((IF(H33&gt;0,(RANK(H33,H$6:H$135,0)),"NA")),'Points System'!$A$4:$A$154,'Points System'!$B$4:$B$154)</f>
        <v>0</v>
      </c>
      <c r="J33" s="17"/>
      <c r="K33" s="29">
        <f>LOOKUP((IF(J33&gt;0,(RANK(J33,J$6:J$135,0)),"NA")),'Points System'!$A$4:$A$154,'Points System'!$B$4:$B$154)</f>
        <v>0</v>
      </c>
      <c r="L33" s="17"/>
      <c r="M33" s="29">
        <f>LOOKUP((IF(L33&gt;0,(RANK(L33,L$6:L$135,0)),"NA")),'Points System'!$A$4:$A$154,'Points System'!$B$4:$B$154)</f>
        <v>0</v>
      </c>
      <c r="N33" s="17"/>
      <c r="O33" s="29">
        <f>LOOKUP((IF(N33&gt;0,(RANK(N33,N$6:N$135,0)),"NA")),'Points System'!$A$4:$A$154,'Points System'!$B$4:$B$154)</f>
        <v>0</v>
      </c>
      <c r="P33" s="19">
        <v>231.05</v>
      </c>
      <c r="Q33" s="29">
        <f>LOOKUP((IF(P33&gt;0,(RANK(P33,P$6:P$135,0)),"NA")),'Points System'!$A$4:$A$154,'Points System'!$B$4:$B$154)</f>
        <v>67</v>
      </c>
      <c r="R33" s="19">
        <v>206.01</v>
      </c>
      <c r="S33" s="29">
        <f>LOOKUP((IF(R33&gt;0,(RANK(R33,R$6:R$135,0)),"NA")),'Points System'!$A$4:$A$154,'Points System'!$B$4:$B$154)</f>
        <v>60</v>
      </c>
      <c r="T33" s="17"/>
      <c r="U33" s="29">
        <f>LOOKUP((IF(T33&gt;0,(RANK(T33,T$6:T$135,0)),"NA")),'Points System'!$A$4:$A$154,'Points System'!$B$4:$B$154)</f>
        <v>0</v>
      </c>
      <c r="V33" s="17"/>
      <c r="W33" s="29">
        <f>LOOKUP((IF(V33&gt;0,(RANK(V33,V$6:V$135,0)),"NA")),'Points System'!$A$4:$A$154,'Points System'!$B$4:$B$154)</f>
        <v>0</v>
      </c>
      <c r="X33" s="9"/>
      <c r="Y33" s="10">
        <f>LOOKUP((IF(X33&gt;0,(RANK(X33,X$6:X$135,0)),"NA")),'Points System'!$A$4:$A$154,'Points System'!$B$4:$B$154)</f>
        <v>0</v>
      </c>
      <c r="Z33" s="9"/>
      <c r="AA33" s="10">
        <f>LOOKUP((IF(Z33&gt;0,(RANK(Z33,Z$6:Z$135,0)),"NA")),'Points System'!$A$4:$A$154,'Points System'!$B$4:$B$154)</f>
        <v>0</v>
      </c>
      <c r="AB33" s="78">
        <f>CC33</f>
        <v>530.05999999999995</v>
      </c>
      <c r="AC33" s="10">
        <f>SUM((LARGE((BA33:BL33),1))+(LARGE((BA33:BL33),2))+(LARGE((BA33:BL33),3)+(LARGE((BA33:BL33),4))))</f>
        <v>166</v>
      </c>
      <c r="AD33" s="12">
        <f>RANK(AC33,$AC$6:$AC$135,0)</f>
        <v>26</v>
      </c>
      <c r="AE33" s="11">
        <f>(AB33-(ROUNDDOWN(AB33,0)))*100</f>
        <v>5.999999999994543</v>
      </c>
      <c r="AF33" s="76" t="str">
        <f>IF((COUNTIF(AT33:AY33,"&gt;0"))&gt;2,"Y","N")</f>
        <v>N</v>
      </c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23">
        <f t="shared" si="44"/>
        <v>60</v>
      </c>
      <c r="AU33" s="23">
        <f t="shared" si="45"/>
        <v>67</v>
      </c>
      <c r="AV33" s="23">
        <f t="shared" si="46"/>
        <v>0</v>
      </c>
      <c r="AW33" s="23">
        <f t="shared" si="47"/>
        <v>0</v>
      </c>
      <c r="AX33" s="23">
        <f t="shared" si="48"/>
        <v>0</v>
      </c>
      <c r="AY33" s="23">
        <f t="shared" si="49"/>
        <v>0</v>
      </c>
      <c r="AZ33" s="7"/>
      <c r="BA33" s="82">
        <f t="shared" si="33"/>
        <v>39</v>
      </c>
      <c r="BB33" s="83">
        <f t="shared" si="6"/>
        <v>60</v>
      </c>
      <c r="BC33" s="82">
        <f t="shared" si="34"/>
        <v>0</v>
      </c>
      <c r="BD33" s="83">
        <f t="shared" si="7"/>
        <v>67</v>
      </c>
      <c r="BE33" s="82">
        <f t="shared" si="35"/>
        <v>0</v>
      </c>
      <c r="BF33" s="83">
        <f t="shared" si="8"/>
        <v>0</v>
      </c>
      <c r="BG33" s="82">
        <f t="shared" si="36"/>
        <v>0</v>
      </c>
      <c r="BH33" s="82">
        <f t="shared" si="9"/>
        <v>0</v>
      </c>
      <c r="BI33" s="83">
        <f t="shared" si="10"/>
        <v>0</v>
      </c>
      <c r="BJ33" s="82">
        <f t="shared" si="11"/>
        <v>0</v>
      </c>
      <c r="BK33" s="83">
        <f t="shared" si="12"/>
        <v>0</v>
      </c>
      <c r="BL33" s="7"/>
      <c r="BM33" s="82">
        <f t="shared" si="13"/>
        <v>93</v>
      </c>
      <c r="BN33" s="83">
        <f t="shared" si="14"/>
        <v>206.01</v>
      </c>
      <c r="BO33" s="82">
        <f t="shared" si="15"/>
        <v>0</v>
      </c>
      <c r="BP33" s="83">
        <f t="shared" si="16"/>
        <v>231.05</v>
      </c>
      <c r="BQ33" s="82">
        <f t="shared" si="17"/>
        <v>0</v>
      </c>
      <c r="BR33" s="83">
        <f t="shared" si="18"/>
        <v>0</v>
      </c>
      <c r="BS33" s="82">
        <f t="shared" si="19"/>
        <v>0</v>
      </c>
      <c r="BT33" s="82">
        <f t="shared" si="20"/>
        <v>0</v>
      </c>
      <c r="BU33" s="83">
        <f t="shared" si="21"/>
        <v>0</v>
      </c>
      <c r="BV33" s="82">
        <f t="shared" si="22"/>
        <v>0</v>
      </c>
      <c r="BW33" s="83">
        <f t="shared" si="23"/>
        <v>0</v>
      </c>
      <c r="BY33" s="7">
        <f t="shared" si="24"/>
        <v>530.05999999999995</v>
      </c>
      <c r="BZ33" s="7"/>
      <c r="CA33" s="7">
        <f t="shared" si="37"/>
        <v>0</v>
      </c>
      <c r="CB33" s="7"/>
      <c r="CC33" s="7">
        <f t="shared" si="25"/>
        <v>530.05999999999995</v>
      </c>
      <c r="CF33" s="7">
        <f t="shared" si="26"/>
        <v>3</v>
      </c>
      <c r="CG33" s="7">
        <f t="shared" si="27"/>
        <v>3</v>
      </c>
      <c r="CH33" s="7">
        <f t="shared" si="28"/>
        <v>3</v>
      </c>
      <c r="CI33" s="7">
        <f t="shared" si="29"/>
        <v>3</v>
      </c>
      <c r="CJ33" s="7">
        <f t="shared" si="30"/>
        <v>3</v>
      </c>
      <c r="CK33" s="7">
        <f t="shared" si="31"/>
        <v>3</v>
      </c>
      <c r="CL33" s="7">
        <f t="shared" si="38"/>
        <v>3</v>
      </c>
      <c r="CM33" s="7">
        <f t="shared" si="39"/>
        <v>3</v>
      </c>
      <c r="CN33" s="7">
        <f t="shared" si="40"/>
        <v>1</v>
      </c>
      <c r="CO33" s="7">
        <f t="shared" si="41"/>
        <v>2</v>
      </c>
      <c r="CP33" s="7">
        <f t="shared" si="42"/>
        <v>4</v>
      </c>
      <c r="CQ33" s="7"/>
      <c r="CS33" s="7">
        <f t="shared" si="51"/>
        <v>0</v>
      </c>
      <c r="CT33" s="7">
        <f t="shared" si="51"/>
        <v>0</v>
      </c>
      <c r="CU33" s="7">
        <f t="shared" si="50"/>
        <v>0</v>
      </c>
      <c r="CV33" s="7">
        <f t="shared" si="50"/>
        <v>0</v>
      </c>
      <c r="CW33" s="7">
        <f t="shared" si="50"/>
        <v>0</v>
      </c>
      <c r="CX33" s="7">
        <f t="shared" si="50"/>
        <v>0</v>
      </c>
      <c r="CY33" s="7">
        <f t="shared" si="50"/>
        <v>0</v>
      </c>
      <c r="CZ33" s="7">
        <f t="shared" si="50"/>
        <v>0</v>
      </c>
      <c r="DA33" s="7">
        <f t="shared" si="50"/>
        <v>93</v>
      </c>
      <c r="DB33" s="7">
        <f t="shared" si="50"/>
        <v>206.01</v>
      </c>
      <c r="DC33" s="7">
        <f t="shared" si="50"/>
        <v>231.05</v>
      </c>
    </row>
    <row r="34" spans="1:107">
      <c r="A34" s="6">
        <v>29</v>
      </c>
      <c r="B34" s="68" t="s">
        <v>275</v>
      </c>
      <c r="C34" s="15" t="s">
        <v>82</v>
      </c>
      <c r="D34" s="9"/>
      <c r="E34" s="29">
        <f>LOOKUP((IF(D34&gt;0,(RANK(D34,D$6:D$135,0)),"NA")),'Points System'!$A$4:$A$154,'Points System'!$B$4:$B$154)</f>
        <v>0</v>
      </c>
      <c r="F34" s="17"/>
      <c r="G34" s="29">
        <f>LOOKUP((IF(F34&gt;0,(RANK(F34,F$6:F$135,0)),"NA")),'Points System'!$A$4:$A$154,'Points System'!$B$4:$B$154)</f>
        <v>0</v>
      </c>
      <c r="H34" s="17"/>
      <c r="I34" s="29">
        <f>LOOKUP((IF(H34&gt;0,(RANK(H34,H$6:H$135,0)),"NA")),'Points System'!$A$4:$A$154,'Points System'!$B$4:$B$154)</f>
        <v>0</v>
      </c>
      <c r="J34" s="17"/>
      <c r="K34" s="29">
        <f>LOOKUP((IF(J34&gt;0,(RANK(J34,J$6:J$135,0)),"NA")),'Points System'!$A$4:$A$154,'Points System'!$B$4:$B$154)</f>
        <v>0</v>
      </c>
      <c r="L34" s="17">
        <v>220.01</v>
      </c>
      <c r="M34" s="29">
        <f>LOOKUP((IF(L34&gt;0,(RANK(L34,L$6:L$135,0)),"NA")),'Points System'!$A$4:$A$154,'Points System'!$B$4:$B$154)</f>
        <v>64</v>
      </c>
      <c r="N34" s="17"/>
      <c r="O34" s="29">
        <f>LOOKUP((IF(N34&gt;0,(RANK(N34,N$6:N$135,0)),"NA")),'Points System'!$A$4:$A$154,'Points System'!$B$4:$B$154)</f>
        <v>0</v>
      </c>
      <c r="P34" s="19"/>
      <c r="Q34" s="29">
        <f>LOOKUP((IF(P34&gt;0,(RANK(P34,P$6:P$135,0)),"NA")),'Points System'!$A$4:$A$154,'Points System'!$B$4:$B$154)</f>
        <v>0</v>
      </c>
      <c r="R34" s="19">
        <v>244.05</v>
      </c>
      <c r="S34" s="29">
        <f>LOOKUP((IF(R34&gt;0,(RANK(R34,R$6:R$135,0)),"NA")),'Points System'!$A$4:$A$154,'Points System'!$B$4:$B$154)</f>
        <v>100</v>
      </c>
      <c r="T34" s="17"/>
      <c r="U34" s="29">
        <f>LOOKUP((IF(T34&gt;0,(RANK(T34,T$6:T$135,0)),"NA")),'Points System'!$A$4:$A$154,'Points System'!$B$4:$B$154)</f>
        <v>0</v>
      </c>
      <c r="V34" s="17"/>
      <c r="W34" s="29">
        <f>LOOKUP((IF(V34&gt;0,(RANK(V34,V$6:V$135,0)),"NA")),'Points System'!$A$4:$A$154,'Points System'!$B$4:$B$154)</f>
        <v>0</v>
      </c>
      <c r="X34" s="9"/>
      <c r="Y34" s="10">
        <f>LOOKUP((IF(X34&gt;0,(RANK(X34,X$6:X$135,0)),"NA")),'Points System'!$A$4:$A$154,'Points System'!$B$4:$B$154)</f>
        <v>0</v>
      </c>
      <c r="Z34" s="9"/>
      <c r="AA34" s="10">
        <f>LOOKUP((IF(Z34&gt;0,(RANK(Z34,Z$6:Z$135,0)),"NA")),'Points System'!$A$4:$A$154,'Points System'!$B$4:$B$154)</f>
        <v>0</v>
      </c>
      <c r="AB34" s="78">
        <f>CC34</f>
        <v>464.06</v>
      </c>
      <c r="AC34" s="10">
        <f>SUM((LARGE((BA34:BL34),1))+(LARGE((BA34:BL34),2))+(LARGE((BA34:BL34),3)+(LARGE((BA34:BL34),4))))</f>
        <v>164</v>
      </c>
      <c r="AD34" s="12">
        <f>RANK(AC34,$AC$6:$AC$135,0)</f>
        <v>27</v>
      </c>
      <c r="AE34" s="11">
        <f>(AB34-(ROUNDDOWN(AB34,0)))*100</f>
        <v>6.0000000000002274</v>
      </c>
      <c r="AF34" s="76" t="str">
        <f>IF((COUNTIF(AT34:AY34,"&gt;0"))&gt;2,"Y","N")</f>
        <v>N</v>
      </c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23">
        <f t="shared" si="44"/>
        <v>100</v>
      </c>
      <c r="AU34" s="23">
        <f t="shared" si="45"/>
        <v>0</v>
      </c>
      <c r="AV34" s="23">
        <f t="shared" si="46"/>
        <v>0</v>
      </c>
      <c r="AW34" s="23">
        <f t="shared" si="47"/>
        <v>0</v>
      </c>
      <c r="AX34" s="23">
        <f t="shared" si="48"/>
        <v>64</v>
      </c>
      <c r="AY34" s="23">
        <f t="shared" si="49"/>
        <v>0</v>
      </c>
      <c r="AZ34" s="7"/>
      <c r="BA34" s="82">
        <f t="shared" si="33"/>
        <v>0</v>
      </c>
      <c r="BB34" s="83">
        <f t="shared" si="6"/>
        <v>100</v>
      </c>
      <c r="BC34" s="82">
        <f t="shared" si="34"/>
        <v>0</v>
      </c>
      <c r="BD34" s="83">
        <f t="shared" si="7"/>
        <v>0</v>
      </c>
      <c r="BE34" s="82">
        <f t="shared" si="35"/>
        <v>0</v>
      </c>
      <c r="BF34" s="83">
        <f t="shared" si="8"/>
        <v>0</v>
      </c>
      <c r="BG34" s="82">
        <f t="shared" si="36"/>
        <v>0</v>
      </c>
      <c r="BH34" s="82">
        <f t="shared" si="9"/>
        <v>0</v>
      </c>
      <c r="BI34" s="83">
        <f t="shared" si="10"/>
        <v>64</v>
      </c>
      <c r="BJ34" s="82">
        <f t="shared" si="11"/>
        <v>0</v>
      </c>
      <c r="BK34" s="83">
        <f t="shared" si="12"/>
        <v>0</v>
      </c>
      <c r="BL34" s="7"/>
      <c r="BM34" s="82">
        <f t="shared" si="13"/>
        <v>0</v>
      </c>
      <c r="BN34" s="83">
        <f t="shared" si="14"/>
        <v>244.05</v>
      </c>
      <c r="BO34" s="82">
        <f t="shared" si="15"/>
        <v>0</v>
      </c>
      <c r="BP34" s="83">
        <f t="shared" si="16"/>
        <v>0</v>
      </c>
      <c r="BQ34" s="82">
        <f t="shared" si="17"/>
        <v>0</v>
      </c>
      <c r="BR34" s="83">
        <f t="shared" si="18"/>
        <v>0</v>
      </c>
      <c r="BS34" s="82">
        <f t="shared" si="19"/>
        <v>0</v>
      </c>
      <c r="BT34" s="82">
        <f t="shared" si="20"/>
        <v>0</v>
      </c>
      <c r="BU34" s="83">
        <f t="shared" si="21"/>
        <v>220.01</v>
      </c>
      <c r="BV34" s="82">
        <f t="shared" si="22"/>
        <v>0</v>
      </c>
      <c r="BW34" s="83">
        <f t="shared" si="23"/>
        <v>0</v>
      </c>
      <c r="BY34" s="7">
        <f t="shared" si="24"/>
        <v>464.06</v>
      </c>
      <c r="BZ34" s="7"/>
      <c r="CA34" s="7">
        <f t="shared" si="37"/>
        <v>0</v>
      </c>
      <c r="CB34" s="7"/>
      <c r="CC34" s="7">
        <f t="shared" si="25"/>
        <v>464.06</v>
      </c>
      <c r="CF34" s="7">
        <f t="shared" si="26"/>
        <v>1</v>
      </c>
      <c r="CG34" s="7">
        <f t="shared" si="27"/>
        <v>1</v>
      </c>
      <c r="CH34" s="7">
        <f t="shared" si="28"/>
        <v>1</v>
      </c>
      <c r="CI34" s="7">
        <f t="shared" si="29"/>
        <v>1</v>
      </c>
      <c r="CJ34" s="7">
        <f t="shared" si="30"/>
        <v>1</v>
      </c>
      <c r="CK34" s="7">
        <f t="shared" si="31"/>
        <v>1</v>
      </c>
      <c r="CL34" s="7">
        <f t="shared" si="38"/>
        <v>1</v>
      </c>
      <c r="CM34" s="7">
        <f t="shared" si="39"/>
        <v>1</v>
      </c>
      <c r="CN34" s="7">
        <f t="shared" si="40"/>
        <v>1</v>
      </c>
      <c r="CO34" s="7">
        <f t="shared" si="41"/>
        <v>9</v>
      </c>
      <c r="CP34" s="7">
        <f t="shared" si="42"/>
        <v>2</v>
      </c>
      <c r="CQ34" s="7"/>
      <c r="CS34" s="7">
        <f t="shared" si="51"/>
        <v>0</v>
      </c>
      <c r="CT34" s="7">
        <f t="shared" si="51"/>
        <v>0</v>
      </c>
      <c r="CU34" s="7">
        <f t="shared" si="50"/>
        <v>0</v>
      </c>
      <c r="CV34" s="7">
        <f t="shared" si="50"/>
        <v>0</v>
      </c>
      <c r="CW34" s="7">
        <f t="shared" si="50"/>
        <v>0</v>
      </c>
      <c r="CX34" s="7">
        <f t="shared" si="50"/>
        <v>0</v>
      </c>
      <c r="CY34" s="7">
        <f t="shared" si="50"/>
        <v>0</v>
      </c>
      <c r="CZ34" s="7">
        <f t="shared" si="50"/>
        <v>0</v>
      </c>
      <c r="DA34" s="7">
        <f t="shared" si="50"/>
        <v>0</v>
      </c>
      <c r="DB34" s="7">
        <f t="shared" si="50"/>
        <v>220.01</v>
      </c>
      <c r="DC34" s="7">
        <f t="shared" si="50"/>
        <v>244.05</v>
      </c>
    </row>
    <row r="35" spans="1:107">
      <c r="A35" s="6">
        <v>30</v>
      </c>
      <c r="B35" s="68" t="s">
        <v>229</v>
      </c>
      <c r="C35" s="15" t="s">
        <v>230</v>
      </c>
      <c r="D35" s="9"/>
      <c r="E35" s="29">
        <f>LOOKUP((IF(D35&gt;0,(RANK(D35,D$6:D$135,0)),"NA")),'Points System'!$A$4:$A$154,'Points System'!$B$4:$B$154)</f>
        <v>0</v>
      </c>
      <c r="F35" s="17"/>
      <c r="G35" s="29">
        <f>LOOKUP((IF(F35&gt;0,(RANK(F35,F$6:F$135,0)),"NA")),'Points System'!$A$4:$A$154,'Points System'!$B$4:$B$154)</f>
        <v>0</v>
      </c>
      <c r="H35" s="17"/>
      <c r="I35" s="29">
        <f>LOOKUP((IF(H35&gt;0,(RANK(H35,H$6:H$135,0)),"NA")),'Points System'!$A$4:$A$154,'Points System'!$B$4:$B$154)</f>
        <v>0</v>
      </c>
      <c r="J35" s="17"/>
      <c r="K35" s="29">
        <f>LOOKUP((IF(J35&gt;0,(RANK(J35,J$6:J$135,0)),"NA")),'Points System'!$A$4:$A$154,'Points System'!$B$4:$B$154)</f>
        <v>0</v>
      </c>
      <c r="L35" s="17">
        <v>224.02</v>
      </c>
      <c r="M35" s="29">
        <f>LOOKUP((IF(L35&gt;0,(RANK(L35,L$6:L$135,0)),"NA")),'Points System'!$A$4:$A$154,'Points System'!$B$4:$B$154)</f>
        <v>77</v>
      </c>
      <c r="N35" s="17"/>
      <c r="O35" s="29">
        <f>LOOKUP((IF(N35&gt;0,(RANK(N35,N$6:N$135,0)),"NA")),'Points System'!$A$4:$A$154,'Points System'!$B$4:$B$154)</f>
        <v>0</v>
      </c>
      <c r="P35" s="19"/>
      <c r="Q35" s="29">
        <f>LOOKUP((IF(P35&gt;0,(RANK(P35,P$6:P$135,0)),"NA")),'Points System'!$A$4:$A$154,'Points System'!$B$4:$B$154)</f>
        <v>0</v>
      </c>
      <c r="R35" s="19">
        <v>219.03</v>
      </c>
      <c r="S35" s="29">
        <f>LOOKUP((IF(R35&gt;0,(RANK(R35,R$6:R$135,0)),"NA")),'Points System'!$A$4:$A$154,'Points System'!$B$4:$B$154)</f>
        <v>70</v>
      </c>
      <c r="T35" s="17"/>
      <c r="U35" s="29">
        <f>LOOKUP((IF(T35&gt;0,(RANK(T35,T$6:T$135,0)),"NA")),'Points System'!$A$4:$A$154,'Points System'!$B$4:$B$154)</f>
        <v>0</v>
      </c>
      <c r="V35" s="17"/>
      <c r="W35" s="29">
        <f>LOOKUP((IF(V35&gt;0,(RANK(V35,V$6:V$135,0)),"NA")),'Points System'!$A$4:$A$154,'Points System'!$B$4:$B$154)</f>
        <v>0</v>
      </c>
      <c r="X35" s="9"/>
      <c r="Y35" s="10">
        <f>LOOKUP((IF(X35&gt;0,(RANK(X35,X$6:X$135,0)),"NA")),'Points System'!$A$4:$A$154,'Points System'!$B$4:$B$154)</f>
        <v>0</v>
      </c>
      <c r="Z35" s="9"/>
      <c r="AA35" s="10">
        <f>LOOKUP((IF(Z35&gt;0,(RANK(Z35,Z$6:Z$135,0)),"NA")),'Points System'!$A$4:$A$154,'Points System'!$B$4:$B$154)</f>
        <v>0</v>
      </c>
      <c r="AB35" s="78">
        <f>CC35</f>
        <v>443.05</v>
      </c>
      <c r="AC35" s="10">
        <f>SUM((LARGE((BA35:BL35),1))+(LARGE((BA35:BL35),2))+(LARGE((BA35:BL35),3)+(LARGE((BA35:BL35),4))))</f>
        <v>147</v>
      </c>
      <c r="AD35" s="12">
        <f>RANK(AC35,$AC$6:$AC$135,0)</f>
        <v>28</v>
      </c>
      <c r="AE35" s="11">
        <f>(AB35-(ROUNDDOWN(AB35,0)))*100</f>
        <v>5.0000000000011369</v>
      </c>
      <c r="AF35" s="76" t="str">
        <f>IF((COUNTIF(AT35:AY35,"&gt;0"))&gt;2,"Y","N")</f>
        <v>N</v>
      </c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23">
        <f t="shared" si="44"/>
        <v>70</v>
      </c>
      <c r="AU35" s="23">
        <f t="shared" si="45"/>
        <v>0</v>
      </c>
      <c r="AV35" s="23">
        <f t="shared" si="46"/>
        <v>0</v>
      </c>
      <c r="AW35" s="23">
        <f t="shared" si="47"/>
        <v>0</v>
      </c>
      <c r="AX35" s="23">
        <f t="shared" si="48"/>
        <v>77</v>
      </c>
      <c r="AY35" s="23">
        <f t="shared" si="49"/>
        <v>0</v>
      </c>
      <c r="AZ35" s="7"/>
      <c r="BA35" s="82">
        <f t="shared" si="33"/>
        <v>0</v>
      </c>
      <c r="BB35" s="83">
        <f t="shared" si="6"/>
        <v>70</v>
      </c>
      <c r="BC35" s="82">
        <f t="shared" si="34"/>
        <v>0</v>
      </c>
      <c r="BD35" s="83">
        <f t="shared" si="7"/>
        <v>0</v>
      </c>
      <c r="BE35" s="82">
        <f t="shared" si="35"/>
        <v>0</v>
      </c>
      <c r="BF35" s="83">
        <f t="shared" si="8"/>
        <v>0</v>
      </c>
      <c r="BG35" s="82">
        <f t="shared" si="36"/>
        <v>0</v>
      </c>
      <c r="BH35" s="82">
        <f t="shared" si="9"/>
        <v>0</v>
      </c>
      <c r="BI35" s="83">
        <f t="shared" si="10"/>
        <v>77</v>
      </c>
      <c r="BJ35" s="82">
        <f t="shared" si="11"/>
        <v>0</v>
      </c>
      <c r="BK35" s="83">
        <f t="shared" si="12"/>
        <v>0</v>
      </c>
      <c r="BL35" s="7"/>
      <c r="BM35" s="82">
        <f t="shared" si="13"/>
        <v>0</v>
      </c>
      <c r="BN35" s="83">
        <f t="shared" si="14"/>
        <v>219.03</v>
      </c>
      <c r="BO35" s="82">
        <f t="shared" si="15"/>
        <v>0</v>
      </c>
      <c r="BP35" s="83">
        <f t="shared" si="16"/>
        <v>0</v>
      </c>
      <c r="BQ35" s="82">
        <f t="shared" si="17"/>
        <v>0</v>
      </c>
      <c r="BR35" s="83">
        <f t="shared" si="18"/>
        <v>0</v>
      </c>
      <c r="BS35" s="82">
        <f t="shared" si="19"/>
        <v>0</v>
      </c>
      <c r="BT35" s="82">
        <f t="shared" si="20"/>
        <v>0</v>
      </c>
      <c r="BU35" s="83">
        <f t="shared" si="21"/>
        <v>224.02</v>
      </c>
      <c r="BV35" s="82">
        <f t="shared" si="22"/>
        <v>0</v>
      </c>
      <c r="BW35" s="83">
        <f t="shared" si="23"/>
        <v>0</v>
      </c>
      <c r="BY35" s="7">
        <f t="shared" si="24"/>
        <v>443.05</v>
      </c>
      <c r="BZ35" s="7"/>
      <c r="CA35" s="7">
        <f t="shared" si="37"/>
        <v>0</v>
      </c>
      <c r="CB35" s="7"/>
      <c r="CC35" s="7">
        <f t="shared" si="25"/>
        <v>443.05</v>
      </c>
      <c r="CF35" s="7">
        <f t="shared" si="26"/>
        <v>1</v>
      </c>
      <c r="CG35" s="7">
        <f t="shared" si="27"/>
        <v>1</v>
      </c>
      <c r="CH35" s="7">
        <f t="shared" si="28"/>
        <v>1</v>
      </c>
      <c r="CI35" s="7">
        <f t="shared" si="29"/>
        <v>1</v>
      </c>
      <c r="CJ35" s="7">
        <f t="shared" si="30"/>
        <v>1</v>
      </c>
      <c r="CK35" s="7">
        <f t="shared" si="31"/>
        <v>1</v>
      </c>
      <c r="CL35" s="7">
        <f t="shared" si="38"/>
        <v>1</v>
      </c>
      <c r="CM35" s="7">
        <f t="shared" si="39"/>
        <v>1</v>
      </c>
      <c r="CN35" s="7">
        <f t="shared" si="40"/>
        <v>1</v>
      </c>
      <c r="CO35" s="7">
        <f t="shared" si="41"/>
        <v>2</v>
      </c>
      <c r="CP35" s="7">
        <f t="shared" si="42"/>
        <v>9</v>
      </c>
      <c r="CQ35" s="7"/>
      <c r="CS35" s="7">
        <f t="shared" si="51"/>
        <v>0</v>
      </c>
      <c r="CT35" s="7">
        <f t="shared" si="51"/>
        <v>0</v>
      </c>
      <c r="CU35" s="7">
        <f t="shared" si="50"/>
        <v>0</v>
      </c>
      <c r="CV35" s="7">
        <f t="shared" si="50"/>
        <v>0</v>
      </c>
      <c r="CW35" s="7">
        <f t="shared" si="50"/>
        <v>0</v>
      </c>
      <c r="CX35" s="7">
        <f t="shared" si="50"/>
        <v>0</v>
      </c>
      <c r="CY35" s="7">
        <f t="shared" si="50"/>
        <v>0</v>
      </c>
      <c r="CZ35" s="7">
        <f t="shared" si="50"/>
        <v>0</v>
      </c>
      <c r="DA35" s="7">
        <f t="shared" si="50"/>
        <v>0</v>
      </c>
      <c r="DB35" s="7">
        <f t="shared" si="50"/>
        <v>219.03</v>
      </c>
      <c r="DC35" s="7">
        <f t="shared" si="50"/>
        <v>224.02</v>
      </c>
    </row>
    <row r="36" spans="1:107">
      <c r="A36" s="6">
        <v>31</v>
      </c>
      <c r="B36" s="68" t="s">
        <v>177</v>
      </c>
      <c r="C36" s="15" t="s">
        <v>109</v>
      </c>
      <c r="D36" s="9">
        <v>86.01</v>
      </c>
      <c r="E36" s="29">
        <f>LOOKUP((IF(D36&gt;0,(RANK(D36,D$6:D$135,0)),"NA")),'Points System'!$A$4:$A$154,'Points System'!$B$4:$B$154)</f>
        <v>47</v>
      </c>
      <c r="F36" s="17"/>
      <c r="G36" s="29">
        <f>LOOKUP((IF(F36&gt;0,(RANK(F36,F$6:F$135,0)),"NA")),'Points System'!$A$4:$A$154,'Points System'!$B$4:$B$154)</f>
        <v>0</v>
      </c>
      <c r="H36" s="17">
        <v>207.04</v>
      </c>
      <c r="I36" s="29">
        <f>LOOKUP((IF(H36&gt;0,(RANK(H36,H$6:H$135,0)),"NA")),'Points System'!$A$4:$A$154,'Points System'!$B$4:$B$154)</f>
        <v>58</v>
      </c>
      <c r="J36" s="17"/>
      <c r="K36" s="29">
        <f>LOOKUP((IF(J36&gt;0,(RANK(J36,J$6:J$135,0)),"NA")),'Points System'!$A$4:$A$154,'Points System'!$B$4:$B$154)</f>
        <v>0</v>
      </c>
      <c r="L36" s="17"/>
      <c r="M36" s="29">
        <f>LOOKUP((IF(L36&gt;0,(RANK(L36,L$6:L$135,0)),"NA")),'Points System'!$A$4:$A$154,'Points System'!$B$4:$B$154)</f>
        <v>0</v>
      </c>
      <c r="N36" s="17"/>
      <c r="O36" s="29">
        <f>LOOKUP((IF(N36&gt;0,(RANK(N36,N$6:N$135,0)),"NA")),'Points System'!$A$4:$A$154,'Points System'!$B$4:$B$154)</f>
        <v>0</v>
      </c>
      <c r="P36" s="19">
        <v>159.01</v>
      </c>
      <c r="Q36" s="29">
        <f>LOOKUP((IF(P36&gt;0,(RANK(P36,P$6:P$135,0)),"NA")),'Points System'!$A$4:$A$154,'Points System'!$B$4:$B$154)</f>
        <v>41</v>
      </c>
      <c r="R36" s="19"/>
      <c r="S36" s="29">
        <f>LOOKUP((IF(R36&gt;0,(RANK(R36,R$6:R$135,0)),"NA")),'Points System'!$A$4:$A$154,'Points System'!$B$4:$B$154)</f>
        <v>0</v>
      </c>
      <c r="T36" s="17"/>
      <c r="U36" s="29">
        <f>LOOKUP((IF(T36&gt;0,(RANK(T36,T$6:T$135,0)),"NA")),'Points System'!$A$4:$A$154,'Points System'!$B$4:$B$154)</f>
        <v>0</v>
      </c>
      <c r="V36" s="17"/>
      <c r="W36" s="29">
        <f>LOOKUP((IF(V36&gt;0,(RANK(V36,V$6:V$135,0)),"NA")),'Points System'!$A$4:$A$154,'Points System'!$B$4:$B$154)</f>
        <v>0</v>
      </c>
      <c r="X36" s="9"/>
      <c r="Y36" s="10">
        <f>LOOKUP((IF(X36&gt;0,(RANK(X36,X$6:X$135,0)),"NA")),'Points System'!$A$4:$A$154,'Points System'!$B$4:$B$154)</f>
        <v>0</v>
      </c>
      <c r="Z36" s="9"/>
      <c r="AA36" s="10">
        <f>LOOKUP((IF(Z36&gt;0,(RANK(Z36,Z$6:Z$135,0)),"NA")),'Points System'!$A$4:$A$154,'Points System'!$B$4:$B$154)</f>
        <v>0</v>
      </c>
      <c r="AB36" s="78">
        <f>CC36</f>
        <v>452.05999999999995</v>
      </c>
      <c r="AC36" s="10">
        <f>SUM((LARGE((BA36:BL36),1))+(LARGE((BA36:BL36),2))+(LARGE((BA36:BL36),3)+(LARGE((BA36:BL36),4))))</f>
        <v>146</v>
      </c>
      <c r="AD36" s="12">
        <f>RANK(AC36,$AC$6:$AC$135,0)</f>
        <v>29</v>
      </c>
      <c r="AE36" s="11">
        <f>(AB36-(ROUNDDOWN(AB36,0)))*100</f>
        <v>5.999999999994543</v>
      </c>
      <c r="AF36" s="76" t="str">
        <f>IF((COUNTIF(AT36:AY36,"&gt;0"))&gt;2,"Y","N")</f>
        <v>N</v>
      </c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23">
        <f t="shared" si="44"/>
        <v>0</v>
      </c>
      <c r="AU36" s="23">
        <f t="shared" si="45"/>
        <v>58</v>
      </c>
      <c r="AV36" s="23">
        <f t="shared" si="46"/>
        <v>0</v>
      </c>
      <c r="AW36" s="23">
        <f t="shared" si="47"/>
        <v>47</v>
      </c>
      <c r="AX36" s="23">
        <f t="shared" si="48"/>
        <v>0</v>
      </c>
      <c r="AY36" s="23">
        <f t="shared" si="49"/>
        <v>0</v>
      </c>
      <c r="AZ36" s="7"/>
      <c r="BA36" s="82">
        <f t="shared" si="33"/>
        <v>0</v>
      </c>
      <c r="BB36" s="83">
        <f t="shared" si="6"/>
        <v>0</v>
      </c>
      <c r="BC36" s="82">
        <f t="shared" si="34"/>
        <v>58</v>
      </c>
      <c r="BD36" s="83">
        <f t="shared" si="7"/>
        <v>41</v>
      </c>
      <c r="BE36" s="82">
        <f t="shared" si="35"/>
        <v>0</v>
      </c>
      <c r="BF36" s="83">
        <f t="shared" si="8"/>
        <v>0</v>
      </c>
      <c r="BG36" s="82">
        <f t="shared" si="36"/>
        <v>0</v>
      </c>
      <c r="BH36" s="82">
        <f t="shared" si="9"/>
        <v>47</v>
      </c>
      <c r="BI36" s="83">
        <f t="shared" si="10"/>
        <v>0</v>
      </c>
      <c r="BJ36" s="82">
        <f t="shared" si="11"/>
        <v>0</v>
      </c>
      <c r="BK36" s="83">
        <f t="shared" si="12"/>
        <v>0</v>
      </c>
      <c r="BL36" s="7"/>
      <c r="BM36" s="82">
        <f t="shared" si="13"/>
        <v>0</v>
      </c>
      <c r="BN36" s="83">
        <f t="shared" si="14"/>
        <v>0</v>
      </c>
      <c r="BO36" s="82">
        <f t="shared" si="15"/>
        <v>207.04</v>
      </c>
      <c r="BP36" s="83">
        <f t="shared" si="16"/>
        <v>159.01</v>
      </c>
      <c r="BQ36" s="82">
        <f t="shared" si="17"/>
        <v>0</v>
      </c>
      <c r="BR36" s="83">
        <f t="shared" si="18"/>
        <v>0</v>
      </c>
      <c r="BS36" s="82">
        <f t="shared" si="19"/>
        <v>0</v>
      </c>
      <c r="BT36" s="82">
        <f t="shared" si="20"/>
        <v>86.01</v>
      </c>
      <c r="BU36" s="83">
        <f t="shared" si="21"/>
        <v>0</v>
      </c>
      <c r="BV36" s="82">
        <f t="shared" si="22"/>
        <v>0</v>
      </c>
      <c r="BW36" s="83">
        <f t="shared" si="23"/>
        <v>0</v>
      </c>
      <c r="BY36" s="7">
        <f t="shared" si="24"/>
        <v>452.05999999999995</v>
      </c>
      <c r="BZ36" s="7"/>
      <c r="CA36" s="7">
        <f t="shared" si="37"/>
        <v>0</v>
      </c>
      <c r="CB36" s="7"/>
      <c r="CC36" s="7">
        <f t="shared" si="25"/>
        <v>452.05999999999995</v>
      </c>
      <c r="CF36" s="7">
        <f t="shared" si="26"/>
        <v>1</v>
      </c>
      <c r="CG36" s="7">
        <f t="shared" si="27"/>
        <v>1</v>
      </c>
      <c r="CH36" s="7">
        <f t="shared" si="28"/>
        <v>1</v>
      </c>
      <c r="CI36" s="7">
        <f t="shared" si="29"/>
        <v>1</v>
      </c>
      <c r="CJ36" s="7">
        <f t="shared" si="30"/>
        <v>1</v>
      </c>
      <c r="CK36" s="7">
        <f t="shared" si="31"/>
        <v>1</v>
      </c>
      <c r="CL36" s="7">
        <f t="shared" si="38"/>
        <v>1</v>
      </c>
      <c r="CM36" s="7">
        <f t="shared" si="39"/>
        <v>1</v>
      </c>
      <c r="CN36" s="7">
        <f t="shared" si="40"/>
        <v>4</v>
      </c>
      <c r="CO36" s="7">
        <f t="shared" si="41"/>
        <v>8</v>
      </c>
      <c r="CP36" s="7">
        <f t="shared" si="42"/>
        <v>3</v>
      </c>
      <c r="CQ36" s="7"/>
      <c r="CS36" s="7">
        <f t="shared" si="51"/>
        <v>0</v>
      </c>
      <c r="CT36" s="7">
        <f t="shared" si="51"/>
        <v>0</v>
      </c>
      <c r="CU36" s="7">
        <f t="shared" si="50"/>
        <v>0</v>
      </c>
      <c r="CV36" s="7">
        <f t="shared" si="50"/>
        <v>0</v>
      </c>
      <c r="CW36" s="7">
        <f t="shared" si="50"/>
        <v>0</v>
      </c>
      <c r="CX36" s="7">
        <f t="shared" si="50"/>
        <v>0</v>
      </c>
      <c r="CY36" s="7">
        <f t="shared" si="50"/>
        <v>0</v>
      </c>
      <c r="CZ36" s="7">
        <f t="shared" si="50"/>
        <v>0</v>
      </c>
      <c r="DA36" s="7">
        <f t="shared" si="50"/>
        <v>159.01</v>
      </c>
      <c r="DB36" s="7">
        <f t="shared" si="50"/>
        <v>86.01</v>
      </c>
      <c r="DC36" s="7">
        <f t="shared" si="50"/>
        <v>207.04</v>
      </c>
    </row>
    <row r="37" spans="1:107">
      <c r="A37" s="6">
        <v>32</v>
      </c>
      <c r="B37" s="68" t="s">
        <v>51</v>
      </c>
      <c r="C37" s="15" t="s">
        <v>116</v>
      </c>
      <c r="D37" s="9"/>
      <c r="E37" s="29">
        <f>LOOKUP((IF(D37&gt;0,(RANK(D37,D$6:D$135,0)),"NA")),'Points System'!$A$4:$A$154,'Points System'!$B$4:$B$154)</f>
        <v>0</v>
      </c>
      <c r="F37" s="17">
        <v>84.01</v>
      </c>
      <c r="G37" s="29">
        <f>LOOKUP((IF(F37&gt;0,(RANK(F37,F$6:F$135,0)),"NA")),'Points System'!$A$4:$A$154,'Points System'!$B$4:$B$154)</f>
        <v>37</v>
      </c>
      <c r="H37" s="17"/>
      <c r="I37" s="29">
        <f>LOOKUP((IF(H37&gt;0,(RANK(H37,H$6:H$135,0)),"NA")),'Points System'!$A$4:$A$154,'Points System'!$B$4:$B$154)</f>
        <v>0</v>
      </c>
      <c r="J37" s="17"/>
      <c r="K37" s="29">
        <f>LOOKUP((IF(J37&gt;0,(RANK(J37,J$6:J$135,0)),"NA")),'Points System'!$A$4:$A$154,'Points System'!$B$4:$B$154)</f>
        <v>0</v>
      </c>
      <c r="L37" s="17">
        <v>213</v>
      </c>
      <c r="M37" s="29">
        <f>LOOKUP((IF(L37&gt;0,(RANK(L37,L$6:L$135,0)),"NA")),'Points System'!$A$4:$A$154,'Points System'!$B$4:$B$154)</f>
        <v>60</v>
      </c>
      <c r="N37" s="17"/>
      <c r="O37" s="29">
        <f>LOOKUP((IF(N37&gt;0,(RANK(N37,N$6:N$135,0)),"NA")),'Points System'!$A$4:$A$154,'Points System'!$B$4:$B$154)</f>
        <v>0</v>
      </c>
      <c r="P37" s="19"/>
      <c r="Q37" s="29">
        <f>LOOKUP((IF(P37&gt;0,(RANK(P37,P$6:P$135,0)),"NA")),'Points System'!$A$4:$A$154,'Points System'!$B$4:$B$154)</f>
        <v>0</v>
      </c>
      <c r="R37" s="19">
        <v>164.01</v>
      </c>
      <c r="S37" s="29">
        <f>LOOKUP((IF(R37&gt;0,(RANK(R37,R$6:R$135,0)),"NA")),'Points System'!$A$4:$A$154,'Points System'!$B$4:$B$154)</f>
        <v>48</v>
      </c>
      <c r="T37" s="17"/>
      <c r="U37" s="29">
        <f>LOOKUP((IF(T37&gt;0,(RANK(T37,T$6:T$135,0)),"NA")),'Points System'!$A$4:$A$154,'Points System'!$B$4:$B$154)</f>
        <v>0</v>
      </c>
      <c r="V37" s="17"/>
      <c r="W37" s="29">
        <f>LOOKUP((IF(V37&gt;0,(RANK(V37,V$6:V$135,0)),"NA")),'Points System'!$A$4:$A$154,'Points System'!$B$4:$B$154)</f>
        <v>0</v>
      </c>
      <c r="X37" s="9"/>
      <c r="Y37" s="10">
        <f>LOOKUP((IF(X37&gt;0,(RANK(X37,X$6:X$135,0)),"NA")),'Points System'!$A$4:$A$154,'Points System'!$B$4:$B$154)</f>
        <v>0</v>
      </c>
      <c r="Z37" s="9"/>
      <c r="AA37" s="10">
        <f>LOOKUP((IF(Z37&gt;0,(RANK(Z37,Z$6:Z$135,0)),"NA")),'Points System'!$A$4:$A$154,'Points System'!$B$4:$B$154)</f>
        <v>0</v>
      </c>
      <c r="AB37" s="78">
        <f>CC37</f>
        <v>461.02</v>
      </c>
      <c r="AC37" s="10">
        <f>SUM((LARGE((BA37:BL37),1))+(LARGE((BA37:BL37),2))+(LARGE((BA37:BL37),3)+(LARGE((BA37:BL37),4))))</f>
        <v>145</v>
      </c>
      <c r="AD37" s="12">
        <f>RANK(AC37,$AC$6:$AC$135,0)</f>
        <v>31</v>
      </c>
      <c r="AE37" s="11">
        <f>(AB37-(ROUNDDOWN(AB37,0)))*100</f>
        <v>1.999999999998181</v>
      </c>
      <c r="AF37" s="76" t="str">
        <f>IF((COUNTIF(AT37:AY37,"&gt;0"))&gt;2,"Y","N")</f>
        <v>N</v>
      </c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23">
        <f t="shared" si="44"/>
        <v>48</v>
      </c>
      <c r="AU37" s="23">
        <f t="shared" si="45"/>
        <v>0</v>
      </c>
      <c r="AV37" s="23">
        <f t="shared" si="46"/>
        <v>0</v>
      </c>
      <c r="AW37" s="23">
        <f t="shared" si="47"/>
        <v>0</v>
      </c>
      <c r="AX37" s="23">
        <f t="shared" si="48"/>
        <v>60</v>
      </c>
      <c r="AY37" s="23">
        <f t="shared" si="49"/>
        <v>0</v>
      </c>
      <c r="AZ37" s="7"/>
      <c r="BA37" s="82">
        <f t="shared" si="33"/>
        <v>37</v>
      </c>
      <c r="BB37" s="83">
        <f t="shared" si="6"/>
        <v>48</v>
      </c>
      <c r="BC37" s="82">
        <f t="shared" si="34"/>
        <v>0</v>
      </c>
      <c r="BD37" s="83">
        <f t="shared" si="7"/>
        <v>0</v>
      </c>
      <c r="BE37" s="82">
        <f t="shared" si="35"/>
        <v>0</v>
      </c>
      <c r="BF37" s="83">
        <f t="shared" si="8"/>
        <v>0</v>
      </c>
      <c r="BG37" s="82">
        <f t="shared" si="36"/>
        <v>0</v>
      </c>
      <c r="BH37" s="82">
        <f t="shared" si="9"/>
        <v>0</v>
      </c>
      <c r="BI37" s="83">
        <f t="shared" si="10"/>
        <v>60</v>
      </c>
      <c r="BJ37" s="82">
        <f t="shared" si="11"/>
        <v>0</v>
      </c>
      <c r="BK37" s="83">
        <f t="shared" si="12"/>
        <v>0</v>
      </c>
      <c r="BL37" s="7"/>
      <c r="BM37" s="82">
        <f t="shared" si="13"/>
        <v>84.01</v>
      </c>
      <c r="BN37" s="83">
        <f t="shared" si="14"/>
        <v>164.01</v>
      </c>
      <c r="BO37" s="82">
        <f t="shared" si="15"/>
        <v>0</v>
      </c>
      <c r="BP37" s="83">
        <f t="shared" si="16"/>
        <v>0</v>
      </c>
      <c r="BQ37" s="82">
        <f t="shared" si="17"/>
        <v>0</v>
      </c>
      <c r="BR37" s="83">
        <f t="shared" si="18"/>
        <v>0</v>
      </c>
      <c r="BS37" s="82">
        <f t="shared" si="19"/>
        <v>0</v>
      </c>
      <c r="BT37" s="82">
        <f t="shared" si="20"/>
        <v>0</v>
      </c>
      <c r="BU37" s="83">
        <f t="shared" si="21"/>
        <v>213</v>
      </c>
      <c r="BV37" s="82">
        <f t="shared" si="22"/>
        <v>0</v>
      </c>
      <c r="BW37" s="83">
        <f t="shared" si="23"/>
        <v>0</v>
      </c>
      <c r="BY37" s="7">
        <f t="shared" si="24"/>
        <v>461.02</v>
      </c>
      <c r="BZ37" s="7"/>
      <c r="CA37" s="7">
        <f t="shared" si="37"/>
        <v>0</v>
      </c>
      <c r="CB37" s="7"/>
      <c r="CC37" s="7">
        <f t="shared" si="25"/>
        <v>461.02</v>
      </c>
      <c r="CF37" s="7">
        <f t="shared" si="26"/>
        <v>3</v>
      </c>
      <c r="CG37" s="7">
        <f t="shared" si="27"/>
        <v>3</v>
      </c>
      <c r="CH37" s="7">
        <f t="shared" si="28"/>
        <v>3</v>
      </c>
      <c r="CI37" s="7">
        <f t="shared" si="29"/>
        <v>3</v>
      </c>
      <c r="CJ37" s="7">
        <f t="shared" si="30"/>
        <v>3</v>
      </c>
      <c r="CK37" s="7">
        <f t="shared" si="31"/>
        <v>3</v>
      </c>
      <c r="CL37" s="7">
        <f t="shared" si="38"/>
        <v>3</v>
      </c>
      <c r="CM37" s="7">
        <f t="shared" si="39"/>
        <v>3</v>
      </c>
      <c r="CN37" s="7">
        <f t="shared" si="40"/>
        <v>1</v>
      </c>
      <c r="CO37" s="7">
        <f t="shared" si="41"/>
        <v>2</v>
      </c>
      <c r="CP37" s="7">
        <f t="shared" si="42"/>
        <v>9</v>
      </c>
      <c r="CQ37" s="7"/>
      <c r="CS37" s="7">
        <f t="shared" si="51"/>
        <v>0</v>
      </c>
      <c r="CT37" s="7">
        <f t="shared" si="51"/>
        <v>0</v>
      </c>
      <c r="CU37" s="7">
        <f t="shared" si="50"/>
        <v>0</v>
      </c>
      <c r="CV37" s="7">
        <f t="shared" si="50"/>
        <v>0</v>
      </c>
      <c r="CW37" s="7">
        <f t="shared" si="50"/>
        <v>0</v>
      </c>
      <c r="CX37" s="7">
        <f t="shared" si="50"/>
        <v>0</v>
      </c>
      <c r="CY37" s="7">
        <f t="shared" si="50"/>
        <v>0</v>
      </c>
      <c r="CZ37" s="7">
        <f t="shared" si="50"/>
        <v>0</v>
      </c>
      <c r="DA37" s="7">
        <f t="shared" si="50"/>
        <v>84.01</v>
      </c>
      <c r="DB37" s="7">
        <f t="shared" si="50"/>
        <v>164.01</v>
      </c>
      <c r="DC37" s="7">
        <f t="shared" si="50"/>
        <v>213</v>
      </c>
    </row>
    <row r="38" spans="1:107">
      <c r="A38" s="6">
        <v>33</v>
      </c>
      <c r="B38" s="68" t="s">
        <v>52</v>
      </c>
      <c r="C38" s="15" t="s">
        <v>69</v>
      </c>
      <c r="D38" s="9"/>
      <c r="E38" s="29">
        <f>LOOKUP((IF(D38&gt;0,(RANK(D38,D$6:D$135,0)),"NA")),'Points System'!$A$4:$A$154,'Points System'!$B$4:$B$154)</f>
        <v>0</v>
      </c>
      <c r="F38" s="17"/>
      <c r="G38" s="29">
        <f>LOOKUP((IF(F38&gt;0,(RANK(F38,F$6:F$135,0)),"NA")),'Points System'!$A$4:$A$154,'Points System'!$B$4:$B$154)</f>
        <v>0</v>
      </c>
      <c r="H38" s="17"/>
      <c r="I38" s="29">
        <f>LOOKUP((IF(H38&gt;0,(RANK(H38,H$6:H$135,0)),"NA")),'Points System'!$A$4:$A$154,'Points System'!$B$4:$B$154)</f>
        <v>0</v>
      </c>
      <c r="J38" s="17"/>
      <c r="K38" s="29">
        <f>LOOKUP((IF(J38&gt;0,(RANK(J38,J$6:J$135,0)),"NA")),'Points System'!$A$4:$A$154,'Points System'!$B$4:$B$154)</f>
        <v>0</v>
      </c>
      <c r="L38" s="17">
        <v>219.02</v>
      </c>
      <c r="M38" s="29">
        <f>LOOKUP((IF(L38&gt;0,(RANK(L38,L$6:L$135,0)),"NA")),'Points System'!$A$4:$A$154,'Points System'!$B$4:$B$154)</f>
        <v>62</v>
      </c>
      <c r="N38" s="17"/>
      <c r="O38" s="29">
        <f>LOOKUP((IF(N38&gt;0,(RANK(N38,N$6:N$135,0)),"NA")),'Points System'!$A$4:$A$154,'Points System'!$B$4:$B$154)</f>
        <v>0</v>
      </c>
      <c r="P38" s="19"/>
      <c r="Q38" s="29">
        <f>LOOKUP((IF(P38&gt;0,(RANK(P38,P$6:P$135,0)),"NA")),'Points System'!$A$4:$A$154,'Points System'!$B$4:$B$154)</f>
        <v>0</v>
      </c>
      <c r="R38" s="19">
        <v>230.01</v>
      </c>
      <c r="S38" s="29">
        <f>LOOKUP((IF(R38&gt;0,(RANK(R38,R$6:R$135,0)),"NA")),'Points System'!$A$4:$A$154,'Points System'!$B$4:$B$154)</f>
        <v>81</v>
      </c>
      <c r="T38" s="17"/>
      <c r="U38" s="29">
        <f>LOOKUP((IF(T38&gt;0,(RANK(T38,T$6:T$135,0)),"NA")),'Points System'!$A$4:$A$154,'Points System'!$B$4:$B$154)</f>
        <v>0</v>
      </c>
      <c r="V38" s="17"/>
      <c r="W38" s="29">
        <f>LOOKUP((IF(V38&gt;0,(RANK(V38,V$6:V$135,0)),"NA")),'Points System'!$A$4:$A$154,'Points System'!$B$4:$B$154)</f>
        <v>0</v>
      </c>
      <c r="X38" s="9"/>
      <c r="Y38" s="10">
        <f>LOOKUP((IF(X38&gt;0,(RANK(X38,X$6:X$135,0)),"NA")),'Points System'!$A$4:$A$154,'Points System'!$B$4:$B$154)</f>
        <v>0</v>
      </c>
      <c r="Z38" s="9"/>
      <c r="AA38" s="10">
        <f>LOOKUP((IF(Z38&gt;0,(RANK(Z38,Z$6:Z$135,0)),"NA")),'Points System'!$A$4:$A$154,'Points System'!$B$4:$B$154)</f>
        <v>0</v>
      </c>
      <c r="AB38" s="78">
        <f>CC38</f>
        <v>449.03</v>
      </c>
      <c r="AC38" s="10">
        <f>SUM((LARGE((BA38:BL38),1))+(LARGE((BA38:BL38),2))+(LARGE((BA38:BL38),3)+(LARGE((BA38:BL38),4))))</f>
        <v>143</v>
      </c>
      <c r="AD38" s="12">
        <f>RANK(AC38,$AC$6:$AC$135,0)</f>
        <v>32</v>
      </c>
      <c r="AE38" s="11">
        <f>(AB38-(ROUNDDOWN(AB38,0)))*100</f>
        <v>2.9999999999972715</v>
      </c>
      <c r="AF38" s="76" t="str">
        <f>IF((COUNTIF(AT38:AY38,"&gt;0"))&gt;2,"Y","N")</f>
        <v>N</v>
      </c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23">
        <f t="shared" si="44"/>
        <v>81</v>
      </c>
      <c r="AU38" s="23">
        <f t="shared" si="45"/>
        <v>0</v>
      </c>
      <c r="AV38" s="23">
        <f t="shared" si="46"/>
        <v>0</v>
      </c>
      <c r="AW38" s="23">
        <f t="shared" si="47"/>
        <v>0</v>
      </c>
      <c r="AX38" s="23">
        <f t="shared" si="48"/>
        <v>62</v>
      </c>
      <c r="AY38" s="23">
        <f t="shared" si="49"/>
        <v>0</v>
      </c>
      <c r="AZ38" s="7"/>
      <c r="BA38" s="82">
        <f t="shared" si="33"/>
        <v>0</v>
      </c>
      <c r="BB38" s="83">
        <f t="shared" si="6"/>
        <v>81</v>
      </c>
      <c r="BC38" s="82">
        <f t="shared" si="34"/>
        <v>0</v>
      </c>
      <c r="BD38" s="83">
        <f t="shared" si="7"/>
        <v>0</v>
      </c>
      <c r="BE38" s="82">
        <f t="shared" si="35"/>
        <v>0</v>
      </c>
      <c r="BF38" s="83">
        <f t="shared" si="8"/>
        <v>0</v>
      </c>
      <c r="BG38" s="82">
        <f t="shared" si="36"/>
        <v>0</v>
      </c>
      <c r="BH38" s="82">
        <f t="shared" ref="BH38:BH69" si="52">E38</f>
        <v>0</v>
      </c>
      <c r="BI38" s="83">
        <f t="shared" ref="BI38:BI69" si="53">M38</f>
        <v>62</v>
      </c>
      <c r="BJ38" s="82">
        <f t="shared" ref="BJ38:BJ69" si="54">O38</f>
        <v>0</v>
      </c>
      <c r="BK38" s="83">
        <f t="shared" ref="BK38:BK69" si="55">Y38</f>
        <v>0</v>
      </c>
      <c r="BL38" s="7"/>
      <c r="BM38" s="82">
        <f t="shared" ref="BM38:BM69" si="56">F38</f>
        <v>0</v>
      </c>
      <c r="BN38" s="83">
        <f t="shared" ref="BN38:BN69" si="57">R38</f>
        <v>230.01</v>
      </c>
      <c r="BO38" s="82">
        <f t="shared" ref="BO38:BO69" si="58">H38</f>
        <v>0</v>
      </c>
      <c r="BP38" s="83">
        <f t="shared" ref="BP38:BP69" si="59">P38</f>
        <v>0</v>
      </c>
      <c r="BQ38" s="82">
        <f t="shared" ref="BQ38:BQ69" si="60">J38</f>
        <v>0</v>
      </c>
      <c r="BR38" s="83">
        <f t="shared" ref="BR38:BR69" si="61">V38</f>
        <v>0</v>
      </c>
      <c r="BS38" s="82">
        <f t="shared" ref="BS38:BS69" si="62">Z38</f>
        <v>0</v>
      </c>
      <c r="BT38" s="82">
        <f t="shared" ref="BT38:BT69" si="63">D38</f>
        <v>0</v>
      </c>
      <c r="BU38" s="83">
        <f t="shared" ref="BU38:BU69" si="64">L38</f>
        <v>219.02</v>
      </c>
      <c r="BV38" s="82">
        <f t="shared" ref="BV38:BV69" si="65">N38</f>
        <v>0</v>
      </c>
      <c r="BW38" s="83">
        <f t="shared" ref="BW38:BW69" si="66">X38</f>
        <v>0</v>
      </c>
      <c r="BY38" s="7">
        <f t="shared" ref="BY38:BY69" si="67">SUM(BM38:BW38)</f>
        <v>449.03</v>
      </c>
      <c r="BZ38" s="7"/>
      <c r="CA38" s="7">
        <f t="shared" si="37"/>
        <v>0</v>
      </c>
      <c r="CB38" s="7"/>
      <c r="CC38" s="7">
        <f t="shared" si="25"/>
        <v>449.03</v>
      </c>
      <c r="CF38" s="7">
        <f t="shared" ref="CF38:CF69" si="68">MATCH((SMALL(BA38:BK38,1)),BA38:BK38,0)</f>
        <v>1</v>
      </c>
      <c r="CG38" s="7">
        <f t="shared" ref="CG38:CG69" si="69">MATCH((SMALL(BA38:BK38,2)),BA38:BK38,0)</f>
        <v>1</v>
      </c>
      <c r="CH38" s="7">
        <f t="shared" ref="CH38:CH69" si="70">MATCH((SMALL(BA38:BK38,3)),BA38:BK38,0)</f>
        <v>1</v>
      </c>
      <c r="CI38" s="7">
        <f t="shared" ref="CI38:CI69" si="71">MATCH((SMALL(BA38:BK38,4)),BA38:BK38,0)</f>
        <v>1</v>
      </c>
      <c r="CJ38" s="7">
        <f t="shared" ref="CJ38:CJ69" si="72">MATCH((SMALL(BA38:BK38,5)),BA38:BK38,0)</f>
        <v>1</v>
      </c>
      <c r="CK38" s="7">
        <f t="shared" ref="CK38:CK69" si="73">MATCH((SMALL(BA38:BK38,6)),BA38:BK38,0)</f>
        <v>1</v>
      </c>
      <c r="CL38" s="7">
        <f t="shared" si="38"/>
        <v>1</v>
      </c>
      <c r="CM38" s="7">
        <f t="shared" si="39"/>
        <v>1</v>
      </c>
      <c r="CN38" s="7">
        <f t="shared" si="40"/>
        <v>1</v>
      </c>
      <c r="CO38" s="7">
        <f t="shared" si="41"/>
        <v>9</v>
      </c>
      <c r="CP38" s="7">
        <f t="shared" si="42"/>
        <v>2</v>
      </c>
      <c r="CQ38" s="7"/>
      <c r="CS38" s="7">
        <f t="shared" si="51"/>
        <v>0</v>
      </c>
      <c r="CT38" s="7">
        <f t="shared" si="51"/>
        <v>0</v>
      </c>
      <c r="CU38" s="7">
        <f t="shared" si="50"/>
        <v>0</v>
      </c>
      <c r="CV38" s="7">
        <f t="shared" si="50"/>
        <v>0</v>
      </c>
      <c r="CW38" s="7">
        <f t="shared" si="50"/>
        <v>0</v>
      </c>
      <c r="CX38" s="7">
        <f t="shared" si="50"/>
        <v>0</v>
      </c>
      <c r="CY38" s="7">
        <f t="shared" si="50"/>
        <v>0</v>
      </c>
      <c r="CZ38" s="7">
        <f t="shared" si="50"/>
        <v>0</v>
      </c>
      <c r="DA38" s="7">
        <f t="shared" si="50"/>
        <v>0</v>
      </c>
      <c r="DB38" s="7">
        <f t="shared" si="50"/>
        <v>219.02</v>
      </c>
      <c r="DC38" s="7">
        <f t="shared" si="50"/>
        <v>230.01</v>
      </c>
    </row>
    <row r="39" spans="1:107">
      <c r="A39" s="6">
        <v>34</v>
      </c>
      <c r="B39" s="68" t="s">
        <v>36</v>
      </c>
      <c r="C39" s="15" t="s">
        <v>101</v>
      </c>
      <c r="D39" s="9"/>
      <c r="E39" s="29">
        <f>LOOKUP((IF(D39&gt;0,(RANK(D39,D$6:D$135,0)),"NA")),'Points System'!$A$4:$A$154,'Points System'!$B$4:$B$154)</f>
        <v>0</v>
      </c>
      <c r="F39" s="17">
        <v>166</v>
      </c>
      <c r="G39" s="29">
        <f>LOOKUP((IF(F39&gt;0,(RANK(F39,F$6:F$135,0)),"NA")),'Points System'!$A$4:$A$154,'Points System'!$B$4:$B$154)</f>
        <v>52</v>
      </c>
      <c r="H39" s="17"/>
      <c r="I39" s="29">
        <f>LOOKUP((IF(H39&gt;0,(RANK(H39,H$6:H$135,0)),"NA")),'Points System'!$A$4:$A$154,'Points System'!$B$4:$B$154)</f>
        <v>0</v>
      </c>
      <c r="J39" s="17"/>
      <c r="K39" s="29">
        <f>LOOKUP((IF(J39&gt;0,(RANK(J39,J$6:J$135,0)),"NA")),'Points System'!$A$4:$A$154,'Points System'!$B$4:$B$154)</f>
        <v>0</v>
      </c>
      <c r="L39" s="17"/>
      <c r="M39" s="29">
        <f>LOOKUP((IF(L39&gt;0,(RANK(L39,L$6:L$135,0)),"NA")),'Points System'!$A$4:$A$154,'Points System'!$B$4:$B$154)</f>
        <v>0</v>
      </c>
      <c r="N39" s="17"/>
      <c r="O39" s="29">
        <f>LOOKUP((IF(N39&gt;0,(RANK(N39,N$6:N$135,0)),"NA")),'Points System'!$A$4:$A$154,'Points System'!$B$4:$B$154)</f>
        <v>0</v>
      </c>
      <c r="P39" s="19"/>
      <c r="Q39" s="29">
        <f>LOOKUP((IF(P39&gt;0,(RANK(P39,P$6:P$135,0)),"NA")),'Points System'!$A$4:$A$154,'Points System'!$B$4:$B$154)</f>
        <v>0</v>
      </c>
      <c r="R39" s="19">
        <v>236.05</v>
      </c>
      <c r="S39" s="29">
        <f>LOOKUP((IF(R39&gt;0,(RANK(R39,R$6:R$135,0)),"NA")),'Points System'!$A$4:$A$154,'Points System'!$B$4:$B$154)</f>
        <v>90</v>
      </c>
      <c r="T39" s="17"/>
      <c r="U39" s="29">
        <f>LOOKUP((IF(T39&gt;0,(RANK(T39,T$6:T$135,0)),"NA")),'Points System'!$A$4:$A$154,'Points System'!$B$4:$B$154)</f>
        <v>0</v>
      </c>
      <c r="V39" s="17"/>
      <c r="W39" s="29">
        <f>LOOKUP((IF(V39&gt;0,(RANK(V39,V$6:V$135,0)),"NA")),'Points System'!$A$4:$A$154,'Points System'!$B$4:$B$154)</f>
        <v>0</v>
      </c>
      <c r="X39" s="9"/>
      <c r="Y39" s="10">
        <f>LOOKUP((IF(X39&gt;0,(RANK(X39,X$6:X$135,0)),"NA")),'Points System'!$A$4:$A$154,'Points System'!$B$4:$B$154)</f>
        <v>0</v>
      </c>
      <c r="Z39" s="9"/>
      <c r="AA39" s="10">
        <f>LOOKUP((IF(Z39&gt;0,(RANK(Z39,Z$6:Z$135,0)),"NA")),'Points System'!$A$4:$A$154,'Points System'!$B$4:$B$154)</f>
        <v>0</v>
      </c>
      <c r="AB39" s="78">
        <f>CC39</f>
        <v>402.05</v>
      </c>
      <c r="AC39" s="10">
        <f>SUM((LARGE((BA39:BL39),1))+(LARGE((BA39:BL39),2))+(LARGE((BA39:BL39),3)+(LARGE((BA39:BL39),4))))</f>
        <v>142</v>
      </c>
      <c r="AD39" s="12">
        <f>RANK(AC39,$AC$6:$AC$135,0)</f>
        <v>33</v>
      </c>
      <c r="AE39" s="11">
        <f>(AB39-(ROUNDDOWN(AB39,0)))*100</f>
        <v>5.0000000000011369</v>
      </c>
      <c r="AF39" s="76" t="str">
        <f>IF((COUNTIF(AT39:AY39,"&gt;0"))&gt;2,"Y","N")</f>
        <v>N</v>
      </c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23">
        <f t="shared" si="44"/>
        <v>90</v>
      </c>
      <c r="AU39" s="23">
        <f t="shared" si="45"/>
        <v>0</v>
      </c>
      <c r="AV39" s="23">
        <f t="shared" si="46"/>
        <v>0</v>
      </c>
      <c r="AW39" s="23">
        <f t="shared" si="47"/>
        <v>0</v>
      </c>
      <c r="AX39" s="23">
        <f t="shared" si="48"/>
        <v>0</v>
      </c>
      <c r="AY39" s="23">
        <f t="shared" si="49"/>
        <v>0</v>
      </c>
      <c r="AZ39" s="7"/>
      <c r="BA39" s="82">
        <f t="shared" si="33"/>
        <v>52</v>
      </c>
      <c r="BB39" s="83">
        <f t="shared" si="6"/>
        <v>90</v>
      </c>
      <c r="BC39" s="82">
        <f t="shared" si="34"/>
        <v>0</v>
      </c>
      <c r="BD39" s="83">
        <f t="shared" si="7"/>
        <v>0</v>
      </c>
      <c r="BE39" s="82">
        <f t="shared" si="35"/>
        <v>0</v>
      </c>
      <c r="BF39" s="83">
        <f t="shared" si="8"/>
        <v>0</v>
      </c>
      <c r="BG39" s="82">
        <f t="shared" si="36"/>
        <v>0</v>
      </c>
      <c r="BH39" s="82">
        <f t="shared" si="52"/>
        <v>0</v>
      </c>
      <c r="BI39" s="83">
        <f t="shared" si="53"/>
        <v>0</v>
      </c>
      <c r="BJ39" s="82">
        <f t="shared" si="54"/>
        <v>0</v>
      </c>
      <c r="BK39" s="83">
        <f t="shared" si="55"/>
        <v>0</v>
      </c>
      <c r="BL39" s="7"/>
      <c r="BM39" s="82">
        <f t="shared" si="56"/>
        <v>166</v>
      </c>
      <c r="BN39" s="83">
        <f t="shared" si="57"/>
        <v>236.05</v>
      </c>
      <c r="BO39" s="82">
        <f t="shared" si="58"/>
        <v>0</v>
      </c>
      <c r="BP39" s="83">
        <f t="shared" si="59"/>
        <v>0</v>
      </c>
      <c r="BQ39" s="82">
        <f t="shared" si="60"/>
        <v>0</v>
      </c>
      <c r="BR39" s="83">
        <f t="shared" si="61"/>
        <v>0</v>
      </c>
      <c r="BS39" s="82">
        <f t="shared" si="62"/>
        <v>0</v>
      </c>
      <c r="BT39" s="82">
        <f t="shared" si="63"/>
        <v>0</v>
      </c>
      <c r="BU39" s="83">
        <f t="shared" si="64"/>
        <v>0</v>
      </c>
      <c r="BV39" s="82">
        <f t="shared" si="65"/>
        <v>0</v>
      </c>
      <c r="BW39" s="83">
        <f t="shared" si="66"/>
        <v>0</v>
      </c>
      <c r="BY39" s="7">
        <f t="shared" si="67"/>
        <v>402.05</v>
      </c>
      <c r="BZ39" s="7"/>
      <c r="CA39" s="7">
        <f t="shared" si="37"/>
        <v>0</v>
      </c>
      <c r="CB39" s="7"/>
      <c r="CC39" s="7">
        <f t="shared" si="25"/>
        <v>402.05</v>
      </c>
      <c r="CF39" s="7">
        <f t="shared" si="68"/>
        <v>3</v>
      </c>
      <c r="CG39" s="7">
        <f t="shared" si="69"/>
        <v>3</v>
      </c>
      <c r="CH39" s="7">
        <f t="shared" si="70"/>
        <v>3</v>
      </c>
      <c r="CI39" s="7">
        <f t="shared" si="71"/>
        <v>3</v>
      </c>
      <c r="CJ39" s="7">
        <f t="shared" si="72"/>
        <v>3</v>
      </c>
      <c r="CK39" s="7">
        <f t="shared" si="73"/>
        <v>3</v>
      </c>
      <c r="CL39" s="7">
        <f t="shared" ref="CL39:CL70" si="74">MATCH((SMALL(BA39:BK39,7)),BA39:BK39,0)</f>
        <v>3</v>
      </c>
      <c r="CM39" s="7">
        <f t="shared" ref="CM39:CM70" si="75">MATCH((SMALL(BA39:BK39,8)),BA39:BK39,0)</f>
        <v>3</v>
      </c>
      <c r="CN39" s="7">
        <f t="shared" si="40"/>
        <v>3</v>
      </c>
      <c r="CO39" s="7">
        <f t="shared" si="41"/>
        <v>1</v>
      </c>
      <c r="CP39" s="7">
        <f t="shared" si="42"/>
        <v>2</v>
      </c>
      <c r="CQ39" s="7"/>
      <c r="CS39" s="7">
        <f t="shared" si="51"/>
        <v>0</v>
      </c>
      <c r="CT39" s="7">
        <f t="shared" si="51"/>
        <v>0</v>
      </c>
      <c r="CU39" s="7">
        <f t="shared" si="50"/>
        <v>0</v>
      </c>
      <c r="CV39" s="7">
        <f t="shared" si="50"/>
        <v>0</v>
      </c>
      <c r="CW39" s="7">
        <f t="shared" si="50"/>
        <v>0</v>
      </c>
      <c r="CX39" s="7">
        <f t="shared" si="50"/>
        <v>0</v>
      </c>
      <c r="CY39" s="7">
        <f t="shared" si="50"/>
        <v>0</v>
      </c>
      <c r="CZ39" s="7">
        <f t="shared" si="50"/>
        <v>0</v>
      </c>
      <c r="DA39" s="7">
        <f t="shared" si="50"/>
        <v>0</v>
      </c>
      <c r="DB39" s="7">
        <f t="shared" si="50"/>
        <v>166</v>
      </c>
      <c r="DC39" s="7">
        <f t="shared" si="50"/>
        <v>236.05</v>
      </c>
    </row>
    <row r="40" spans="1:107">
      <c r="A40" s="6">
        <v>35</v>
      </c>
      <c r="B40" s="68" t="s">
        <v>133</v>
      </c>
      <c r="C40" s="15" t="s">
        <v>134</v>
      </c>
      <c r="D40" s="9"/>
      <c r="E40" s="29">
        <f>LOOKUP((IF(D40&gt;0,(RANK(D40,D$6:D$135,0)),"NA")),'Points System'!$A$4:$A$154,'Points System'!$B$4:$B$154)</f>
        <v>0</v>
      </c>
      <c r="F40" s="17"/>
      <c r="G40" s="29">
        <f>LOOKUP((IF(F40&gt;0,(RANK(F40,F$6:F$135,0)),"NA")),'Points System'!$A$4:$A$154,'Points System'!$B$4:$B$154)</f>
        <v>0</v>
      </c>
      <c r="H40" s="17">
        <v>227.04</v>
      </c>
      <c r="I40" s="29">
        <f>LOOKUP((IF(H40&gt;0,(RANK(H40,H$6:H$135,0)),"NA")),'Points System'!$A$4:$A$154,'Points System'!$B$4:$B$154)</f>
        <v>73</v>
      </c>
      <c r="J40" s="17"/>
      <c r="K40" s="29">
        <f>LOOKUP((IF(J40&gt;0,(RANK(J40,J$6:J$135,0)),"NA")),'Points System'!$A$4:$A$154,'Points System'!$B$4:$B$154)</f>
        <v>0</v>
      </c>
      <c r="L40" s="17"/>
      <c r="M40" s="29">
        <f>LOOKUP((IF(L40&gt;0,(RANK(L40,L$6:L$135,0)),"NA")),'Points System'!$A$4:$A$154,'Points System'!$B$4:$B$154)</f>
        <v>0</v>
      </c>
      <c r="N40" s="17"/>
      <c r="O40" s="29">
        <f>LOOKUP((IF(N40&gt;0,(RANK(N40,N$6:N$135,0)),"NA")),'Points System'!$A$4:$A$154,'Points System'!$B$4:$B$154)</f>
        <v>0</v>
      </c>
      <c r="P40" s="19">
        <v>203.01</v>
      </c>
      <c r="Q40" s="29">
        <f>LOOKUP((IF(P40&gt;0,(RANK(P40,P$6:P$135,0)),"NA")),'Points System'!$A$4:$A$154,'Points System'!$B$4:$B$154)</f>
        <v>49</v>
      </c>
      <c r="R40" s="19"/>
      <c r="S40" s="29">
        <f>LOOKUP((IF(R40&gt;0,(RANK(R40,R$6:R$135,0)),"NA")),'Points System'!$A$4:$A$154,'Points System'!$B$4:$B$154)</f>
        <v>0</v>
      </c>
      <c r="T40" s="17"/>
      <c r="U40" s="29">
        <f>LOOKUP((IF(T40&gt;0,(RANK(T40,T$6:T$135,0)),"NA")),'Points System'!$A$4:$A$154,'Points System'!$B$4:$B$154)</f>
        <v>0</v>
      </c>
      <c r="V40" s="17"/>
      <c r="W40" s="29">
        <f>LOOKUP((IF(V40&gt;0,(RANK(V40,V$6:V$135,0)),"NA")),'Points System'!$A$4:$A$154,'Points System'!$B$4:$B$154)</f>
        <v>0</v>
      </c>
      <c r="X40" s="9"/>
      <c r="Y40" s="10">
        <f>LOOKUP((IF(X40&gt;0,(RANK(X40,X$6:X$135,0)),"NA")),'Points System'!$A$4:$A$154,'Points System'!$B$4:$B$154)</f>
        <v>0</v>
      </c>
      <c r="Z40" s="9"/>
      <c r="AA40" s="10">
        <f>LOOKUP((IF(Z40&gt;0,(RANK(Z40,Z$6:Z$135,0)),"NA")),'Points System'!$A$4:$A$154,'Points System'!$B$4:$B$154)</f>
        <v>0</v>
      </c>
      <c r="AB40" s="78">
        <f>CC40</f>
        <v>430.04999999999995</v>
      </c>
      <c r="AC40" s="10">
        <f>SUM((LARGE((BA40:BL40),1))+(LARGE((BA40:BL40),2))+(LARGE((BA40:BL40),3)+(LARGE((BA40:BL40),4))))</f>
        <v>122</v>
      </c>
      <c r="AD40" s="12">
        <f>RANK(AC40,$AC$6:$AC$135,0)</f>
        <v>35</v>
      </c>
      <c r="AE40" s="11">
        <f>(AB40-(ROUNDDOWN(AB40,0)))*100</f>
        <v>4.9999999999954525</v>
      </c>
      <c r="AF40" s="76" t="str">
        <f>IF((COUNTIF(AT40:AY40,"&gt;0"))&gt;2,"Y","N")</f>
        <v>N</v>
      </c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23">
        <f t="shared" si="44"/>
        <v>0</v>
      </c>
      <c r="AU40" s="23">
        <f t="shared" si="45"/>
        <v>73</v>
      </c>
      <c r="AV40" s="23">
        <f t="shared" si="46"/>
        <v>0</v>
      </c>
      <c r="AW40" s="23">
        <f t="shared" si="47"/>
        <v>0</v>
      </c>
      <c r="AX40" s="23">
        <f t="shared" si="48"/>
        <v>0</v>
      </c>
      <c r="AY40" s="23">
        <f t="shared" si="49"/>
        <v>0</v>
      </c>
      <c r="AZ40" s="7"/>
      <c r="BA40" s="82">
        <f t="shared" si="33"/>
        <v>0</v>
      </c>
      <c r="BB40" s="83">
        <f t="shared" si="6"/>
        <v>0</v>
      </c>
      <c r="BC40" s="82">
        <f t="shared" si="34"/>
        <v>73</v>
      </c>
      <c r="BD40" s="83">
        <f t="shared" si="7"/>
        <v>49</v>
      </c>
      <c r="BE40" s="82">
        <f t="shared" si="35"/>
        <v>0</v>
      </c>
      <c r="BF40" s="83">
        <f t="shared" si="8"/>
        <v>0</v>
      </c>
      <c r="BG40" s="82">
        <f t="shared" si="36"/>
        <v>0</v>
      </c>
      <c r="BH40" s="82">
        <f t="shared" si="52"/>
        <v>0</v>
      </c>
      <c r="BI40" s="83">
        <f t="shared" si="53"/>
        <v>0</v>
      </c>
      <c r="BJ40" s="82">
        <f t="shared" si="54"/>
        <v>0</v>
      </c>
      <c r="BK40" s="83">
        <f t="shared" si="55"/>
        <v>0</v>
      </c>
      <c r="BL40" s="7"/>
      <c r="BM40" s="82">
        <f t="shared" si="56"/>
        <v>0</v>
      </c>
      <c r="BN40" s="83">
        <f t="shared" si="57"/>
        <v>0</v>
      </c>
      <c r="BO40" s="82">
        <f t="shared" si="58"/>
        <v>227.04</v>
      </c>
      <c r="BP40" s="83">
        <f t="shared" si="59"/>
        <v>203.01</v>
      </c>
      <c r="BQ40" s="82">
        <f t="shared" si="60"/>
        <v>0</v>
      </c>
      <c r="BR40" s="83">
        <f t="shared" si="61"/>
        <v>0</v>
      </c>
      <c r="BS40" s="82">
        <f t="shared" si="62"/>
        <v>0</v>
      </c>
      <c r="BT40" s="82">
        <f t="shared" si="63"/>
        <v>0</v>
      </c>
      <c r="BU40" s="83">
        <f t="shared" si="64"/>
        <v>0</v>
      </c>
      <c r="BV40" s="82">
        <f t="shared" si="65"/>
        <v>0</v>
      </c>
      <c r="BW40" s="83">
        <f t="shared" si="66"/>
        <v>0</v>
      </c>
      <c r="BY40" s="7">
        <f t="shared" si="67"/>
        <v>430.04999999999995</v>
      </c>
      <c r="BZ40" s="7"/>
      <c r="CA40" s="7">
        <f t="shared" si="37"/>
        <v>0</v>
      </c>
      <c r="CB40" s="7"/>
      <c r="CC40" s="7">
        <f t="shared" si="25"/>
        <v>430.04999999999995</v>
      </c>
      <c r="CF40" s="7">
        <f t="shared" si="68"/>
        <v>1</v>
      </c>
      <c r="CG40" s="7">
        <f t="shared" si="69"/>
        <v>1</v>
      </c>
      <c r="CH40" s="7">
        <f t="shared" si="70"/>
        <v>1</v>
      </c>
      <c r="CI40" s="7">
        <f t="shared" si="71"/>
        <v>1</v>
      </c>
      <c r="CJ40" s="7">
        <f t="shared" si="72"/>
        <v>1</v>
      </c>
      <c r="CK40" s="7">
        <f t="shared" si="73"/>
        <v>1</v>
      </c>
      <c r="CL40" s="7">
        <f t="shared" si="74"/>
        <v>1</v>
      </c>
      <c r="CM40" s="7">
        <f t="shared" si="75"/>
        <v>1</v>
      </c>
      <c r="CN40" s="7">
        <f t="shared" si="40"/>
        <v>1</v>
      </c>
      <c r="CO40" s="7">
        <f t="shared" si="41"/>
        <v>4</v>
      </c>
      <c r="CP40" s="7">
        <f t="shared" si="42"/>
        <v>3</v>
      </c>
      <c r="CQ40" s="7"/>
      <c r="CS40" s="7">
        <f t="shared" si="51"/>
        <v>0</v>
      </c>
      <c r="CT40" s="7">
        <f t="shared" si="51"/>
        <v>0</v>
      </c>
      <c r="CU40" s="7">
        <f t="shared" si="50"/>
        <v>0</v>
      </c>
      <c r="CV40" s="7">
        <f t="shared" si="50"/>
        <v>0</v>
      </c>
      <c r="CW40" s="7">
        <f t="shared" si="50"/>
        <v>0</v>
      </c>
      <c r="CX40" s="7">
        <f t="shared" si="50"/>
        <v>0</v>
      </c>
      <c r="CY40" s="7">
        <f t="shared" si="50"/>
        <v>0</v>
      </c>
      <c r="CZ40" s="7">
        <f t="shared" si="50"/>
        <v>0</v>
      </c>
      <c r="DA40" s="7">
        <f t="shared" si="50"/>
        <v>0</v>
      </c>
      <c r="DB40" s="7">
        <f t="shared" si="50"/>
        <v>203.01</v>
      </c>
      <c r="DC40" s="7">
        <f t="shared" si="50"/>
        <v>227.04</v>
      </c>
    </row>
    <row r="41" spans="1:107">
      <c r="A41" s="6">
        <v>36</v>
      </c>
      <c r="B41" s="68" t="s">
        <v>57</v>
      </c>
      <c r="C41" s="15" t="s">
        <v>495</v>
      </c>
      <c r="D41" s="9"/>
      <c r="E41" s="29">
        <f>LOOKUP((IF(D41&gt;0,(RANK(D41,D$6:D$135,0)),"NA")),'Points System'!$A$4:$A$154,'Points System'!$B$4:$B$154)</f>
        <v>0</v>
      </c>
      <c r="F41" s="17"/>
      <c r="G41" s="29">
        <f>LOOKUP((IF(F41&gt;0,(RANK(F41,F$6:F$135,0)),"NA")),'Points System'!$A$4:$A$154,'Points System'!$B$4:$B$154)</f>
        <v>0</v>
      </c>
      <c r="H41" s="17"/>
      <c r="I41" s="29">
        <f>LOOKUP((IF(H41&gt;0,(RANK(H41,H$6:H$135,0)),"NA")),'Points System'!$A$4:$A$154,'Points System'!$B$4:$B$154)</f>
        <v>0</v>
      </c>
      <c r="J41" s="17"/>
      <c r="K41" s="29">
        <f>LOOKUP((IF(J41&gt;0,(RANK(J41,J$6:J$135,0)),"NA")),'Points System'!$A$4:$A$154,'Points System'!$B$4:$B$154)</f>
        <v>0</v>
      </c>
      <c r="L41" s="17"/>
      <c r="M41" s="29">
        <f>LOOKUP((IF(L41&gt;0,(RANK(L41,L$6:L$135,0)),"NA")),'Points System'!$A$4:$A$154,'Points System'!$B$4:$B$154)</f>
        <v>0</v>
      </c>
      <c r="N41" s="17"/>
      <c r="O41" s="29">
        <f>LOOKUP((IF(N41&gt;0,(RANK(N41,N$6:N$135,0)),"NA")),'Points System'!$A$4:$A$154,'Points System'!$B$4:$B$154)</f>
        <v>0</v>
      </c>
      <c r="P41" s="19">
        <v>202.03</v>
      </c>
      <c r="Q41" s="29">
        <f>LOOKUP((IF(P41&gt;0,(RANK(P41,P$6:P$135,0)),"NA")),'Points System'!$A$4:$A$154,'Points System'!$B$4:$B$154)</f>
        <v>48</v>
      </c>
      <c r="R41" s="19">
        <v>223.03</v>
      </c>
      <c r="S41" s="29">
        <f>LOOKUP((IF(R41&gt;0,(RANK(R41,R$6:R$135,0)),"NA")),'Points System'!$A$4:$A$154,'Points System'!$B$4:$B$154)</f>
        <v>73</v>
      </c>
      <c r="T41" s="17"/>
      <c r="U41" s="29">
        <f>LOOKUP((IF(T41&gt;0,(RANK(T41,T$6:T$135,0)),"NA")),'Points System'!$A$4:$A$154,'Points System'!$B$4:$B$154)</f>
        <v>0</v>
      </c>
      <c r="V41" s="17"/>
      <c r="W41" s="29">
        <f>LOOKUP((IF(V41&gt;0,(RANK(V41,V$6:V$135,0)),"NA")),'Points System'!$A$4:$A$154,'Points System'!$B$4:$B$154)</f>
        <v>0</v>
      </c>
      <c r="X41" s="9"/>
      <c r="Y41" s="10">
        <f>LOOKUP((IF(X41&gt;0,(RANK(X41,X$6:X$135,0)),"NA")),'Points System'!$A$4:$A$154,'Points System'!$B$4:$B$154)</f>
        <v>0</v>
      </c>
      <c r="Z41" s="9"/>
      <c r="AA41" s="10">
        <f>LOOKUP((IF(Z41&gt;0,(RANK(Z41,Z$6:Z$135,0)),"NA")),'Points System'!$A$4:$A$154,'Points System'!$B$4:$B$154)</f>
        <v>0</v>
      </c>
      <c r="AB41" s="78">
        <f>CC41</f>
        <v>425.06</v>
      </c>
      <c r="AC41" s="10">
        <f>SUM((LARGE((BA41:BL41),1))+(LARGE((BA41:BL41),2))+(LARGE((BA41:BL41),3)+(LARGE((BA41:BL41),4))))</f>
        <v>121</v>
      </c>
      <c r="AD41" s="12">
        <f>RANK(AC41,$AC$6:$AC$135,0)</f>
        <v>36</v>
      </c>
      <c r="AE41" s="11">
        <f>(AB41-(ROUNDDOWN(AB41,0)))*100</f>
        <v>6.0000000000002274</v>
      </c>
      <c r="AF41" s="76" t="str">
        <f>IF((COUNTIF(AT41:AY41,"&gt;0"))&gt;2,"Y","N")</f>
        <v>N</v>
      </c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23">
        <f t="shared" si="44"/>
        <v>73</v>
      </c>
      <c r="AU41" s="23">
        <f t="shared" si="45"/>
        <v>48</v>
      </c>
      <c r="AV41" s="23">
        <f t="shared" si="46"/>
        <v>0</v>
      </c>
      <c r="AW41" s="23">
        <f t="shared" si="47"/>
        <v>0</v>
      </c>
      <c r="AX41" s="23">
        <f t="shared" si="48"/>
        <v>0</v>
      </c>
      <c r="AY41" s="23">
        <f t="shared" si="49"/>
        <v>0</v>
      </c>
      <c r="AZ41" s="7"/>
      <c r="BA41" s="82">
        <f t="shared" si="33"/>
        <v>0</v>
      </c>
      <c r="BB41" s="83">
        <f t="shared" si="6"/>
        <v>73</v>
      </c>
      <c r="BC41" s="82">
        <f t="shared" si="34"/>
        <v>0</v>
      </c>
      <c r="BD41" s="83">
        <f t="shared" si="7"/>
        <v>48</v>
      </c>
      <c r="BE41" s="82">
        <f t="shared" si="35"/>
        <v>0</v>
      </c>
      <c r="BF41" s="83">
        <f t="shared" si="8"/>
        <v>0</v>
      </c>
      <c r="BG41" s="82">
        <f t="shared" si="36"/>
        <v>0</v>
      </c>
      <c r="BH41" s="82">
        <f t="shared" si="52"/>
        <v>0</v>
      </c>
      <c r="BI41" s="83">
        <f t="shared" si="53"/>
        <v>0</v>
      </c>
      <c r="BJ41" s="82">
        <f t="shared" si="54"/>
        <v>0</v>
      </c>
      <c r="BK41" s="83">
        <f t="shared" si="55"/>
        <v>0</v>
      </c>
      <c r="BL41" s="7"/>
      <c r="BM41" s="82">
        <f t="shared" si="56"/>
        <v>0</v>
      </c>
      <c r="BN41" s="83">
        <f t="shared" si="57"/>
        <v>223.03</v>
      </c>
      <c r="BO41" s="82">
        <f t="shared" si="58"/>
        <v>0</v>
      </c>
      <c r="BP41" s="83">
        <f t="shared" si="59"/>
        <v>202.03</v>
      </c>
      <c r="BQ41" s="82">
        <f t="shared" si="60"/>
        <v>0</v>
      </c>
      <c r="BR41" s="83">
        <f t="shared" si="61"/>
        <v>0</v>
      </c>
      <c r="BS41" s="82">
        <f t="shared" si="62"/>
        <v>0</v>
      </c>
      <c r="BT41" s="82">
        <f t="shared" si="63"/>
        <v>0</v>
      </c>
      <c r="BU41" s="83">
        <f t="shared" si="64"/>
        <v>0</v>
      </c>
      <c r="BV41" s="82">
        <f t="shared" si="65"/>
        <v>0</v>
      </c>
      <c r="BW41" s="83">
        <f t="shared" si="66"/>
        <v>0</v>
      </c>
      <c r="BY41" s="7">
        <f t="shared" si="67"/>
        <v>425.06</v>
      </c>
      <c r="BZ41" s="7"/>
      <c r="CA41" s="7">
        <f t="shared" si="37"/>
        <v>0</v>
      </c>
      <c r="CB41" s="7"/>
      <c r="CC41" s="7">
        <f t="shared" si="25"/>
        <v>425.06</v>
      </c>
      <c r="CF41" s="7">
        <f t="shared" si="68"/>
        <v>1</v>
      </c>
      <c r="CG41" s="7">
        <f t="shared" si="69"/>
        <v>1</v>
      </c>
      <c r="CH41" s="7">
        <f t="shared" si="70"/>
        <v>1</v>
      </c>
      <c r="CI41" s="7">
        <f t="shared" si="71"/>
        <v>1</v>
      </c>
      <c r="CJ41" s="7">
        <f t="shared" si="72"/>
        <v>1</v>
      </c>
      <c r="CK41" s="7">
        <f t="shared" si="73"/>
        <v>1</v>
      </c>
      <c r="CL41" s="7">
        <f t="shared" si="74"/>
        <v>1</v>
      </c>
      <c r="CM41" s="7">
        <f t="shared" si="75"/>
        <v>1</v>
      </c>
      <c r="CN41" s="7">
        <f t="shared" si="40"/>
        <v>1</v>
      </c>
      <c r="CO41" s="7">
        <f t="shared" si="41"/>
        <v>4</v>
      </c>
      <c r="CP41" s="7">
        <f t="shared" si="42"/>
        <v>2</v>
      </c>
      <c r="CQ41" s="7"/>
      <c r="CS41" s="7">
        <f t="shared" si="51"/>
        <v>0</v>
      </c>
      <c r="CT41" s="7">
        <f t="shared" si="51"/>
        <v>0</v>
      </c>
      <c r="CU41" s="7">
        <f t="shared" si="50"/>
        <v>0</v>
      </c>
      <c r="CV41" s="7">
        <f t="shared" si="50"/>
        <v>0</v>
      </c>
      <c r="CW41" s="7">
        <f t="shared" si="50"/>
        <v>0</v>
      </c>
      <c r="CX41" s="7">
        <f t="shared" si="50"/>
        <v>0</v>
      </c>
      <c r="CY41" s="7">
        <f t="shared" si="50"/>
        <v>0</v>
      </c>
      <c r="CZ41" s="7">
        <f t="shared" si="50"/>
        <v>0</v>
      </c>
      <c r="DA41" s="7">
        <f t="shared" si="50"/>
        <v>0</v>
      </c>
      <c r="DB41" s="7">
        <f t="shared" si="50"/>
        <v>202.03</v>
      </c>
      <c r="DC41" s="7">
        <f t="shared" si="50"/>
        <v>223.03</v>
      </c>
    </row>
    <row r="42" spans="1:107">
      <c r="A42" s="6">
        <v>70</v>
      </c>
      <c r="B42" s="68" t="s">
        <v>563</v>
      </c>
      <c r="C42" s="15" t="s">
        <v>564</v>
      </c>
      <c r="D42" s="9"/>
      <c r="E42" s="29">
        <f>LOOKUP((IF(D42&gt;0,(RANK(D42,D$6:D$135,0)),"NA")),'Points System'!$A$4:$A$154,'Points System'!$B$4:$B$154)</f>
        <v>0</v>
      </c>
      <c r="F42" s="17"/>
      <c r="G42" s="29">
        <f>LOOKUP((IF(F42&gt;0,(RANK(F42,F$6:F$135,0)),"NA")),'Points System'!$A$4:$A$154,'Points System'!$B$4:$B$154)</f>
        <v>0</v>
      </c>
      <c r="H42" s="17"/>
      <c r="I42" s="29">
        <f>LOOKUP((IF(H42&gt;0,(RANK(H42,H$6:H$135,0)),"NA")),'Points System'!$A$4:$A$154,'Points System'!$B$4:$B$154)</f>
        <v>0</v>
      </c>
      <c r="J42" s="17"/>
      <c r="K42" s="29">
        <f>LOOKUP((IF(J42&gt;0,(RANK(J42,J$6:J$135,0)),"NA")),'Points System'!$A$4:$A$154,'Points System'!$B$4:$B$154)</f>
        <v>0</v>
      </c>
      <c r="L42" s="17"/>
      <c r="M42" s="29">
        <f>LOOKUP((IF(L42&gt;0,(RANK(L42,L$6:L$135,0)),"NA")),'Points System'!$A$4:$A$154,'Points System'!$B$4:$B$154)</f>
        <v>0</v>
      </c>
      <c r="N42" s="17"/>
      <c r="O42" s="29">
        <f>LOOKUP((IF(N42&gt;0,(RANK(N42,N$6:N$135,0)),"NA")),'Points System'!$A$4:$A$154,'Points System'!$B$4:$B$154)</f>
        <v>0</v>
      </c>
      <c r="P42" s="19"/>
      <c r="Q42" s="29">
        <f>LOOKUP((IF(P42&gt;0,(RANK(P42,P$6:P$135,0)),"NA")),'Points System'!$A$4:$A$154,'Points System'!$B$4:$B$154)</f>
        <v>0</v>
      </c>
      <c r="R42" s="19">
        <v>155.01</v>
      </c>
      <c r="S42" s="29">
        <f>LOOKUP((IF(R42&gt;0,(RANK(R42,R$6:R$135,0)),"NA")),'Points System'!$A$4:$A$154,'Points System'!$B$4:$B$154)</f>
        <v>47</v>
      </c>
      <c r="T42" s="17"/>
      <c r="U42" s="29">
        <f>LOOKUP((IF(T42&gt;0,(RANK(T42,T$6:T$135,0)),"NA")),'Points System'!$A$4:$A$154,'Points System'!$B$4:$B$154)</f>
        <v>0</v>
      </c>
      <c r="V42" s="17"/>
      <c r="W42" s="29">
        <f>LOOKUP((IF(V42&gt;0,(RANK(V42,V$6:V$135,0)),"NA")),'Points System'!$A$4:$A$154,'Points System'!$B$4:$B$154)</f>
        <v>0</v>
      </c>
      <c r="X42" s="9">
        <v>142.01</v>
      </c>
      <c r="Y42" s="10">
        <f>LOOKUP((IF(X42&gt;0,(RANK(X42,X$6:X$135,0)),"NA")),'Points System'!$A$4:$A$154,'Points System'!$B$4:$B$154)</f>
        <v>67</v>
      </c>
      <c r="Z42" s="9"/>
      <c r="AA42" s="10">
        <f>LOOKUP((IF(Z42&gt;0,(RANK(Z42,Z$6:Z$135,0)),"NA")),'Points System'!$A$4:$A$154,'Points System'!$B$4:$B$154)</f>
        <v>0</v>
      </c>
      <c r="AB42" s="78">
        <f>CC42</f>
        <v>297.02</v>
      </c>
      <c r="AC42" s="10">
        <f>SUM((LARGE((BA42:BL42),1))+(LARGE((BA42:BL42),2))+(LARGE((BA42:BL42),3)+(LARGE((BA42:BL42),4))))</f>
        <v>114</v>
      </c>
      <c r="AD42" s="12">
        <f>RANK(AC42,$AC$6:$AC$135,0)</f>
        <v>37</v>
      </c>
      <c r="AE42" s="11">
        <f>(AB42-(ROUNDDOWN(AB42,0)))*100</f>
        <v>1.999999999998181</v>
      </c>
      <c r="AF42" s="76" t="str">
        <f>IF((COUNTIF(AT42:AY42,"&gt;0"))&gt;2,"Y","N")</f>
        <v>N</v>
      </c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23">
        <f t="shared" si="44"/>
        <v>47</v>
      </c>
      <c r="AU42" s="23">
        <f t="shared" si="45"/>
        <v>0</v>
      </c>
      <c r="AV42" s="23">
        <f t="shared" si="46"/>
        <v>0</v>
      </c>
      <c r="AW42" s="23">
        <f t="shared" si="47"/>
        <v>0</v>
      </c>
      <c r="AX42" s="23">
        <f t="shared" si="48"/>
        <v>0</v>
      </c>
      <c r="AY42" s="23">
        <f t="shared" si="49"/>
        <v>67</v>
      </c>
      <c r="AZ42" s="7"/>
      <c r="BA42" s="82">
        <f t="shared" si="33"/>
        <v>0</v>
      </c>
      <c r="BB42" s="83">
        <f t="shared" si="6"/>
        <v>47</v>
      </c>
      <c r="BC42" s="82">
        <f t="shared" si="34"/>
        <v>0</v>
      </c>
      <c r="BD42" s="83">
        <f t="shared" si="7"/>
        <v>0</v>
      </c>
      <c r="BE42" s="82">
        <f t="shared" si="35"/>
        <v>0</v>
      </c>
      <c r="BF42" s="83">
        <f t="shared" si="8"/>
        <v>0</v>
      </c>
      <c r="BG42" s="82">
        <f t="shared" si="36"/>
        <v>0</v>
      </c>
      <c r="BH42" s="82">
        <f t="shared" si="52"/>
        <v>0</v>
      </c>
      <c r="BI42" s="83">
        <f t="shared" si="53"/>
        <v>0</v>
      </c>
      <c r="BJ42" s="82">
        <f t="shared" si="54"/>
        <v>0</v>
      </c>
      <c r="BK42" s="83">
        <f t="shared" si="55"/>
        <v>67</v>
      </c>
      <c r="BL42" s="7"/>
      <c r="BM42" s="82">
        <f t="shared" si="56"/>
        <v>0</v>
      </c>
      <c r="BN42" s="83">
        <f t="shared" si="57"/>
        <v>155.01</v>
      </c>
      <c r="BO42" s="82">
        <f t="shared" si="58"/>
        <v>0</v>
      </c>
      <c r="BP42" s="83">
        <f t="shared" si="59"/>
        <v>0</v>
      </c>
      <c r="BQ42" s="82">
        <f t="shared" si="60"/>
        <v>0</v>
      </c>
      <c r="BR42" s="83">
        <f t="shared" si="61"/>
        <v>0</v>
      </c>
      <c r="BS42" s="82">
        <f t="shared" si="62"/>
        <v>0</v>
      </c>
      <c r="BT42" s="82">
        <f t="shared" si="63"/>
        <v>0</v>
      </c>
      <c r="BU42" s="83">
        <f t="shared" si="64"/>
        <v>0</v>
      </c>
      <c r="BV42" s="82">
        <f t="shared" si="65"/>
        <v>0</v>
      </c>
      <c r="BW42" s="83">
        <f t="shared" si="66"/>
        <v>142.01</v>
      </c>
      <c r="BY42" s="7">
        <f t="shared" si="67"/>
        <v>297.02</v>
      </c>
      <c r="BZ42" s="7"/>
      <c r="CA42" s="7">
        <f t="shared" si="37"/>
        <v>0</v>
      </c>
      <c r="CB42" s="7"/>
      <c r="CC42" s="7">
        <f t="shared" si="25"/>
        <v>297.02</v>
      </c>
      <c r="CF42" s="7">
        <f t="shared" si="68"/>
        <v>1</v>
      </c>
      <c r="CG42" s="7">
        <f t="shared" si="69"/>
        <v>1</v>
      </c>
      <c r="CH42" s="7">
        <f t="shared" si="70"/>
        <v>1</v>
      </c>
      <c r="CI42" s="7">
        <f t="shared" si="71"/>
        <v>1</v>
      </c>
      <c r="CJ42" s="7">
        <f t="shared" si="72"/>
        <v>1</v>
      </c>
      <c r="CK42" s="7">
        <f t="shared" si="73"/>
        <v>1</v>
      </c>
      <c r="CL42" s="7">
        <f t="shared" si="74"/>
        <v>1</v>
      </c>
      <c r="CM42" s="7">
        <f t="shared" si="75"/>
        <v>1</v>
      </c>
      <c r="CN42" s="7">
        <f t="shared" si="40"/>
        <v>1</v>
      </c>
      <c r="CO42" s="7">
        <f t="shared" si="41"/>
        <v>2</v>
      </c>
      <c r="CP42" s="7">
        <f t="shared" si="42"/>
        <v>11</v>
      </c>
      <c r="CQ42" s="7"/>
      <c r="CS42" s="7">
        <f t="shared" si="51"/>
        <v>0</v>
      </c>
      <c r="CT42" s="7">
        <f t="shared" si="51"/>
        <v>0</v>
      </c>
      <c r="CU42" s="7">
        <f t="shared" si="50"/>
        <v>0</v>
      </c>
      <c r="CV42" s="7">
        <f t="shared" si="50"/>
        <v>0</v>
      </c>
      <c r="CW42" s="7">
        <f t="shared" si="50"/>
        <v>0</v>
      </c>
      <c r="CX42" s="7">
        <f t="shared" si="50"/>
        <v>0</v>
      </c>
      <c r="CY42" s="7">
        <f t="shared" si="50"/>
        <v>0</v>
      </c>
      <c r="CZ42" s="7">
        <f t="shared" si="50"/>
        <v>0</v>
      </c>
      <c r="DA42" s="7">
        <f t="shared" si="50"/>
        <v>0</v>
      </c>
      <c r="DB42" s="7">
        <f t="shared" si="50"/>
        <v>155.01</v>
      </c>
      <c r="DC42" s="7">
        <f t="shared" si="50"/>
        <v>142.01</v>
      </c>
    </row>
    <row r="43" spans="1:107">
      <c r="A43" s="6">
        <v>37</v>
      </c>
      <c r="B43" s="68" t="s">
        <v>57</v>
      </c>
      <c r="C43" s="15" t="s">
        <v>417</v>
      </c>
      <c r="D43" s="9"/>
      <c r="E43" s="29">
        <f>LOOKUP((IF(D43&gt;0,(RANK(D43,D$6:D$135,0)),"NA")),'Points System'!$A$4:$A$154,'Points System'!$B$4:$B$154)</f>
        <v>0</v>
      </c>
      <c r="F43" s="17"/>
      <c r="G43" s="29">
        <f>LOOKUP((IF(F43&gt;0,(RANK(F43,F$6:F$135,0)),"NA")),'Points System'!$A$4:$A$154,'Points System'!$B$4:$B$154)</f>
        <v>0</v>
      </c>
      <c r="H43" s="17">
        <v>193.01</v>
      </c>
      <c r="I43" s="29">
        <f>LOOKUP((IF(H43&gt;0,(RANK(H43,H$6:H$135,0)),"NA")),'Points System'!$A$4:$A$154,'Points System'!$B$4:$B$154)</f>
        <v>56</v>
      </c>
      <c r="J43" s="17"/>
      <c r="K43" s="29">
        <f>LOOKUP((IF(J43&gt;0,(RANK(J43,J$6:J$135,0)),"NA")),'Points System'!$A$4:$A$154,'Points System'!$B$4:$B$154)</f>
        <v>0</v>
      </c>
      <c r="L43" s="17"/>
      <c r="M43" s="29">
        <f>LOOKUP((IF(L43&gt;0,(RANK(L43,L$6:L$135,0)),"NA")),'Points System'!$A$4:$A$154,'Points System'!$B$4:$B$154)</f>
        <v>0</v>
      </c>
      <c r="N43" s="17"/>
      <c r="O43" s="29">
        <f>LOOKUP((IF(N43&gt;0,(RANK(N43,N$6:N$135,0)),"NA")),'Points System'!$A$4:$A$154,'Points System'!$B$4:$B$154)</f>
        <v>0</v>
      </c>
      <c r="P43" s="19">
        <v>222.04</v>
      </c>
      <c r="Q43" s="29">
        <f>LOOKUP((IF(P43&gt;0,(RANK(P43,P$6:P$135,0)),"NA")),'Points System'!$A$4:$A$154,'Points System'!$B$4:$B$154)</f>
        <v>57</v>
      </c>
      <c r="R43" s="19"/>
      <c r="S43" s="29">
        <f>LOOKUP((IF(R43&gt;0,(RANK(R43,R$6:R$135,0)),"NA")),'Points System'!$A$4:$A$154,'Points System'!$B$4:$B$154)</f>
        <v>0</v>
      </c>
      <c r="T43" s="17"/>
      <c r="U43" s="29">
        <f>LOOKUP((IF(T43&gt;0,(RANK(T43,T$6:T$135,0)),"NA")),'Points System'!$A$4:$A$154,'Points System'!$B$4:$B$154)</f>
        <v>0</v>
      </c>
      <c r="V43" s="17"/>
      <c r="W43" s="29">
        <f>LOOKUP((IF(V43&gt;0,(RANK(V43,V$6:V$135,0)),"NA")),'Points System'!$A$4:$A$154,'Points System'!$B$4:$B$154)</f>
        <v>0</v>
      </c>
      <c r="X43" s="9"/>
      <c r="Y43" s="10">
        <f>LOOKUP((IF(X43&gt;0,(RANK(X43,X$6:X$135,0)),"NA")),'Points System'!$A$4:$A$154,'Points System'!$B$4:$B$154)</f>
        <v>0</v>
      </c>
      <c r="Z43" s="9"/>
      <c r="AA43" s="10">
        <f>LOOKUP((IF(Z43&gt;0,(RANK(Z43,Z$6:Z$135,0)),"NA")),'Points System'!$A$4:$A$154,'Points System'!$B$4:$B$154)</f>
        <v>0</v>
      </c>
      <c r="AB43" s="78">
        <f>CC43</f>
        <v>415.04999999999995</v>
      </c>
      <c r="AC43" s="10">
        <f>SUM((LARGE((BA43:BL43),1))+(LARGE((BA43:BL43),2))+(LARGE((BA43:BL43),3)+(LARGE((BA43:BL43),4))))</f>
        <v>113</v>
      </c>
      <c r="AD43" s="12">
        <f>RANK(AC43,$AC$6:$AC$135,0)</f>
        <v>38</v>
      </c>
      <c r="AE43" s="11">
        <f>(AB43-(ROUNDDOWN(AB43,0)))*100</f>
        <v>4.9999999999954525</v>
      </c>
      <c r="AF43" s="76" t="str">
        <f>IF((COUNTIF(AT43:AY43,"&gt;0"))&gt;2,"Y","N")</f>
        <v>N</v>
      </c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23">
        <f t="shared" si="44"/>
        <v>0</v>
      </c>
      <c r="AU43" s="23">
        <f t="shared" si="45"/>
        <v>57</v>
      </c>
      <c r="AV43" s="23">
        <f t="shared" si="46"/>
        <v>0</v>
      </c>
      <c r="AW43" s="23">
        <f t="shared" si="47"/>
        <v>0</v>
      </c>
      <c r="AX43" s="23">
        <f t="shared" si="48"/>
        <v>0</v>
      </c>
      <c r="AY43" s="23">
        <f t="shared" si="49"/>
        <v>0</v>
      </c>
      <c r="AZ43" s="7"/>
      <c r="BA43" s="82">
        <f t="shared" si="33"/>
        <v>0</v>
      </c>
      <c r="BB43" s="83">
        <f t="shared" si="6"/>
        <v>0</v>
      </c>
      <c r="BC43" s="82">
        <f t="shared" si="34"/>
        <v>56</v>
      </c>
      <c r="BD43" s="83">
        <f t="shared" si="7"/>
        <v>57</v>
      </c>
      <c r="BE43" s="82">
        <f t="shared" si="35"/>
        <v>0</v>
      </c>
      <c r="BF43" s="83">
        <f t="shared" si="8"/>
        <v>0</v>
      </c>
      <c r="BG43" s="82">
        <f t="shared" si="36"/>
        <v>0</v>
      </c>
      <c r="BH43" s="82">
        <f t="shared" si="52"/>
        <v>0</v>
      </c>
      <c r="BI43" s="83">
        <f t="shared" si="53"/>
        <v>0</v>
      </c>
      <c r="BJ43" s="82">
        <f t="shared" si="54"/>
        <v>0</v>
      </c>
      <c r="BK43" s="83">
        <f t="shared" si="55"/>
        <v>0</v>
      </c>
      <c r="BL43" s="7"/>
      <c r="BM43" s="82">
        <f t="shared" si="56"/>
        <v>0</v>
      </c>
      <c r="BN43" s="83">
        <f t="shared" si="57"/>
        <v>0</v>
      </c>
      <c r="BO43" s="82">
        <f t="shared" si="58"/>
        <v>193.01</v>
      </c>
      <c r="BP43" s="83">
        <f t="shared" si="59"/>
        <v>222.04</v>
      </c>
      <c r="BQ43" s="82">
        <f t="shared" si="60"/>
        <v>0</v>
      </c>
      <c r="BR43" s="83">
        <f t="shared" si="61"/>
        <v>0</v>
      </c>
      <c r="BS43" s="82">
        <f t="shared" si="62"/>
        <v>0</v>
      </c>
      <c r="BT43" s="82">
        <f t="shared" si="63"/>
        <v>0</v>
      </c>
      <c r="BU43" s="83">
        <f t="shared" si="64"/>
        <v>0</v>
      </c>
      <c r="BV43" s="82">
        <f t="shared" si="65"/>
        <v>0</v>
      </c>
      <c r="BW43" s="83">
        <f t="shared" si="66"/>
        <v>0</v>
      </c>
      <c r="BY43" s="7">
        <f t="shared" si="67"/>
        <v>415.04999999999995</v>
      </c>
      <c r="BZ43" s="7"/>
      <c r="CA43" s="7">
        <f t="shared" si="37"/>
        <v>0</v>
      </c>
      <c r="CB43" s="7"/>
      <c r="CC43" s="7">
        <f t="shared" si="25"/>
        <v>415.04999999999995</v>
      </c>
      <c r="CF43" s="7">
        <f t="shared" si="68"/>
        <v>1</v>
      </c>
      <c r="CG43" s="7">
        <f t="shared" si="69"/>
        <v>1</v>
      </c>
      <c r="CH43" s="7">
        <f t="shared" si="70"/>
        <v>1</v>
      </c>
      <c r="CI43" s="7">
        <f t="shared" si="71"/>
        <v>1</v>
      </c>
      <c r="CJ43" s="7">
        <f t="shared" si="72"/>
        <v>1</v>
      </c>
      <c r="CK43" s="7">
        <f t="shared" si="73"/>
        <v>1</v>
      </c>
      <c r="CL43" s="7">
        <f t="shared" si="74"/>
        <v>1</v>
      </c>
      <c r="CM43" s="7">
        <f t="shared" si="75"/>
        <v>1</v>
      </c>
      <c r="CN43" s="7">
        <f t="shared" si="40"/>
        <v>1</v>
      </c>
      <c r="CO43" s="7">
        <f t="shared" si="41"/>
        <v>3</v>
      </c>
      <c r="CP43" s="7">
        <f t="shared" si="42"/>
        <v>4</v>
      </c>
      <c r="CQ43" s="7"/>
      <c r="CS43" s="7">
        <f t="shared" si="51"/>
        <v>0</v>
      </c>
      <c r="CT43" s="7">
        <f t="shared" si="51"/>
        <v>0</v>
      </c>
      <c r="CU43" s="7">
        <f t="shared" si="50"/>
        <v>0</v>
      </c>
      <c r="CV43" s="7">
        <f t="shared" si="50"/>
        <v>0</v>
      </c>
      <c r="CW43" s="7">
        <f t="shared" si="50"/>
        <v>0</v>
      </c>
      <c r="CX43" s="7">
        <f t="shared" si="50"/>
        <v>0</v>
      </c>
      <c r="CY43" s="7">
        <f t="shared" si="50"/>
        <v>0</v>
      </c>
      <c r="CZ43" s="7">
        <f t="shared" si="50"/>
        <v>0</v>
      </c>
      <c r="DA43" s="7">
        <f t="shared" si="50"/>
        <v>0</v>
      </c>
      <c r="DB43" s="7">
        <f t="shared" si="50"/>
        <v>193.01</v>
      </c>
      <c r="DC43" s="7">
        <f t="shared" si="50"/>
        <v>222.04</v>
      </c>
    </row>
    <row r="44" spans="1:107">
      <c r="A44" s="6">
        <v>38</v>
      </c>
      <c r="B44" s="68" t="s">
        <v>75</v>
      </c>
      <c r="C44" s="15" t="s">
        <v>507</v>
      </c>
      <c r="D44" s="9"/>
      <c r="E44" s="29">
        <f>LOOKUP((IF(D44&gt;0,(RANK(D44,D$6:D$135,0)),"NA")),'Points System'!$A$4:$A$154,'Points System'!$B$4:$B$154)</f>
        <v>0</v>
      </c>
      <c r="F44" s="17"/>
      <c r="G44" s="29">
        <f>LOOKUP((IF(F44&gt;0,(RANK(F44,F$6:F$135,0)),"NA")),'Points System'!$A$4:$A$154,'Points System'!$B$4:$B$154)</f>
        <v>0</v>
      </c>
      <c r="H44" s="17"/>
      <c r="I44" s="29">
        <f>LOOKUP((IF(H44&gt;0,(RANK(H44,H$6:H$135,0)),"NA")),'Points System'!$A$4:$A$154,'Points System'!$B$4:$B$154)</f>
        <v>0</v>
      </c>
      <c r="J44" s="17">
        <v>58</v>
      </c>
      <c r="K44" s="29">
        <f>LOOKUP((IF(J44&gt;0,(RANK(J44,J$6:J$135,0)),"NA")),'Points System'!$A$4:$A$154,'Points System'!$B$4:$B$154)</f>
        <v>55</v>
      </c>
      <c r="L44" s="17"/>
      <c r="M44" s="29">
        <f>LOOKUP((IF(L44&gt;0,(RANK(L44,L$6:L$135,0)),"NA")),'Points System'!$A$4:$A$154,'Points System'!$B$4:$B$154)</f>
        <v>0</v>
      </c>
      <c r="N44" s="17"/>
      <c r="O44" s="29">
        <f>LOOKUP((IF(N44&gt;0,(RANK(N44,N$6:N$135,0)),"NA")),'Points System'!$A$4:$A$154,'Points System'!$B$4:$B$154)</f>
        <v>0</v>
      </c>
      <c r="P44" s="19"/>
      <c r="Q44" s="29">
        <f>LOOKUP((IF(P44&gt;0,(RANK(P44,P$6:P$135,0)),"NA")),'Points System'!$A$4:$A$154,'Points System'!$B$4:$B$154)</f>
        <v>0</v>
      </c>
      <c r="R44" s="19"/>
      <c r="S44" s="29">
        <f>LOOKUP((IF(R44&gt;0,(RANK(R44,R$6:R$135,0)),"NA")),'Points System'!$A$4:$A$154,'Points System'!$B$4:$B$154)</f>
        <v>0</v>
      </c>
      <c r="T44" s="17"/>
      <c r="U44" s="29">
        <f>LOOKUP((IF(T44&gt;0,(RANK(T44,T$6:T$135,0)),"NA")),'Points System'!$A$4:$A$154,'Points System'!$B$4:$B$154)</f>
        <v>0</v>
      </c>
      <c r="V44" s="17">
        <v>50.01</v>
      </c>
      <c r="W44" s="29">
        <f>LOOKUP((IF(V44&gt;0,(RANK(V44,V$6:V$135,0)),"NA")),'Points System'!$A$4:$A$154,'Points System'!$B$4:$B$154)</f>
        <v>56</v>
      </c>
      <c r="X44" s="9"/>
      <c r="Y44" s="10">
        <f>LOOKUP((IF(X44&gt;0,(RANK(X44,X$6:X$135,0)),"NA")),'Points System'!$A$4:$A$154,'Points System'!$B$4:$B$154)</f>
        <v>0</v>
      </c>
      <c r="Z44" s="9"/>
      <c r="AA44" s="10">
        <f>LOOKUP((IF(Z44&gt;0,(RANK(Z44,Z$6:Z$135,0)),"NA")),'Points System'!$A$4:$A$154,'Points System'!$B$4:$B$154)</f>
        <v>0</v>
      </c>
      <c r="AB44" s="78">
        <f>CC44</f>
        <v>108.00999999999999</v>
      </c>
      <c r="AC44" s="10">
        <f>SUM((LARGE((BA44:BL44),1))+(LARGE((BA44:BL44),2))+(LARGE((BA44:BL44),3)+(LARGE((BA44:BL44),4))))</f>
        <v>111</v>
      </c>
      <c r="AD44" s="12">
        <f>RANK(AC44,$AC$6:$AC$135,0)</f>
        <v>39</v>
      </c>
      <c r="AE44" s="11">
        <f>(AB44-(ROUNDDOWN(AB44,0)))*100</f>
        <v>0.99999999999909051</v>
      </c>
      <c r="AF44" s="76" t="str">
        <f>IF((COUNTIF(AT44:AY44,"&gt;0"))&gt;2,"Y","N")</f>
        <v>N</v>
      </c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23">
        <f t="shared" si="44"/>
        <v>0</v>
      </c>
      <c r="AU44" s="23">
        <f t="shared" si="45"/>
        <v>0</v>
      </c>
      <c r="AV44" s="23">
        <f t="shared" si="46"/>
        <v>56</v>
      </c>
      <c r="AW44" s="23">
        <f t="shared" si="47"/>
        <v>0</v>
      </c>
      <c r="AX44" s="23">
        <f t="shared" si="48"/>
        <v>0</v>
      </c>
      <c r="AY44" s="23">
        <f t="shared" si="49"/>
        <v>0</v>
      </c>
      <c r="AZ44" s="7"/>
      <c r="BA44" s="82">
        <f t="shared" si="33"/>
        <v>0</v>
      </c>
      <c r="BB44" s="83">
        <f t="shared" si="6"/>
        <v>0</v>
      </c>
      <c r="BC44" s="82">
        <f t="shared" si="34"/>
        <v>0</v>
      </c>
      <c r="BD44" s="83">
        <f t="shared" si="7"/>
        <v>0</v>
      </c>
      <c r="BE44" s="82">
        <f t="shared" si="35"/>
        <v>55</v>
      </c>
      <c r="BF44" s="83">
        <f t="shared" si="8"/>
        <v>56</v>
      </c>
      <c r="BG44" s="82">
        <f t="shared" si="36"/>
        <v>0</v>
      </c>
      <c r="BH44" s="82">
        <f t="shared" si="52"/>
        <v>0</v>
      </c>
      <c r="BI44" s="83">
        <f t="shared" si="53"/>
        <v>0</v>
      </c>
      <c r="BJ44" s="82">
        <f t="shared" si="54"/>
        <v>0</v>
      </c>
      <c r="BK44" s="83">
        <f t="shared" si="55"/>
        <v>0</v>
      </c>
      <c r="BL44" s="7"/>
      <c r="BM44" s="82">
        <f t="shared" si="56"/>
        <v>0</v>
      </c>
      <c r="BN44" s="83">
        <f t="shared" si="57"/>
        <v>0</v>
      </c>
      <c r="BO44" s="82">
        <f t="shared" si="58"/>
        <v>0</v>
      </c>
      <c r="BP44" s="83">
        <f t="shared" si="59"/>
        <v>0</v>
      </c>
      <c r="BQ44" s="82">
        <f t="shared" si="60"/>
        <v>58</v>
      </c>
      <c r="BR44" s="83">
        <f t="shared" si="61"/>
        <v>50.01</v>
      </c>
      <c r="BS44" s="82">
        <f t="shared" si="62"/>
        <v>0</v>
      </c>
      <c r="BT44" s="82">
        <f t="shared" si="63"/>
        <v>0</v>
      </c>
      <c r="BU44" s="83">
        <f t="shared" si="64"/>
        <v>0</v>
      </c>
      <c r="BV44" s="82">
        <f t="shared" si="65"/>
        <v>0</v>
      </c>
      <c r="BW44" s="83">
        <f t="shared" si="66"/>
        <v>0</v>
      </c>
      <c r="BY44" s="7">
        <f t="shared" si="67"/>
        <v>108.00999999999999</v>
      </c>
      <c r="BZ44" s="7"/>
      <c r="CA44" s="7">
        <f t="shared" si="37"/>
        <v>0</v>
      </c>
      <c r="CB44" s="7"/>
      <c r="CC44" s="7">
        <f t="shared" si="25"/>
        <v>108.00999999999999</v>
      </c>
      <c r="CF44" s="7">
        <f t="shared" si="68"/>
        <v>1</v>
      </c>
      <c r="CG44" s="7">
        <f t="shared" si="69"/>
        <v>1</v>
      </c>
      <c r="CH44" s="7">
        <f t="shared" si="70"/>
        <v>1</v>
      </c>
      <c r="CI44" s="7">
        <f t="shared" si="71"/>
        <v>1</v>
      </c>
      <c r="CJ44" s="7">
        <f t="shared" si="72"/>
        <v>1</v>
      </c>
      <c r="CK44" s="7">
        <f t="shared" si="73"/>
        <v>1</v>
      </c>
      <c r="CL44" s="7">
        <f t="shared" si="74"/>
        <v>1</v>
      </c>
      <c r="CM44" s="7">
        <f t="shared" si="75"/>
        <v>1</v>
      </c>
      <c r="CN44" s="7">
        <f t="shared" si="40"/>
        <v>1</v>
      </c>
      <c r="CO44" s="7">
        <f t="shared" si="41"/>
        <v>5</v>
      </c>
      <c r="CP44" s="7">
        <f t="shared" si="42"/>
        <v>6</v>
      </c>
      <c r="CQ44" s="7"/>
      <c r="CS44" s="7">
        <f t="shared" si="51"/>
        <v>0</v>
      </c>
      <c r="CT44" s="7">
        <f t="shared" si="51"/>
        <v>0</v>
      </c>
      <c r="CU44" s="7">
        <f t="shared" si="50"/>
        <v>0</v>
      </c>
      <c r="CV44" s="7">
        <f t="shared" si="50"/>
        <v>0</v>
      </c>
      <c r="CW44" s="7">
        <f t="shared" si="50"/>
        <v>0</v>
      </c>
      <c r="CX44" s="7">
        <f t="shared" si="50"/>
        <v>0</v>
      </c>
      <c r="CY44" s="7">
        <f t="shared" si="50"/>
        <v>0</v>
      </c>
      <c r="CZ44" s="7">
        <f t="shared" si="50"/>
        <v>0</v>
      </c>
      <c r="DA44" s="7">
        <f t="shared" si="50"/>
        <v>0</v>
      </c>
      <c r="DB44" s="7">
        <f t="shared" si="50"/>
        <v>58</v>
      </c>
      <c r="DC44" s="7">
        <f t="shared" si="50"/>
        <v>50.01</v>
      </c>
    </row>
    <row r="45" spans="1:107">
      <c r="A45" s="6">
        <v>39</v>
      </c>
      <c r="B45" s="68" t="s">
        <v>233</v>
      </c>
      <c r="C45" s="15" t="s">
        <v>88</v>
      </c>
      <c r="D45" s="9"/>
      <c r="E45" s="29">
        <f>LOOKUP((IF(D45&gt;0,(RANK(D45,D$6:D$135,0)),"NA")),'Points System'!$A$4:$A$154,'Points System'!$B$4:$B$154)</f>
        <v>0</v>
      </c>
      <c r="F45" s="17">
        <v>140.01</v>
      </c>
      <c r="G45" s="29">
        <f>LOOKUP((IF(F45&gt;0,(RANK(F45,F$6:F$135,0)),"NA")),'Points System'!$A$4:$A$154,'Points System'!$B$4:$B$154)</f>
        <v>46</v>
      </c>
      <c r="H45" s="17"/>
      <c r="I45" s="29">
        <f>LOOKUP((IF(H45&gt;0,(RANK(H45,H$6:H$135,0)),"NA")),'Points System'!$A$4:$A$154,'Points System'!$B$4:$B$154)</f>
        <v>0</v>
      </c>
      <c r="J45" s="17"/>
      <c r="K45" s="29">
        <f>LOOKUP((IF(J45&gt;0,(RANK(J45,J$6:J$135,0)),"NA")),'Points System'!$A$4:$A$154,'Points System'!$B$4:$B$154)</f>
        <v>0</v>
      </c>
      <c r="L45" s="17"/>
      <c r="M45" s="29">
        <f>LOOKUP((IF(L45&gt;0,(RANK(L45,L$6:L$135,0)),"NA")),'Points System'!$A$4:$A$154,'Points System'!$B$4:$B$154)</f>
        <v>0</v>
      </c>
      <c r="N45" s="17"/>
      <c r="O45" s="29">
        <f>LOOKUP((IF(N45&gt;0,(RANK(N45,N$6:N$135,0)),"NA")),'Points System'!$A$4:$A$154,'Points System'!$B$4:$B$154)</f>
        <v>0</v>
      </c>
      <c r="P45" s="19"/>
      <c r="Q45" s="29">
        <f>LOOKUP((IF(P45&gt;0,(RANK(P45,P$6:P$135,0)),"NA")),'Points System'!$A$4:$A$154,'Points System'!$B$4:$B$154)</f>
        <v>0</v>
      </c>
      <c r="R45" s="19">
        <v>187.01</v>
      </c>
      <c r="S45" s="29">
        <f>LOOKUP((IF(R45&gt;0,(RANK(R45,R$6:R$135,0)),"NA")),'Points System'!$A$4:$A$154,'Points System'!$B$4:$B$154)</f>
        <v>56</v>
      </c>
      <c r="T45" s="17"/>
      <c r="U45" s="29">
        <f>LOOKUP((IF(T45&gt;0,(RANK(T45,T$6:T$135,0)),"NA")),'Points System'!$A$4:$A$154,'Points System'!$B$4:$B$154)</f>
        <v>0</v>
      </c>
      <c r="V45" s="17"/>
      <c r="W45" s="29">
        <f>LOOKUP((IF(V45&gt;0,(RANK(V45,V$6:V$135,0)),"NA")),'Points System'!$A$4:$A$154,'Points System'!$B$4:$B$154)</f>
        <v>0</v>
      </c>
      <c r="X45" s="9"/>
      <c r="Y45" s="10">
        <f>LOOKUP((IF(X45&gt;0,(RANK(X45,X$6:X$135,0)),"NA")),'Points System'!$A$4:$A$154,'Points System'!$B$4:$B$154)</f>
        <v>0</v>
      </c>
      <c r="Z45" s="9"/>
      <c r="AA45" s="10">
        <f>LOOKUP((IF(Z45&gt;0,(RANK(Z45,Z$6:Z$135,0)),"NA")),'Points System'!$A$4:$A$154,'Points System'!$B$4:$B$154)</f>
        <v>0</v>
      </c>
      <c r="AB45" s="78">
        <f>CC45</f>
        <v>327.02</v>
      </c>
      <c r="AC45" s="10">
        <f>SUM((LARGE((BA45:BL45),1))+(LARGE((BA45:BL45),2))+(LARGE((BA45:BL45),3)+(LARGE((BA45:BL45),4))))</f>
        <v>102</v>
      </c>
      <c r="AD45" s="12">
        <f>RANK(AC45,$AC$6:$AC$135,0)</f>
        <v>40</v>
      </c>
      <c r="AE45" s="11">
        <f>(AB45-(ROUNDDOWN(AB45,0)))*100</f>
        <v>1.999999999998181</v>
      </c>
      <c r="AF45" s="76" t="str">
        <f>IF((COUNTIF(AT45:AY45,"&gt;0"))&gt;2,"Y","N")</f>
        <v>N</v>
      </c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23">
        <f t="shared" si="44"/>
        <v>56</v>
      </c>
      <c r="AU45" s="23">
        <f t="shared" si="45"/>
        <v>0</v>
      </c>
      <c r="AV45" s="23">
        <f t="shared" si="46"/>
        <v>0</v>
      </c>
      <c r="AW45" s="23">
        <f t="shared" si="47"/>
        <v>0</v>
      </c>
      <c r="AX45" s="23">
        <f t="shared" si="48"/>
        <v>0</v>
      </c>
      <c r="AY45" s="23">
        <f t="shared" si="49"/>
        <v>0</v>
      </c>
      <c r="AZ45" s="7"/>
      <c r="BA45" s="82">
        <f t="shared" si="33"/>
        <v>46</v>
      </c>
      <c r="BB45" s="83">
        <f t="shared" si="6"/>
        <v>56</v>
      </c>
      <c r="BC45" s="82">
        <f t="shared" si="34"/>
        <v>0</v>
      </c>
      <c r="BD45" s="83">
        <f t="shared" si="7"/>
        <v>0</v>
      </c>
      <c r="BE45" s="82">
        <f t="shared" si="35"/>
        <v>0</v>
      </c>
      <c r="BF45" s="83">
        <f t="shared" si="8"/>
        <v>0</v>
      </c>
      <c r="BG45" s="82">
        <f t="shared" si="36"/>
        <v>0</v>
      </c>
      <c r="BH45" s="82">
        <f t="shared" si="52"/>
        <v>0</v>
      </c>
      <c r="BI45" s="83">
        <f t="shared" si="53"/>
        <v>0</v>
      </c>
      <c r="BJ45" s="82">
        <f t="shared" si="54"/>
        <v>0</v>
      </c>
      <c r="BK45" s="83">
        <f t="shared" si="55"/>
        <v>0</v>
      </c>
      <c r="BL45" s="7"/>
      <c r="BM45" s="82">
        <f t="shared" si="56"/>
        <v>140.01</v>
      </c>
      <c r="BN45" s="83">
        <f t="shared" si="57"/>
        <v>187.01</v>
      </c>
      <c r="BO45" s="82">
        <f t="shared" si="58"/>
        <v>0</v>
      </c>
      <c r="BP45" s="83">
        <f t="shared" si="59"/>
        <v>0</v>
      </c>
      <c r="BQ45" s="82">
        <f t="shared" si="60"/>
        <v>0</v>
      </c>
      <c r="BR45" s="83">
        <f t="shared" si="61"/>
        <v>0</v>
      </c>
      <c r="BS45" s="82">
        <f t="shared" si="62"/>
        <v>0</v>
      </c>
      <c r="BT45" s="82">
        <f t="shared" si="63"/>
        <v>0</v>
      </c>
      <c r="BU45" s="83">
        <f t="shared" si="64"/>
        <v>0</v>
      </c>
      <c r="BV45" s="82">
        <f t="shared" si="65"/>
        <v>0</v>
      </c>
      <c r="BW45" s="83">
        <f t="shared" si="66"/>
        <v>0</v>
      </c>
      <c r="BY45" s="7">
        <f t="shared" si="67"/>
        <v>327.02</v>
      </c>
      <c r="BZ45" s="7"/>
      <c r="CA45" s="7">
        <f t="shared" si="37"/>
        <v>0</v>
      </c>
      <c r="CB45" s="7"/>
      <c r="CC45" s="7">
        <f t="shared" si="25"/>
        <v>327.02</v>
      </c>
      <c r="CF45" s="7">
        <f t="shared" si="68"/>
        <v>3</v>
      </c>
      <c r="CG45" s="7">
        <f t="shared" si="69"/>
        <v>3</v>
      </c>
      <c r="CH45" s="7">
        <f t="shared" si="70"/>
        <v>3</v>
      </c>
      <c r="CI45" s="7">
        <f t="shared" si="71"/>
        <v>3</v>
      </c>
      <c r="CJ45" s="7">
        <f t="shared" si="72"/>
        <v>3</v>
      </c>
      <c r="CK45" s="7">
        <f t="shared" si="73"/>
        <v>3</v>
      </c>
      <c r="CL45" s="7">
        <f t="shared" si="74"/>
        <v>3</v>
      </c>
      <c r="CM45" s="7">
        <f t="shared" si="75"/>
        <v>3</v>
      </c>
      <c r="CN45" s="7">
        <f t="shared" si="40"/>
        <v>3</v>
      </c>
      <c r="CO45" s="7">
        <f t="shared" si="41"/>
        <v>1</v>
      </c>
      <c r="CP45" s="7">
        <f t="shared" si="42"/>
        <v>2</v>
      </c>
      <c r="CQ45" s="7"/>
      <c r="CS45" s="7">
        <f t="shared" si="51"/>
        <v>0</v>
      </c>
      <c r="CT45" s="7">
        <f t="shared" si="51"/>
        <v>0</v>
      </c>
      <c r="CU45" s="7">
        <f t="shared" si="50"/>
        <v>0</v>
      </c>
      <c r="CV45" s="7">
        <f t="shared" si="50"/>
        <v>0</v>
      </c>
      <c r="CW45" s="7">
        <f t="shared" si="50"/>
        <v>0</v>
      </c>
      <c r="CX45" s="7">
        <f t="shared" si="50"/>
        <v>0</v>
      </c>
      <c r="CY45" s="7">
        <f t="shared" si="50"/>
        <v>0</v>
      </c>
      <c r="CZ45" s="7">
        <f t="shared" si="50"/>
        <v>0</v>
      </c>
      <c r="DA45" s="7">
        <f t="shared" si="50"/>
        <v>0</v>
      </c>
      <c r="DB45" s="7">
        <f t="shared" si="50"/>
        <v>140.01</v>
      </c>
      <c r="DC45" s="7">
        <f t="shared" si="50"/>
        <v>187.01</v>
      </c>
    </row>
    <row r="46" spans="1:107">
      <c r="A46" s="6">
        <v>40</v>
      </c>
      <c r="B46" s="68" t="s">
        <v>86</v>
      </c>
      <c r="C46" s="15" t="s">
        <v>137</v>
      </c>
      <c r="D46" s="9"/>
      <c r="E46" s="29">
        <f>LOOKUP((IF(D46&gt;0,(RANK(D46,D$6:D$135,0)),"NA")),'Points System'!$A$4:$A$154,'Points System'!$B$4:$B$154)</f>
        <v>0</v>
      </c>
      <c r="F46" s="17"/>
      <c r="G46" s="29">
        <f>LOOKUP((IF(F46&gt;0,(RANK(F46,F$6:F$135,0)),"NA")),'Points System'!$A$4:$A$154,'Points System'!$B$4:$B$154)</f>
        <v>0</v>
      </c>
      <c r="H46" s="17"/>
      <c r="I46" s="29">
        <f>LOOKUP((IF(H46&gt;0,(RANK(H46,H$6:H$135,0)),"NA")),'Points System'!$A$4:$A$154,'Points System'!$B$4:$B$154)</f>
        <v>0</v>
      </c>
      <c r="J46" s="17"/>
      <c r="K46" s="29">
        <f>LOOKUP((IF(J46&gt;0,(RANK(J46,J$6:J$135,0)),"NA")),'Points System'!$A$4:$A$154,'Points System'!$B$4:$B$154)</f>
        <v>0</v>
      </c>
      <c r="L46" s="17">
        <v>203.01</v>
      </c>
      <c r="M46" s="29">
        <f>LOOKUP((IF(L46&gt;0,(RANK(L46,L$6:L$135,0)),"NA")),'Points System'!$A$4:$A$154,'Points System'!$B$4:$B$154)</f>
        <v>56</v>
      </c>
      <c r="N46" s="17"/>
      <c r="O46" s="29">
        <f>LOOKUP((IF(N46&gt;0,(RANK(N46,N$6:N$135,0)),"NA")),'Points System'!$A$4:$A$154,'Points System'!$B$4:$B$154)</f>
        <v>0</v>
      </c>
      <c r="P46" s="19">
        <v>178</v>
      </c>
      <c r="Q46" s="29">
        <f>LOOKUP((IF(P46&gt;0,(RANK(P46,P$6:P$135,0)),"NA")),'Points System'!$A$4:$A$154,'Points System'!$B$4:$B$154)</f>
        <v>45</v>
      </c>
      <c r="R46" s="19"/>
      <c r="S46" s="29">
        <f>LOOKUP((IF(R46&gt;0,(RANK(R46,R$6:R$135,0)),"NA")),'Points System'!$A$4:$A$154,'Points System'!$B$4:$B$154)</f>
        <v>0</v>
      </c>
      <c r="T46" s="17"/>
      <c r="U46" s="29">
        <f>LOOKUP((IF(T46&gt;0,(RANK(T46,T$6:T$135,0)),"NA")),'Points System'!$A$4:$A$154,'Points System'!$B$4:$B$154)</f>
        <v>0</v>
      </c>
      <c r="V46" s="17"/>
      <c r="W46" s="29">
        <f>LOOKUP((IF(V46&gt;0,(RANK(V46,V$6:V$135,0)),"NA")),'Points System'!$A$4:$A$154,'Points System'!$B$4:$B$154)</f>
        <v>0</v>
      </c>
      <c r="X46" s="9"/>
      <c r="Y46" s="10">
        <f>LOOKUP((IF(X46&gt;0,(RANK(X46,X$6:X$135,0)),"NA")),'Points System'!$A$4:$A$154,'Points System'!$B$4:$B$154)</f>
        <v>0</v>
      </c>
      <c r="Z46" s="9"/>
      <c r="AA46" s="10">
        <f>LOOKUP((IF(Z46&gt;0,(RANK(Z46,Z$6:Z$135,0)),"NA")),'Points System'!$A$4:$A$154,'Points System'!$B$4:$B$154)</f>
        <v>0</v>
      </c>
      <c r="AB46" s="78">
        <f>CC46</f>
        <v>381.01</v>
      </c>
      <c r="AC46" s="10">
        <f>SUM((LARGE((BA46:BL46),1))+(LARGE((BA46:BL46),2))+(LARGE((BA46:BL46),3)+(LARGE((BA46:BL46),4))))</f>
        <v>101</v>
      </c>
      <c r="AD46" s="12">
        <f>RANK(AC46,$AC$6:$AC$135,0)</f>
        <v>41</v>
      </c>
      <c r="AE46" s="11">
        <f>(AB46-(ROUNDDOWN(AB46,0)))*100</f>
        <v>0.99999999999909051</v>
      </c>
      <c r="AF46" s="76" t="str">
        <f>IF((COUNTIF(AT46:AY46,"&gt;0"))&gt;2,"Y","N")</f>
        <v>N</v>
      </c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23">
        <f t="shared" si="44"/>
        <v>0</v>
      </c>
      <c r="AU46" s="23">
        <f t="shared" si="45"/>
        <v>45</v>
      </c>
      <c r="AV46" s="23">
        <f t="shared" si="46"/>
        <v>0</v>
      </c>
      <c r="AW46" s="23">
        <f t="shared" si="47"/>
        <v>0</v>
      </c>
      <c r="AX46" s="23">
        <f t="shared" si="48"/>
        <v>56</v>
      </c>
      <c r="AY46" s="23">
        <f t="shared" si="49"/>
        <v>0</v>
      </c>
      <c r="AZ46" s="7"/>
      <c r="BA46" s="82">
        <f t="shared" si="33"/>
        <v>0</v>
      </c>
      <c r="BB46" s="83">
        <f t="shared" si="6"/>
        <v>0</v>
      </c>
      <c r="BC46" s="82">
        <f t="shared" si="34"/>
        <v>0</v>
      </c>
      <c r="BD46" s="83">
        <f t="shared" si="7"/>
        <v>45</v>
      </c>
      <c r="BE46" s="82">
        <f t="shared" si="35"/>
        <v>0</v>
      </c>
      <c r="BF46" s="83">
        <f t="shared" si="8"/>
        <v>0</v>
      </c>
      <c r="BG46" s="82">
        <f t="shared" si="36"/>
        <v>0</v>
      </c>
      <c r="BH46" s="82">
        <f t="shared" si="52"/>
        <v>0</v>
      </c>
      <c r="BI46" s="83">
        <f t="shared" si="53"/>
        <v>56</v>
      </c>
      <c r="BJ46" s="82">
        <f t="shared" si="54"/>
        <v>0</v>
      </c>
      <c r="BK46" s="83">
        <f t="shared" si="55"/>
        <v>0</v>
      </c>
      <c r="BL46" s="7"/>
      <c r="BM46" s="82">
        <f t="shared" si="56"/>
        <v>0</v>
      </c>
      <c r="BN46" s="83">
        <f t="shared" si="57"/>
        <v>0</v>
      </c>
      <c r="BO46" s="82">
        <f t="shared" si="58"/>
        <v>0</v>
      </c>
      <c r="BP46" s="83">
        <f t="shared" si="59"/>
        <v>178</v>
      </c>
      <c r="BQ46" s="82">
        <f t="shared" si="60"/>
        <v>0</v>
      </c>
      <c r="BR46" s="83">
        <f t="shared" si="61"/>
        <v>0</v>
      </c>
      <c r="BS46" s="82">
        <f t="shared" si="62"/>
        <v>0</v>
      </c>
      <c r="BT46" s="82">
        <f t="shared" si="63"/>
        <v>0</v>
      </c>
      <c r="BU46" s="83">
        <f t="shared" si="64"/>
        <v>203.01</v>
      </c>
      <c r="BV46" s="82">
        <f t="shared" si="65"/>
        <v>0</v>
      </c>
      <c r="BW46" s="83">
        <f t="shared" si="66"/>
        <v>0</v>
      </c>
      <c r="BY46" s="7">
        <f t="shared" si="67"/>
        <v>381.01</v>
      </c>
      <c r="BZ46" s="7"/>
      <c r="CA46" s="7">
        <f t="shared" si="37"/>
        <v>0</v>
      </c>
      <c r="CB46" s="7"/>
      <c r="CC46" s="7">
        <f t="shared" si="25"/>
        <v>381.01</v>
      </c>
      <c r="CF46" s="7">
        <f t="shared" si="68"/>
        <v>1</v>
      </c>
      <c r="CG46" s="7">
        <f t="shared" si="69"/>
        <v>1</v>
      </c>
      <c r="CH46" s="7">
        <f t="shared" si="70"/>
        <v>1</v>
      </c>
      <c r="CI46" s="7">
        <f t="shared" si="71"/>
        <v>1</v>
      </c>
      <c r="CJ46" s="7">
        <f t="shared" si="72"/>
        <v>1</v>
      </c>
      <c r="CK46" s="7">
        <f t="shared" si="73"/>
        <v>1</v>
      </c>
      <c r="CL46" s="7">
        <f t="shared" si="74"/>
        <v>1</v>
      </c>
      <c r="CM46" s="7">
        <f t="shared" si="75"/>
        <v>1</v>
      </c>
      <c r="CN46" s="7">
        <f t="shared" si="40"/>
        <v>1</v>
      </c>
      <c r="CO46" s="7">
        <f t="shared" si="41"/>
        <v>4</v>
      </c>
      <c r="CP46" s="7">
        <f t="shared" si="42"/>
        <v>9</v>
      </c>
      <c r="CQ46" s="7"/>
      <c r="CS46" s="7">
        <f t="shared" si="51"/>
        <v>0</v>
      </c>
      <c r="CT46" s="7">
        <f t="shared" si="51"/>
        <v>0</v>
      </c>
      <c r="CU46" s="7">
        <f t="shared" si="50"/>
        <v>0</v>
      </c>
      <c r="CV46" s="7">
        <f t="shared" si="50"/>
        <v>0</v>
      </c>
      <c r="CW46" s="7">
        <f t="shared" si="50"/>
        <v>0</v>
      </c>
      <c r="CX46" s="7">
        <f t="shared" si="50"/>
        <v>0</v>
      </c>
      <c r="CY46" s="7">
        <f t="shared" si="50"/>
        <v>0</v>
      </c>
      <c r="CZ46" s="7">
        <f t="shared" si="50"/>
        <v>0</v>
      </c>
      <c r="DA46" s="7">
        <f t="shared" si="50"/>
        <v>0</v>
      </c>
      <c r="DB46" s="7">
        <f t="shared" si="50"/>
        <v>178</v>
      </c>
      <c r="DC46" s="7">
        <f t="shared" si="50"/>
        <v>203.01</v>
      </c>
    </row>
    <row r="47" spans="1:107">
      <c r="A47" s="6">
        <v>41</v>
      </c>
      <c r="B47" s="68" t="s">
        <v>45</v>
      </c>
      <c r="C47" s="15" t="s">
        <v>115</v>
      </c>
      <c r="D47" s="9">
        <v>137.01</v>
      </c>
      <c r="E47" s="29">
        <f>LOOKUP((IF(D47&gt;0,(RANK(D47,D$6:D$135,0)),"NA")),'Points System'!$A$4:$A$154,'Points System'!$B$4:$B$154)</f>
        <v>53</v>
      </c>
      <c r="F47" s="17">
        <v>143</v>
      </c>
      <c r="G47" s="29">
        <f>LOOKUP((IF(F47&gt;0,(RANK(F47,F$6:F$135,0)),"NA")),'Points System'!$A$4:$A$154,'Points System'!$B$4:$B$154)</f>
        <v>47</v>
      </c>
      <c r="H47" s="17"/>
      <c r="I47" s="29">
        <f>LOOKUP((IF(H47&gt;0,(RANK(H47,H$6:H$135,0)),"NA")),'Points System'!$A$4:$A$154,'Points System'!$B$4:$B$154)</f>
        <v>0</v>
      </c>
      <c r="J47" s="17"/>
      <c r="K47" s="29">
        <f>LOOKUP((IF(J47&gt;0,(RANK(J47,J$6:J$135,0)),"NA")),'Points System'!$A$4:$A$154,'Points System'!$B$4:$B$154)</f>
        <v>0</v>
      </c>
      <c r="L47" s="17"/>
      <c r="M47" s="29">
        <f>LOOKUP((IF(L47&gt;0,(RANK(L47,L$6:L$135,0)),"NA")),'Points System'!$A$4:$A$154,'Points System'!$B$4:$B$154)</f>
        <v>0</v>
      </c>
      <c r="N47" s="17"/>
      <c r="O47" s="29">
        <f>LOOKUP((IF(N47&gt;0,(RANK(N47,N$6:N$135,0)),"NA")),'Points System'!$A$4:$A$154,'Points System'!$B$4:$B$154)</f>
        <v>0</v>
      </c>
      <c r="P47" s="19"/>
      <c r="Q47" s="29">
        <f>LOOKUP((IF(P47&gt;0,(RANK(P47,P$6:P$135,0)),"NA")),'Points System'!$A$4:$A$154,'Points System'!$B$4:$B$154)</f>
        <v>0</v>
      </c>
      <c r="R47" s="19"/>
      <c r="S47" s="29">
        <f>LOOKUP((IF(R47&gt;0,(RANK(R47,R$6:R$135,0)),"NA")),'Points System'!$A$4:$A$154,'Points System'!$B$4:$B$154)</f>
        <v>0</v>
      </c>
      <c r="T47" s="17"/>
      <c r="U47" s="29">
        <f>LOOKUP((IF(T47&gt;0,(RANK(T47,T$6:T$135,0)),"NA")),'Points System'!$A$4:$A$154,'Points System'!$B$4:$B$154)</f>
        <v>0</v>
      </c>
      <c r="V47" s="17"/>
      <c r="W47" s="29">
        <f>LOOKUP((IF(V47&gt;0,(RANK(V47,V$6:V$135,0)),"NA")),'Points System'!$A$4:$A$154,'Points System'!$B$4:$B$154)</f>
        <v>0</v>
      </c>
      <c r="X47" s="9"/>
      <c r="Y47" s="10">
        <f>LOOKUP((IF(X47&gt;0,(RANK(X47,X$6:X$135,0)),"NA")),'Points System'!$A$4:$A$154,'Points System'!$B$4:$B$154)</f>
        <v>0</v>
      </c>
      <c r="Z47" s="9"/>
      <c r="AA47" s="10">
        <f>LOOKUP((IF(Z47&gt;0,(RANK(Z47,Z$6:Z$135,0)),"NA")),'Points System'!$A$4:$A$154,'Points System'!$B$4:$B$154)</f>
        <v>0</v>
      </c>
      <c r="AB47" s="78">
        <f>CC47</f>
        <v>280.01</v>
      </c>
      <c r="AC47" s="10">
        <f>SUM((LARGE((BA47:BL47),1))+(LARGE((BA47:BL47),2))+(LARGE((BA47:BL47),3)+(LARGE((BA47:BL47),4))))</f>
        <v>100</v>
      </c>
      <c r="AD47" s="12">
        <f>RANK(AC47,$AC$6:$AC$135,0)</f>
        <v>42</v>
      </c>
      <c r="AE47" s="11">
        <f>(AB47-(ROUNDDOWN(AB47,0)))*100</f>
        <v>0.99999999999909051</v>
      </c>
      <c r="AF47" s="76" t="str">
        <f>IF((COUNTIF(AT47:AY47,"&gt;0"))&gt;2,"Y","N")</f>
        <v>N</v>
      </c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23">
        <f t="shared" si="44"/>
        <v>47</v>
      </c>
      <c r="AU47" s="23">
        <f t="shared" si="45"/>
        <v>0</v>
      </c>
      <c r="AV47" s="23">
        <f t="shared" si="46"/>
        <v>0</v>
      </c>
      <c r="AW47" s="23">
        <f t="shared" si="47"/>
        <v>53</v>
      </c>
      <c r="AX47" s="23">
        <f t="shared" si="48"/>
        <v>0</v>
      </c>
      <c r="AY47" s="23">
        <f t="shared" si="49"/>
        <v>0</v>
      </c>
      <c r="AZ47" s="7"/>
      <c r="BA47" s="82">
        <f t="shared" si="33"/>
        <v>47</v>
      </c>
      <c r="BB47" s="83">
        <f t="shared" si="6"/>
        <v>0</v>
      </c>
      <c r="BC47" s="82">
        <f t="shared" si="34"/>
        <v>0</v>
      </c>
      <c r="BD47" s="83">
        <f t="shared" si="7"/>
        <v>0</v>
      </c>
      <c r="BE47" s="82">
        <f t="shared" si="35"/>
        <v>0</v>
      </c>
      <c r="BF47" s="83">
        <f t="shared" si="8"/>
        <v>0</v>
      </c>
      <c r="BG47" s="82">
        <f t="shared" si="36"/>
        <v>0</v>
      </c>
      <c r="BH47" s="82">
        <f t="shared" si="52"/>
        <v>53</v>
      </c>
      <c r="BI47" s="83">
        <f t="shared" si="53"/>
        <v>0</v>
      </c>
      <c r="BJ47" s="82">
        <f t="shared" si="54"/>
        <v>0</v>
      </c>
      <c r="BK47" s="83">
        <f t="shared" si="55"/>
        <v>0</v>
      </c>
      <c r="BL47" s="7"/>
      <c r="BM47" s="82">
        <f t="shared" si="56"/>
        <v>143</v>
      </c>
      <c r="BN47" s="83">
        <f t="shared" si="57"/>
        <v>0</v>
      </c>
      <c r="BO47" s="82">
        <f t="shared" si="58"/>
        <v>0</v>
      </c>
      <c r="BP47" s="83">
        <f t="shared" si="59"/>
        <v>0</v>
      </c>
      <c r="BQ47" s="82">
        <f t="shared" si="60"/>
        <v>0</v>
      </c>
      <c r="BR47" s="83">
        <f t="shared" si="61"/>
        <v>0</v>
      </c>
      <c r="BS47" s="82">
        <f t="shared" si="62"/>
        <v>0</v>
      </c>
      <c r="BT47" s="82">
        <f t="shared" si="63"/>
        <v>137.01</v>
      </c>
      <c r="BU47" s="83">
        <f t="shared" si="64"/>
        <v>0</v>
      </c>
      <c r="BV47" s="82">
        <f t="shared" si="65"/>
        <v>0</v>
      </c>
      <c r="BW47" s="83">
        <f t="shared" si="66"/>
        <v>0</v>
      </c>
      <c r="BY47" s="7">
        <f t="shared" si="67"/>
        <v>280.01</v>
      </c>
      <c r="BZ47" s="7"/>
      <c r="CA47" s="7">
        <f t="shared" si="37"/>
        <v>0</v>
      </c>
      <c r="CB47" s="7"/>
      <c r="CC47" s="7">
        <f t="shared" si="25"/>
        <v>280.01</v>
      </c>
      <c r="CF47" s="7">
        <f t="shared" si="68"/>
        <v>2</v>
      </c>
      <c r="CG47" s="7">
        <f t="shared" si="69"/>
        <v>2</v>
      </c>
      <c r="CH47" s="7">
        <f t="shared" si="70"/>
        <v>2</v>
      </c>
      <c r="CI47" s="7">
        <f t="shared" si="71"/>
        <v>2</v>
      </c>
      <c r="CJ47" s="7">
        <f t="shared" si="72"/>
        <v>2</v>
      </c>
      <c r="CK47" s="7">
        <f t="shared" si="73"/>
        <v>2</v>
      </c>
      <c r="CL47" s="7">
        <f t="shared" si="74"/>
        <v>2</v>
      </c>
      <c r="CM47" s="7">
        <f t="shared" si="75"/>
        <v>2</v>
      </c>
      <c r="CN47" s="7">
        <f t="shared" si="40"/>
        <v>2</v>
      </c>
      <c r="CO47" s="7">
        <f t="shared" si="41"/>
        <v>1</v>
      </c>
      <c r="CP47" s="7">
        <f t="shared" si="42"/>
        <v>8</v>
      </c>
      <c r="CQ47" s="7"/>
      <c r="CS47" s="7">
        <f t="shared" si="51"/>
        <v>0</v>
      </c>
      <c r="CT47" s="7">
        <f t="shared" si="51"/>
        <v>0</v>
      </c>
      <c r="CU47" s="7">
        <f t="shared" si="50"/>
        <v>0</v>
      </c>
      <c r="CV47" s="7">
        <f t="shared" si="50"/>
        <v>0</v>
      </c>
      <c r="CW47" s="7">
        <f t="shared" si="50"/>
        <v>0</v>
      </c>
      <c r="CX47" s="7">
        <f t="shared" si="50"/>
        <v>0</v>
      </c>
      <c r="CY47" s="7">
        <f t="shared" si="50"/>
        <v>0</v>
      </c>
      <c r="CZ47" s="7">
        <f t="shared" si="50"/>
        <v>0</v>
      </c>
      <c r="DA47" s="7">
        <f t="shared" si="50"/>
        <v>0</v>
      </c>
      <c r="DB47" s="7">
        <f t="shared" si="50"/>
        <v>143</v>
      </c>
      <c r="DC47" s="7">
        <f t="shared" si="50"/>
        <v>137.01</v>
      </c>
    </row>
    <row r="48" spans="1:107">
      <c r="A48" s="6">
        <v>42</v>
      </c>
      <c r="B48" s="68" t="s">
        <v>107</v>
      </c>
      <c r="C48" s="15" t="s">
        <v>119</v>
      </c>
      <c r="D48" s="9"/>
      <c r="E48" s="29">
        <f>LOOKUP((IF(D48&gt;0,(RANK(D48,D$6:D$135,0)),"NA")),'Points System'!$A$4:$A$154,'Points System'!$B$4:$B$154)</f>
        <v>0</v>
      </c>
      <c r="F48" s="17">
        <v>168.01</v>
      </c>
      <c r="G48" s="29">
        <f>LOOKUP((IF(F48&gt;0,(RANK(F48,F$6:F$135,0)),"NA")),'Points System'!$A$4:$A$154,'Points System'!$B$4:$B$154)</f>
        <v>53</v>
      </c>
      <c r="H48" s="17"/>
      <c r="I48" s="29">
        <f>LOOKUP((IF(H48&gt;0,(RANK(H48,H$6:H$135,0)),"NA")),'Points System'!$A$4:$A$154,'Points System'!$B$4:$B$154)</f>
        <v>0</v>
      </c>
      <c r="J48" s="17"/>
      <c r="K48" s="29">
        <f>LOOKUP((IF(J48&gt;0,(RANK(J48,J$6:J$135,0)),"NA")),'Points System'!$A$4:$A$154,'Points System'!$B$4:$B$154)</f>
        <v>0</v>
      </c>
      <c r="L48" s="17"/>
      <c r="M48" s="29">
        <f>LOOKUP((IF(L48&gt;0,(RANK(L48,L$6:L$135,0)),"NA")),'Points System'!$A$4:$A$154,'Points System'!$B$4:$B$154)</f>
        <v>0</v>
      </c>
      <c r="N48" s="17"/>
      <c r="O48" s="29">
        <f>LOOKUP((IF(N48&gt;0,(RANK(N48,N$6:N$135,0)),"NA")),'Points System'!$A$4:$A$154,'Points System'!$B$4:$B$154)</f>
        <v>0</v>
      </c>
      <c r="P48" s="19"/>
      <c r="Q48" s="29">
        <f>LOOKUP((IF(P48&gt;0,(RANK(P48,P$6:P$135,0)),"NA")),'Points System'!$A$4:$A$154,'Points System'!$B$4:$B$154)</f>
        <v>0</v>
      </c>
      <c r="R48" s="19">
        <v>137.01</v>
      </c>
      <c r="S48" s="29">
        <f>LOOKUP((IF(R48&gt;0,(RANK(R48,R$6:R$135,0)),"NA")),'Points System'!$A$4:$A$154,'Points System'!$B$4:$B$154)</f>
        <v>43</v>
      </c>
      <c r="T48" s="17"/>
      <c r="U48" s="29">
        <f>LOOKUP((IF(T48&gt;0,(RANK(T48,T$6:T$135,0)),"NA")),'Points System'!$A$4:$A$154,'Points System'!$B$4:$B$154)</f>
        <v>0</v>
      </c>
      <c r="V48" s="17"/>
      <c r="W48" s="29">
        <f>LOOKUP((IF(V48&gt;0,(RANK(V48,V$6:V$135,0)),"NA")),'Points System'!$A$4:$A$154,'Points System'!$B$4:$B$154)</f>
        <v>0</v>
      </c>
      <c r="X48" s="9"/>
      <c r="Y48" s="10">
        <f>LOOKUP((IF(X48&gt;0,(RANK(X48,X$6:X$135,0)),"NA")),'Points System'!$A$4:$A$154,'Points System'!$B$4:$B$154)</f>
        <v>0</v>
      </c>
      <c r="Z48" s="9"/>
      <c r="AA48" s="10">
        <f>LOOKUP((IF(Z48&gt;0,(RANK(Z48,Z$6:Z$135,0)),"NA")),'Points System'!$A$4:$A$154,'Points System'!$B$4:$B$154)</f>
        <v>0</v>
      </c>
      <c r="AB48" s="78">
        <f>CC48</f>
        <v>305.02</v>
      </c>
      <c r="AC48" s="10">
        <f>SUM((LARGE((BA48:BL48),1))+(LARGE((BA48:BL48),2))+(LARGE((BA48:BL48),3)+(LARGE((BA48:BL48),4))))</f>
        <v>96</v>
      </c>
      <c r="AD48" s="12">
        <f>RANK(AC48,$AC$6:$AC$135,0)</f>
        <v>43</v>
      </c>
      <c r="AE48" s="11">
        <f>(AB48-(ROUNDDOWN(AB48,0)))*100</f>
        <v>1.999999999998181</v>
      </c>
      <c r="AF48" s="76" t="str">
        <f>IF((COUNTIF(AT48:AY48,"&gt;0"))&gt;2,"Y","N")</f>
        <v>N</v>
      </c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23">
        <f t="shared" si="44"/>
        <v>53</v>
      </c>
      <c r="AU48" s="23">
        <f t="shared" si="45"/>
        <v>0</v>
      </c>
      <c r="AV48" s="23">
        <f t="shared" si="46"/>
        <v>0</v>
      </c>
      <c r="AW48" s="23">
        <f t="shared" si="47"/>
        <v>0</v>
      </c>
      <c r="AX48" s="23">
        <f t="shared" si="48"/>
        <v>0</v>
      </c>
      <c r="AY48" s="23">
        <f t="shared" si="49"/>
        <v>0</v>
      </c>
      <c r="AZ48" s="7"/>
      <c r="BA48" s="82">
        <f t="shared" si="33"/>
        <v>53</v>
      </c>
      <c r="BB48" s="83">
        <f t="shared" si="6"/>
        <v>43</v>
      </c>
      <c r="BC48" s="82">
        <f t="shared" si="34"/>
        <v>0</v>
      </c>
      <c r="BD48" s="83">
        <f t="shared" si="7"/>
        <v>0</v>
      </c>
      <c r="BE48" s="82">
        <f t="shared" si="35"/>
        <v>0</v>
      </c>
      <c r="BF48" s="83">
        <f t="shared" si="8"/>
        <v>0</v>
      </c>
      <c r="BG48" s="82">
        <f t="shared" si="36"/>
        <v>0</v>
      </c>
      <c r="BH48" s="82">
        <f t="shared" si="52"/>
        <v>0</v>
      </c>
      <c r="BI48" s="83">
        <f t="shared" si="53"/>
        <v>0</v>
      </c>
      <c r="BJ48" s="82">
        <f t="shared" si="54"/>
        <v>0</v>
      </c>
      <c r="BK48" s="83">
        <f t="shared" si="55"/>
        <v>0</v>
      </c>
      <c r="BL48" s="7"/>
      <c r="BM48" s="82">
        <f t="shared" si="56"/>
        <v>168.01</v>
      </c>
      <c r="BN48" s="83">
        <f t="shared" si="57"/>
        <v>137.01</v>
      </c>
      <c r="BO48" s="82">
        <f t="shared" si="58"/>
        <v>0</v>
      </c>
      <c r="BP48" s="83">
        <f t="shared" si="59"/>
        <v>0</v>
      </c>
      <c r="BQ48" s="82">
        <f t="shared" si="60"/>
        <v>0</v>
      </c>
      <c r="BR48" s="83">
        <f t="shared" si="61"/>
        <v>0</v>
      </c>
      <c r="BS48" s="82">
        <f t="shared" si="62"/>
        <v>0</v>
      </c>
      <c r="BT48" s="82">
        <f t="shared" si="63"/>
        <v>0</v>
      </c>
      <c r="BU48" s="83">
        <f t="shared" si="64"/>
        <v>0</v>
      </c>
      <c r="BV48" s="82">
        <f t="shared" si="65"/>
        <v>0</v>
      </c>
      <c r="BW48" s="83">
        <f t="shared" si="66"/>
        <v>0</v>
      </c>
      <c r="BY48" s="7">
        <f t="shared" si="67"/>
        <v>305.02</v>
      </c>
      <c r="BZ48" s="7"/>
      <c r="CA48" s="7">
        <f t="shared" si="37"/>
        <v>0</v>
      </c>
      <c r="CB48" s="7"/>
      <c r="CC48" s="7">
        <f t="shared" si="25"/>
        <v>305.02</v>
      </c>
      <c r="CF48" s="7">
        <f t="shared" si="68"/>
        <v>3</v>
      </c>
      <c r="CG48" s="7">
        <f t="shared" si="69"/>
        <v>3</v>
      </c>
      <c r="CH48" s="7">
        <f t="shared" si="70"/>
        <v>3</v>
      </c>
      <c r="CI48" s="7">
        <f t="shared" si="71"/>
        <v>3</v>
      </c>
      <c r="CJ48" s="7">
        <f t="shared" si="72"/>
        <v>3</v>
      </c>
      <c r="CK48" s="7">
        <f t="shared" si="73"/>
        <v>3</v>
      </c>
      <c r="CL48" s="7">
        <f t="shared" si="74"/>
        <v>3</v>
      </c>
      <c r="CM48" s="7">
        <f t="shared" si="75"/>
        <v>3</v>
      </c>
      <c r="CN48" s="7">
        <f t="shared" si="40"/>
        <v>3</v>
      </c>
      <c r="CO48" s="7">
        <f t="shared" si="41"/>
        <v>2</v>
      </c>
      <c r="CP48" s="7">
        <f t="shared" si="42"/>
        <v>1</v>
      </c>
      <c r="CQ48" s="7"/>
      <c r="CS48" s="7">
        <f t="shared" si="51"/>
        <v>0</v>
      </c>
      <c r="CT48" s="7">
        <f t="shared" si="51"/>
        <v>0</v>
      </c>
      <c r="CU48" s="7">
        <f t="shared" si="50"/>
        <v>0</v>
      </c>
      <c r="CV48" s="7">
        <f t="shared" si="50"/>
        <v>0</v>
      </c>
      <c r="CW48" s="7">
        <f t="shared" si="50"/>
        <v>0</v>
      </c>
      <c r="CX48" s="7">
        <f t="shared" si="50"/>
        <v>0</v>
      </c>
      <c r="CY48" s="7">
        <f t="shared" si="50"/>
        <v>0</v>
      </c>
      <c r="CZ48" s="7">
        <f t="shared" si="50"/>
        <v>0</v>
      </c>
      <c r="DA48" s="7">
        <f t="shared" si="50"/>
        <v>0</v>
      </c>
      <c r="DB48" s="7">
        <f t="shared" si="50"/>
        <v>137.01</v>
      </c>
      <c r="DC48" s="7">
        <f t="shared" si="50"/>
        <v>168.01</v>
      </c>
    </row>
    <row r="49" spans="1:107">
      <c r="A49" s="6">
        <v>43</v>
      </c>
      <c r="B49" s="68" t="s">
        <v>107</v>
      </c>
      <c r="C49" s="15" t="s">
        <v>416</v>
      </c>
      <c r="D49" s="9"/>
      <c r="E49" s="29">
        <f>LOOKUP((IF(D49&gt;0,(RANK(D49,D$6:D$135,0)),"NA")),'Points System'!$A$4:$A$154,'Points System'!$B$4:$B$154)</f>
        <v>0</v>
      </c>
      <c r="F49" s="17"/>
      <c r="G49" s="29">
        <f>LOOKUP((IF(F49&gt;0,(RANK(F49,F$6:F$135,0)),"NA")),'Points System'!$A$4:$A$154,'Points System'!$B$4:$B$154)</f>
        <v>0</v>
      </c>
      <c r="H49" s="17">
        <v>193.01</v>
      </c>
      <c r="I49" s="29">
        <f>LOOKUP((IF(H49&gt;0,(RANK(H49,H$6:H$135,0)),"NA")),'Points System'!$A$4:$A$154,'Points System'!$B$4:$B$154)</f>
        <v>56</v>
      </c>
      <c r="J49" s="17"/>
      <c r="K49" s="29">
        <f>LOOKUP((IF(J49&gt;0,(RANK(J49,J$6:J$135,0)),"NA")),'Points System'!$A$4:$A$154,'Points System'!$B$4:$B$154)</f>
        <v>0</v>
      </c>
      <c r="L49" s="17"/>
      <c r="M49" s="29">
        <f>LOOKUP((IF(L49&gt;0,(RANK(L49,L$6:L$135,0)),"NA")),'Points System'!$A$4:$A$154,'Points System'!$B$4:$B$154)</f>
        <v>0</v>
      </c>
      <c r="N49" s="17"/>
      <c r="O49" s="29">
        <f>LOOKUP((IF(N49&gt;0,(RANK(N49,N$6:N$135,0)),"NA")),'Points System'!$A$4:$A$154,'Points System'!$B$4:$B$154)</f>
        <v>0</v>
      </c>
      <c r="P49" s="19">
        <v>153</v>
      </c>
      <c r="Q49" s="29">
        <f>LOOKUP((IF(P49&gt;0,(RANK(P49,P$6:P$135,0)),"NA")),'Points System'!$A$4:$A$154,'Points System'!$B$4:$B$154)</f>
        <v>40</v>
      </c>
      <c r="R49" s="19"/>
      <c r="S49" s="29">
        <f>LOOKUP((IF(R49&gt;0,(RANK(R49,R$6:R$135,0)),"NA")),'Points System'!$A$4:$A$154,'Points System'!$B$4:$B$154)</f>
        <v>0</v>
      </c>
      <c r="T49" s="17"/>
      <c r="U49" s="29">
        <f>LOOKUP((IF(T49&gt;0,(RANK(T49,T$6:T$135,0)),"NA")),'Points System'!$A$4:$A$154,'Points System'!$B$4:$B$154)</f>
        <v>0</v>
      </c>
      <c r="V49" s="17"/>
      <c r="W49" s="29">
        <f>LOOKUP((IF(V49&gt;0,(RANK(V49,V$6:V$135,0)),"NA")),'Points System'!$A$4:$A$154,'Points System'!$B$4:$B$154)</f>
        <v>0</v>
      </c>
      <c r="X49" s="9"/>
      <c r="Y49" s="10">
        <f>LOOKUP((IF(X49&gt;0,(RANK(X49,X$6:X$135,0)),"NA")),'Points System'!$A$4:$A$154,'Points System'!$B$4:$B$154)</f>
        <v>0</v>
      </c>
      <c r="Z49" s="9"/>
      <c r="AA49" s="10">
        <f>LOOKUP((IF(Z49&gt;0,(RANK(Z49,Z$6:Z$135,0)),"NA")),'Points System'!$A$4:$A$154,'Points System'!$B$4:$B$154)</f>
        <v>0</v>
      </c>
      <c r="AB49" s="78">
        <f>CC49</f>
        <v>346.01</v>
      </c>
      <c r="AC49" s="10">
        <f>SUM((LARGE((BA49:BL49),1))+(LARGE((BA49:BL49),2))+(LARGE((BA49:BL49),3)+(LARGE((BA49:BL49),4))))</f>
        <v>96</v>
      </c>
      <c r="AD49" s="12">
        <f>RANK(AC49,$AC$6:$AC$135,0)</f>
        <v>43</v>
      </c>
      <c r="AE49" s="11">
        <f>(AB49-(ROUNDDOWN(AB49,0)))*100</f>
        <v>0.99999999999909051</v>
      </c>
      <c r="AF49" s="76" t="str">
        <f>IF((COUNTIF(AT49:AY49,"&gt;0"))&gt;2,"Y","N")</f>
        <v>N</v>
      </c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23">
        <f t="shared" si="44"/>
        <v>0</v>
      </c>
      <c r="AU49" s="23">
        <f t="shared" si="45"/>
        <v>56</v>
      </c>
      <c r="AV49" s="23">
        <f t="shared" si="46"/>
        <v>0</v>
      </c>
      <c r="AW49" s="23">
        <f t="shared" si="47"/>
        <v>0</v>
      </c>
      <c r="AX49" s="23">
        <f t="shared" si="48"/>
        <v>0</v>
      </c>
      <c r="AY49" s="23">
        <f t="shared" si="49"/>
        <v>0</v>
      </c>
      <c r="AZ49" s="7"/>
      <c r="BA49" s="82">
        <f t="shared" si="33"/>
        <v>0</v>
      </c>
      <c r="BB49" s="83">
        <f t="shared" si="6"/>
        <v>0</v>
      </c>
      <c r="BC49" s="82">
        <f t="shared" si="34"/>
        <v>56</v>
      </c>
      <c r="BD49" s="83">
        <f t="shared" si="7"/>
        <v>40</v>
      </c>
      <c r="BE49" s="82">
        <f t="shared" si="35"/>
        <v>0</v>
      </c>
      <c r="BF49" s="83">
        <f t="shared" si="8"/>
        <v>0</v>
      </c>
      <c r="BG49" s="82">
        <f t="shared" si="36"/>
        <v>0</v>
      </c>
      <c r="BH49" s="82">
        <f t="shared" si="52"/>
        <v>0</v>
      </c>
      <c r="BI49" s="83">
        <f t="shared" si="53"/>
        <v>0</v>
      </c>
      <c r="BJ49" s="82">
        <f t="shared" si="54"/>
        <v>0</v>
      </c>
      <c r="BK49" s="83">
        <f t="shared" si="55"/>
        <v>0</v>
      </c>
      <c r="BL49" s="7"/>
      <c r="BM49" s="82">
        <f t="shared" si="56"/>
        <v>0</v>
      </c>
      <c r="BN49" s="83">
        <f t="shared" si="57"/>
        <v>0</v>
      </c>
      <c r="BO49" s="82">
        <f t="shared" si="58"/>
        <v>193.01</v>
      </c>
      <c r="BP49" s="83">
        <f t="shared" si="59"/>
        <v>153</v>
      </c>
      <c r="BQ49" s="82">
        <f t="shared" si="60"/>
        <v>0</v>
      </c>
      <c r="BR49" s="83">
        <f t="shared" si="61"/>
        <v>0</v>
      </c>
      <c r="BS49" s="82">
        <f t="shared" si="62"/>
        <v>0</v>
      </c>
      <c r="BT49" s="82">
        <f t="shared" si="63"/>
        <v>0</v>
      </c>
      <c r="BU49" s="83">
        <f t="shared" si="64"/>
        <v>0</v>
      </c>
      <c r="BV49" s="82">
        <f t="shared" si="65"/>
        <v>0</v>
      </c>
      <c r="BW49" s="83">
        <f t="shared" si="66"/>
        <v>0</v>
      </c>
      <c r="BY49" s="7">
        <f t="shared" si="67"/>
        <v>346.01</v>
      </c>
      <c r="BZ49" s="7"/>
      <c r="CA49" s="7">
        <f t="shared" si="37"/>
        <v>0</v>
      </c>
      <c r="CB49" s="7"/>
      <c r="CC49" s="7">
        <f t="shared" si="25"/>
        <v>346.01</v>
      </c>
      <c r="CF49" s="7">
        <f t="shared" si="68"/>
        <v>1</v>
      </c>
      <c r="CG49" s="7">
        <f t="shared" si="69"/>
        <v>1</v>
      </c>
      <c r="CH49" s="7">
        <f t="shared" si="70"/>
        <v>1</v>
      </c>
      <c r="CI49" s="7">
        <f t="shared" si="71"/>
        <v>1</v>
      </c>
      <c r="CJ49" s="7">
        <f t="shared" si="72"/>
        <v>1</v>
      </c>
      <c r="CK49" s="7">
        <f t="shared" si="73"/>
        <v>1</v>
      </c>
      <c r="CL49" s="7">
        <f t="shared" si="74"/>
        <v>1</v>
      </c>
      <c r="CM49" s="7">
        <f t="shared" si="75"/>
        <v>1</v>
      </c>
      <c r="CN49" s="7">
        <f t="shared" si="40"/>
        <v>1</v>
      </c>
      <c r="CO49" s="7">
        <f t="shared" si="41"/>
        <v>4</v>
      </c>
      <c r="CP49" s="7">
        <f t="shared" si="42"/>
        <v>3</v>
      </c>
      <c r="CQ49" s="7"/>
      <c r="CS49" s="7">
        <f t="shared" si="51"/>
        <v>0</v>
      </c>
      <c r="CT49" s="7">
        <f t="shared" si="51"/>
        <v>0</v>
      </c>
      <c r="CU49" s="7">
        <f t="shared" si="50"/>
        <v>0</v>
      </c>
      <c r="CV49" s="7">
        <f t="shared" si="50"/>
        <v>0</v>
      </c>
      <c r="CW49" s="7">
        <f t="shared" si="50"/>
        <v>0</v>
      </c>
      <c r="CX49" s="7">
        <f t="shared" si="50"/>
        <v>0</v>
      </c>
      <c r="CY49" s="7">
        <f t="shared" si="50"/>
        <v>0</v>
      </c>
      <c r="CZ49" s="7">
        <f t="shared" si="50"/>
        <v>0</v>
      </c>
      <c r="DA49" s="7">
        <f t="shared" si="50"/>
        <v>0</v>
      </c>
      <c r="DB49" s="7">
        <f t="shared" si="50"/>
        <v>153</v>
      </c>
      <c r="DC49" s="7">
        <f t="shared" si="50"/>
        <v>193.01</v>
      </c>
    </row>
    <row r="50" spans="1:107">
      <c r="A50" s="6">
        <v>44</v>
      </c>
      <c r="B50" s="68" t="s">
        <v>150</v>
      </c>
      <c r="C50" s="15" t="s">
        <v>151</v>
      </c>
      <c r="D50" s="9"/>
      <c r="E50" s="29">
        <f>LOOKUP((IF(D50&gt;0,(RANK(D50,D$6:D$135,0)),"NA")),'Points System'!$A$4:$A$154,'Points System'!$B$4:$B$154)</f>
        <v>0</v>
      </c>
      <c r="F50" s="17"/>
      <c r="G50" s="29">
        <f>LOOKUP((IF(F50&gt;0,(RANK(F50,F$6:F$135,0)),"NA")),'Points System'!$A$4:$A$154,'Points System'!$B$4:$B$154)</f>
        <v>0</v>
      </c>
      <c r="H50" s="17"/>
      <c r="I50" s="29">
        <f>LOOKUP((IF(H50&gt;0,(RANK(H50,H$6:H$135,0)),"NA")),'Points System'!$A$4:$A$154,'Points System'!$B$4:$B$154)</f>
        <v>0</v>
      </c>
      <c r="J50" s="17"/>
      <c r="K50" s="29">
        <f>LOOKUP((IF(J50&gt;0,(RANK(J50,J$6:J$135,0)),"NA")),'Points System'!$A$4:$A$154,'Points System'!$B$4:$B$154)</f>
        <v>0</v>
      </c>
      <c r="L50" s="17"/>
      <c r="M50" s="29">
        <f>LOOKUP((IF(L50&gt;0,(RANK(L50,L$6:L$135,0)),"NA")),'Points System'!$A$4:$A$154,'Points System'!$B$4:$B$154)</f>
        <v>0</v>
      </c>
      <c r="N50" s="17"/>
      <c r="O50" s="29">
        <f>LOOKUP((IF(N50&gt;0,(RANK(N50,N$6:N$135,0)),"NA")),'Points System'!$A$4:$A$154,'Points System'!$B$4:$B$154)</f>
        <v>0</v>
      </c>
      <c r="P50" s="19"/>
      <c r="Q50" s="29">
        <f>LOOKUP((IF(P50&gt;0,(RANK(P50,P$6:P$135,0)),"NA")),'Points System'!$A$4:$A$154,'Points System'!$B$4:$B$154)</f>
        <v>0</v>
      </c>
      <c r="R50" s="19">
        <v>237.02</v>
      </c>
      <c r="S50" s="29">
        <f>LOOKUP((IF(R50&gt;0,(RANK(R50,R$6:R$135,0)),"NA")),'Points System'!$A$4:$A$154,'Points System'!$B$4:$B$154)</f>
        <v>95</v>
      </c>
      <c r="T50" s="17"/>
      <c r="U50" s="29">
        <f>LOOKUP((IF(T50&gt;0,(RANK(T50,T$6:T$135,0)),"NA")),'Points System'!$A$4:$A$154,'Points System'!$B$4:$B$154)</f>
        <v>0</v>
      </c>
      <c r="V50" s="17"/>
      <c r="W50" s="29">
        <f>LOOKUP((IF(V50&gt;0,(RANK(V50,V$6:V$135,0)),"NA")),'Points System'!$A$4:$A$154,'Points System'!$B$4:$B$154)</f>
        <v>0</v>
      </c>
      <c r="X50" s="9"/>
      <c r="Y50" s="10">
        <f>LOOKUP((IF(X50&gt;0,(RANK(X50,X$6:X$135,0)),"NA")),'Points System'!$A$4:$A$154,'Points System'!$B$4:$B$154)</f>
        <v>0</v>
      </c>
      <c r="Z50" s="9"/>
      <c r="AA50" s="10">
        <f>LOOKUP((IF(Z50&gt;0,(RANK(Z50,Z$6:Z$135,0)),"NA")),'Points System'!$A$4:$A$154,'Points System'!$B$4:$B$154)</f>
        <v>0</v>
      </c>
      <c r="AB50" s="78">
        <f>CC50</f>
        <v>237.02</v>
      </c>
      <c r="AC50" s="10">
        <f>SUM((LARGE((BA50:BL50),1))+(LARGE((BA50:BL50),2))+(LARGE((BA50:BL50),3)+(LARGE((BA50:BL50),4))))</f>
        <v>95</v>
      </c>
      <c r="AD50" s="12">
        <f>RANK(AC50,$AC$6:$AC$135,0)</f>
        <v>45</v>
      </c>
      <c r="AE50" s="11">
        <f>(AB50-(ROUNDDOWN(AB50,0)))*100</f>
        <v>2.0000000000010232</v>
      </c>
      <c r="AF50" s="76" t="str">
        <f>IF((COUNTIF(AT50:AY50,"&gt;0"))&gt;2,"Y","N")</f>
        <v>N</v>
      </c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23">
        <f t="shared" si="44"/>
        <v>95</v>
      </c>
      <c r="AU50" s="23">
        <f t="shared" si="45"/>
        <v>0</v>
      </c>
      <c r="AV50" s="23">
        <f t="shared" si="46"/>
        <v>0</v>
      </c>
      <c r="AW50" s="23">
        <f t="shared" si="47"/>
        <v>0</v>
      </c>
      <c r="AX50" s="23">
        <f t="shared" si="48"/>
        <v>0</v>
      </c>
      <c r="AY50" s="23">
        <f t="shared" si="49"/>
        <v>0</v>
      </c>
      <c r="AZ50" s="7"/>
      <c r="BA50" s="82">
        <f t="shared" si="33"/>
        <v>0</v>
      </c>
      <c r="BB50" s="83">
        <f t="shared" si="6"/>
        <v>95</v>
      </c>
      <c r="BC50" s="82">
        <f t="shared" si="34"/>
        <v>0</v>
      </c>
      <c r="BD50" s="83">
        <f t="shared" si="7"/>
        <v>0</v>
      </c>
      <c r="BE50" s="82">
        <f t="shared" si="35"/>
        <v>0</v>
      </c>
      <c r="BF50" s="83">
        <f t="shared" si="8"/>
        <v>0</v>
      </c>
      <c r="BG50" s="82">
        <f t="shared" si="36"/>
        <v>0</v>
      </c>
      <c r="BH50" s="82">
        <f t="shared" si="52"/>
        <v>0</v>
      </c>
      <c r="BI50" s="83">
        <f t="shared" si="53"/>
        <v>0</v>
      </c>
      <c r="BJ50" s="82">
        <f t="shared" si="54"/>
        <v>0</v>
      </c>
      <c r="BK50" s="83">
        <f t="shared" si="55"/>
        <v>0</v>
      </c>
      <c r="BL50" s="7"/>
      <c r="BM50" s="82">
        <f t="shared" si="56"/>
        <v>0</v>
      </c>
      <c r="BN50" s="83">
        <f t="shared" si="57"/>
        <v>237.02</v>
      </c>
      <c r="BO50" s="82">
        <f t="shared" si="58"/>
        <v>0</v>
      </c>
      <c r="BP50" s="83">
        <f t="shared" si="59"/>
        <v>0</v>
      </c>
      <c r="BQ50" s="82">
        <f t="shared" si="60"/>
        <v>0</v>
      </c>
      <c r="BR50" s="83">
        <f t="shared" si="61"/>
        <v>0</v>
      </c>
      <c r="BS50" s="82">
        <f t="shared" si="62"/>
        <v>0</v>
      </c>
      <c r="BT50" s="82">
        <f t="shared" si="63"/>
        <v>0</v>
      </c>
      <c r="BU50" s="83">
        <f t="shared" si="64"/>
        <v>0</v>
      </c>
      <c r="BV50" s="82">
        <f t="shared" si="65"/>
        <v>0</v>
      </c>
      <c r="BW50" s="83">
        <f t="shared" si="66"/>
        <v>0</v>
      </c>
      <c r="BY50" s="7">
        <f t="shared" si="67"/>
        <v>237.02</v>
      </c>
      <c r="BZ50" s="7"/>
      <c r="CA50" s="7">
        <f t="shared" si="37"/>
        <v>0</v>
      </c>
      <c r="CB50" s="7"/>
      <c r="CC50" s="7">
        <f t="shared" si="25"/>
        <v>237.02</v>
      </c>
      <c r="CF50" s="7">
        <f t="shared" si="68"/>
        <v>1</v>
      </c>
      <c r="CG50" s="7">
        <f t="shared" si="69"/>
        <v>1</v>
      </c>
      <c r="CH50" s="7">
        <f t="shared" si="70"/>
        <v>1</v>
      </c>
      <c r="CI50" s="7">
        <f t="shared" si="71"/>
        <v>1</v>
      </c>
      <c r="CJ50" s="7">
        <f t="shared" si="72"/>
        <v>1</v>
      </c>
      <c r="CK50" s="7">
        <f t="shared" si="73"/>
        <v>1</v>
      </c>
      <c r="CL50" s="7">
        <f t="shared" si="74"/>
        <v>1</v>
      </c>
      <c r="CM50" s="7">
        <f t="shared" si="75"/>
        <v>1</v>
      </c>
      <c r="CN50" s="7">
        <f t="shared" si="40"/>
        <v>1</v>
      </c>
      <c r="CO50" s="7">
        <f t="shared" si="41"/>
        <v>1</v>
      </c>
      <c r="CP50" s="7">
        <f t="shared" si="42"/>
        <v>2</v>
      </c>
      <c r="CQ50" s="7"/>
      <c r="CS50" s="7">
        <f t="shared" si="51"/>
        <v>0</v>
      </c>
      <c r="CT50" s="7">
        <f t="shared" si="51"/>
        <v>0</v>
      </c>
      <c r="CU50" s="7">
        <f t="shared" si="50"/>
        <v>0</v>
      </c>
      <c r="CV50" s="7">
        <f t="shared" si="50"/>
        <v>0</v>
      </c>
      <c r="CW50" s="7">
        <f t="shared" si="50"/>
        <v>0</v>
      </c>
      <c r="CX50" s="7">
        <f t="shared" si="50"/>
        <v>0</v>
      </c>
      <c r="CY50" s="7">
        <f t="shared" si="50"/>
        <v>0</v>
      </c>
      <c r="CZ50" s="7">
        <f t="shared" si="50"/>
        <v>0</v>
      </c>
      <c r="DA50" s="7">
        <f t="shared" si="50"/>
        <v>0</v>
      </c>
      <c r="DB50" s="7">
        <f t="shared" si="50"/>
        <v>0</v>
      </c>
      <c r="DC50" s="7">
        <f t="shared" si="50"/>
        <v>237.02</v>
      </c>
    </row>
    <row r="51" spans="1:107">
      <c r="A51" s="6">
        <v>120</v>
      </c>
      <c r="B51" s="68" t="s">
        <v>606</v>
      </c>
      <c r="C51" s="15" t="s">
        <v>121</v>
      </c>
      <c r="D51" s="9"/>
      <c r="E51" s="29">
        <f>LOOKUP((IF(D51&gt;0,(RANK(D51,D$6:D$135,0)),"NA")),'Points System'!$A$4:$A$154,'Points System'!$B$4:$B$154)</f>
        <v>0</v>
      </c>
      <c r="F51" s="17"/>
      <c r="G51" s="29">
        <f>LOOKUP((IF(F51&gt;0,(RANK(F51,F$6:F$135,0)),"NA")),'Points System'!$A$4:$A$154,'Points System'!$B$4:$B$154)</f>
        <v>0</v>
      </c>
      <c r="H51" s="17"/>
      <c r="I51" s="29">
        <f>LOOKUP((IF(H51&gt;0,(RANK(H51,H$6:H$135,0)),"NA")),'Points System'!$A$4:$A$154,'Points System'!$B$4:$B$154)</f>
        <v>0</v>
      </c>
      <c r="J51" s="17"/>
      <c r="K51" s="29">
        <f>LOOKUP((IF(J51&gt;0,(RANK(J51,J$6:J$135,0)),"NA")),'Points System'!$A$4:$A$154,'Points System'!$B$4:$B$154)</f>
        <v>0</v>
      </c>
      <c r="L51" s="17"/>
      <c r="M51" s="29">
        <f>LOOKUP((IF(L51&gt;0,(RANK(L51,L$6:L$135,0)),"NA")),'Points System'!$A$4:$A$154,'Points System'!$B$4:$B$154)</f>
        <v>0</v>
      </c>
      <c r="N51" s="17"/>
      <c r="O51" s="29">
        <f>LOOKUP((IF(N51&gt;0,(RANK(N51,N$6:N$135,0)),"NA")),'Points System'!$A$4:$A$154,'Points System'!$B$4:$B$154)</f>
        <v>0</v>
      </c>
      <c r="P51" s="19"/>
      <c r="Q51" s="29">
        <f>LOOKUP((IF(P51&gt;0,(RANK(P51,P$6:P$135,0)),"NA")),'Points System'!$A$4:$A$154,'Points System'!$B$4:$B$154)</f>
        <v>0</v>
      </c>
      <c r="R51" s="19"/>
      <c r="S51" s="29">
        <f>LOOKUP((IF(R51&gt;0,(RANK(R51,R$6:R$135,0)),"NA")),'Points System'!$A$4:$A$154,'Points System'!$B$4:$B$154)</f>
        <v>0</v>
      </c>
      <c r="T51" s="17"/>
      <c r="U51" s="29">
        <f>LOOKUP((IF(T51&gt;0,(RANK(T51,T$6:T$135,0)),"NA")),'Points System'!$A$4:$A$154,'Points System'!$B$4:$B$154)</f>
        <v>0</v>
      </c>
      <c r="V51" s="17"/>
      <c r="W51" s="29">
        <f>LOOKUP((IF(V51&gt;0,(RANK(V51,V$6:V$135,0)),"NA")),'Points System'!$A$4:$A$154,'Points System'!$B$4:$B$154)</f>
        <v>0</v>
      </c>
      <c r="X51" s="9">
        <v>218.01</v>
      </c>
      <c r="Y51" s="10">
        <f>LOOKUP((IF(X51&gt;0,(RANK(X51,X$6:X$135,0)),"NA")),'Points System'!$A$4:$A$154,'Points System'!$B$4:$B$154)</f>
        <v>95</v>
      </c>
      <c r="Z51" s="9"/>
      <c r="AA51" s="10">
        <f>LOOKUP((IF(Z51&gt;0,(RANK(Z51,Z$6:Z$135,0)),"NA")),'Points System'!$A$4:$A$154,'Points System'!$B$4:$B$154)</f>
        <v>0</v>
      </c>
      <c r="AB51" s="78">
        <f>CC51</f>
        <v>218.01</v>
      </c>
      <c r="AC51" s="10">
        <f>SUM((LARGE((BA51:BL51),1))+(LARGE((BA51:BL51),2))+(LARGE((BA51:BL51),3)+(LARGE((BA51:BL51),4))))</f>
        <v>95</v>
      </c>
      <c r="AD51" s="12">
        <f>RANK(AC51,$AC$6:$AC$135,0)</f>
        <v>45</v>
      </c>
      <c r="AE51" s="11">
        <f>(AB51-(ROUNDDOWN(AB51,0)))*100</f>
        <v>0.99999999999909051</v>
      </c>
      <c r="AF51" s="76" t="str">
        <f>IF((COUNTIF(AT51:AY51,"&gt;0"))&gt;2,"Y","N")</f>
        <v>N</v>
      </c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23">
        <f t="shared" si="44"/>
        <v>0</v>
      </c>
      <c r="AU51" s="23">
        <f t="shared" si="45"/>
        <v>0</v>
      </c>
      <c r="AV51" s="23">
        <f t="shared" si="46"/>
        <v>0</v>
      </c>
      <c r="AW51" s="23">
        <f t="shared" si="47"/>
        <v>0</v>
      </c>
      <c r="AX51" s="23">
        <f t="shared" si="48"/>
        <v>0</v>
      </c>
      <c r="AY51" s="23">
        <f t="shared" si="49"/>
        <v>95</v>
      </c>
      <c r="AZ51" s="7"/>
      <c r="BA51" s="82">
        <f t="shared" si="33"/>
        <v>0</v>
      </c>
      <c r="BB51" s="83">
        <f t="shared" si="6"/>
        <v>0</v>
      </c>
      <c r="BC51" s="82">
        <f t="shared" si="34"/>
        <v>0</v>
      </c>
      <c r="BD51" s="83">
        <f t="shared" si="7"/>
        <v>0</v>
      </c>
      <c r="BE51" s="82">
        <f t="shared" si="35"/>
        <v>0</v>
      </c>
      <c r="BF51" s="83">
        <f t="shared" si="8"/>
        <v>0</v>
      </c>
      <c r="BG51" s="82">
        <f t="shared" si="36"/>
        <v>0</v>
      </c>
      <c r="BH51" s="82">
        <f t="shared" si="52"/>
        <v>0</v>
      </c>
      <c r="BI51" s="83">
        <f t="shared" si="53"/>
        <v>0</v>
      </c>
      <c r="BJ51" s="82">
        <f t="shared" si="54"/>
        <v>0</v>
      </c>
      <c r="BK51" s="83">
        <f t="shared" si="55"/>
        <v>95</v>
      </c>
      <c r="BL51" s="7"/>
      <c r="BM51" s="82">
        <f t="shared" si="56"/>
        <v>0</v>
      </c>
      <c r="BN51" s="83">
        <f t="shared" si="57"/>
        <v>0</v>
      </c>
      <c r="BO51" s="82">
        <f t="shared" si="58"/>
        <v>0</v>
      </c>
      <c r="BP51" s="83">
        <f t="shared" si="59"/>
        <v>0</v>
      </c>
      <c r="BQ51" s="82">
        <f t="shared" si="60"/>
        <v>0</v>
      </c>
      <c r="BR51" s="83">
        <f t="shared" si="61"/>
        <v>0</v>
      </c>
      <c r="BS51" s="82">
        <f t="shared" si="62"/>
        <v>0</v>
      </c>
      <c r="BT51" s="82">
        <f t="shared" si="63"/>
        <v>0</v>
      </c>
      <c r="BU51" s="83">
        <f t="shared" si="64"/>
        <v>0</v>
      </c>
      <c r="BV51" s="82">
        <f t="shared" si="65"/>
        <v>0</v>
      </c>
      <c r="BW51" s="83">
        <f t="shared" si="66"/>
        <v>218.01</v>
      </c>
      <c r="BY51" s="7">
        <f t="shared" si="67"/>
        <v>218.01</v>
      </c>
      <c r="BZ51" s="7"/>
      <c r="CA51" s="7">
        <f t="shared" si="37"/>
        <v>0</v>
      </c>
      <c r="CB51" s="7"/>
      <c r="CC51" s="7">
        <f t="shared" si="25"/>
        <v>218.01</v>
      </c>
      <c r="CF51" s="7">
        <f t="shared" si="68"/>
        <v>1</v>
      </c>
      <c r="CG51" s="7">
        <f t="shared" si="69"/>
        <v>1</v>
      </c>
      <c r="CH51" s="7">
        <f t="shared" si="70"/>
        <v>1</v>
      </c>
      <c r="CI51" s="7">
        <f t="shared" si="71"/>
        <v>1</v>
      </c>
      <c r="CJ51" s="7">
        <f t="shared" si="72"/>
        <v>1</v>
      </c>
      <c r="CK51" s="7">
        <f t="shared" si="73"/>
        <v>1</v>
      </c>
      <c r="CL51" s="7">
        <f t="shared" si="74"/>
        <v>1</v>
      </c>
      <c r="CM51" s="7">
        <f t="shared" si="75"/>
        <v>1</v>
      </c>
      <c r="CN51" s="7">
        <f t="shared" si="40"/>
        <v>1</v>
      </c>
      <c r="CO51" s="7">
        <f t="shared" si="41"/>
        <v>1</v>
      </c>
      <c r="CP51" s="7">
        <f t="shared" si="42"/>
        <v>11</v>
      </c>
      <c r="CQ51" s="7"/>
      <c r="CS51" s="7">
        <f t="shared" si="51"/>
        <v>0</v>
      </c>
      <c r="CT51" s="7">
        <f t="shared" si="51"/>
        <v>0</v>
      </c>
      <c r="CU51" s="7">
        <f t="shared" si="50"/>
        <v>0</v>
      </c>
      <c r="CV51" s="7">
        <f t="shared" si="50"/>
        <v>0</v>
      </c>
      <c r="CW51" s="7">
        <f t="shared" si="50"/>
        <v>0</v>
      </c>
      <c r="CX51" s="7">
        <f t="shared" si="50"/>
        <v>0</v>
      </c>
      <c r="CY51" s="7">
        <f t="shared" si="50"/>
        <v>0</v>
      </c>
      <c r="CZ51" s="7">
        <f t="shared" si="50"/>
        <v>0</v>
      </c>
      <c r="DA51" s="7">
        <f t="shared" si="50"/>
        <v>0</v>
      </c>
      <c r="DB51" s="7">
        <f t="shared" si="50"/>
        <v>0</v>
      </c>
      <c r="DC51" s="7">
        <f t="shared" si="50"/>
        <v>218.01</v>
      </c>
    </row>
    <row r="52" spans="1:107">
      <c r="A52" s="6">
        <v>45</v>
      </c>
      <c r="B52" s="68" t="s">
        <v>186</v>
      </c>
      <c r="C52" s="15" t="s">
        <v>187</v>
      </c>
      <c r="D52" s="9">
        <v>123.01</v>
      </c>
      <c r="E52" s="29">
        <f>LOOKUP((IF(D52&gt;0,(RANK(D52,D$6:D$135,0)),"NA")),'Points System'!$A$4:$A$154,'Points System'!$B$4:$B$154)</f>
        <v>51</v>
      </c>
      <c r="F52" s="17"/>
      <c r="G52" s="29">
        <f>LOOKUP((IF(F52&gt;0,(RANK(F52,F$6:F$135,0)),"NA")),'Points System'!$A$4:$A$154,'Points System'!$B$4:$B$154)</f>
        <v>0</v>
      </c>
      <c r="H52" s="17"/>
      <c r="I52" s="29">
        <f>LOOKUP((IF(H52&gt;0,(RANK(H52,H$6:H$135,0)),"NA")),'Points System'!$A$4:$A$154,'Points System'!$B$4:$B$154)</f>
        <v>0</v>
      </c>
      <c r="J52" s="17"/>
      <c r="K52" s="29">
        <f>LOOKUP((IF(J52&gt;0,(RANK(J52,J$6:J$135,0)),"NA")),'Points System'!$A$4:$A$154,'Points System'!$B$4:$B$154)</f>
        <v>0</v>
      </c>
      <c r="L52" s="17">
        <v>75.010000000000005</v>
      </c>
      <c r="M52" s="29">
        <f>LOOKUP((IF(L52&gt;0,(RANK(L52,L$6:L$135,0)),"NA")),'Points System'!$A$4:$A$154,'Points System'!$B$4:$B$154)</f>
        <v>43</v>
      </c>
      <c r="N52" s="17"/>
      <c r="O52" s="29">
        <f>LOOKUP((IF(N52&gt;0,(RANK(N52,N$6:N$135,0)),"NA")),'Points System'!$A$4:$A$154,'Points System'!$B$4:$B$154)</f>
        <v>0</v>
      </c>
      <c r="P52" s="19"/>
      <c r="Q52" s="29">
        <f>LOOKUP((IF(P52&gt;0,(RANK(P52,P$6:P$135,0)),"NA")),'Points System'!$A$4:$A$154,'Points System'!$B$4:$B$154)</f>
        <v>0</v>
      </c>
      <c r="R52" s="19"/>
      <c r="S52" s="29">
        <f>LOOKUP((IF(R52&gt;0,(RANK(R52,R$6:R$135,0)),"NA")),'Points System'!$A$4:$A$154,'Points System'!$B$4:$B$154)</f>
        <v>0</v>
      </c>
      <c r="T52" s="17"/>
      <c r="U52" s="29">
        <f>LOOKUP((IF(T52&gt;0,(RANK(T52,T$6:T$135,0)),"NA")),'Points System'!$A$4:$A$154,'Points System'!$B$4:$B$154)</f>
        <v>0</v>
      </c>
      <c r="V52" s="17"/>
      <c r="W52" s="29">
        <f>LOOKUP((IF(V52&gt;0,(RANK(V52,V$6:V$135,0)),"NA")),'Points System'!$A$4:$A$154,'Points System'!$B$4:$B$154)</f>
        <v>0</v>
      </c>
      <c r="X52" s="9"/>
      <c r="Y52" s="10">
        <f>LOOKUP((IF(X52&gt;0,(RANK(X52,X$6:X$135,0)),"NA")),'Points System'!$A$4:$A$154,'Points System'!$B$4:$B$154)</f>
        <v>0</v>
      </c>
      <c r="Z52" s="9"/>
      <c r="AA52" s="10">
        <f>LOOKUP((IF(Z52&gt;0,(RANK(Z52,Z$6:Z$135,0)),"NA")),'Points System'!$A$4:$A$154,'Points System'!$B$4:$B$154)</f>
        <v>0</v>
      </c>
      <c r="AB52" s="78">
        <f>CC52</f>
        <v>198.02</v>
      </c>
      <c r="AC52" s="10">
        <f>SUM((LARGE((BA52:BL52),1))+(LARGE((BA52:BL52),2))+(LARGE((BA52:BL52),3)+(LARGE((BA52:BL52),4))))</f>
        <v>94</v>
      </c>
      <c r="AD52" s="12">
        <f>RANK(AC52,$AC$6:$AC$135,0)</f>
        <v>47</v>
      </c>
      <c r="AE52" s="11">
        <f>(AB52-(ROUNDDOWN(AB52,0)))*100</f>
        <v>2.0000000000010232</v>
      </c>
      <c r="AF52" s="76" t="str">
        <f>IF((COUNTIF(AT52:AY52,"&gt;0"))&gt;2,"Y","N")</f>
        <v>N</v>
      </c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23">
        <f t="shared" si="44"/>
        <v>0</v>
      </c>
      <c r="AU52" s="23">
        <f t="shared" si="45"/>
        <v>0</v>
      </c>
      <c r="AV52" s="23">
        <f t="shared" si="46"/>
        <v>0</v>
      </c>
      <c r="AW52" s="23">
        <f t="shared" si="47"/>
        <v>51</v>
      </c>
      <c r="AX52" s="23">
        <f t="shared" si="48"/>
        <v>43</v>
      </c>
      <c r="AY52" s="23">
        <f t="shared" si="49"/>
        <v>0</v>
      </c>
      <c r="AZ52" s="7"/>
      <c r="BA52" s="82">
        <f t="shared" si="33"/>
        <v>0</v>
      </c>
      <c r="BB52" s="83">
        <f t="shared" si="6"/>
        <v>0</v>
      </c>
      <c r="BC52" s="82">
        <f t="shared" si="34"/>
        <v>0</v>
      </c>
      <c r="BD52" s="83">
        <f t="shared" si="7"/>
        <v>0</v>
      </c>
      <c r="BE52" s="82">
        <f t="shared" si="35"/>
        <v>0</v>
      </c>
      <c r="BF52" s="83">
        <f t="shared" si="8"/>
        <v>0</v>
      </c>
      <c r="BG52" s="82">
        <f t="shared" si="36"/>
        <v>0</v>
      </c>
      <c r="BH52" s="82">
        <f t="shared" si="52"/>
        <v>51</v>
      </c>
      <c r="BI52" s="83">
        <f t="shared" si="53"/>
        <v>43</v>
      </c>
      <c r="BJ52" s="82">
        <f t="shared" si="54"/>
        <v>0</v>
      </c>
      <c r="BK52" s="83">
        <f t="shared" si="55"/>
        <v>0</v>
      </c>
      <c r="BL52" s="7"/>
      <c r="BM52" s="82">
        <f t="shared" si="56"/>
        <v>0</v>
      </c>
      <c r="BN52" s="83">
        <f t="shared" si="57"/>
        <v>0</v>
      </c>
      <c r="BO52" s="82">
        <f t="shared" si="58"/>
        <v>0</v>
      </c>
      <c r="BP52" s="83">
        <f t="shared" si="59"/>
        <v>0</v>
      </c>
      <c r="BQ52" s="82">
        <f t="shared" si="60"/>
        <v>0</v>
      </c>
      <c r="BR52" s="83">
        <f t="shared" si="61"/>
        <v>0</v>
      </c>
      <c r="BS52" s="82">
        <f t="shared" si="62"/>
        <v>0</v>
      </c>
      <c r="BT52" s="82">
        <f t="shared" si="63"/>
        <v>123.01</v>
      </c>
      <c r="BU52" s="83">
        <f t="shared" si="64"/>
        <v>75.010000000000005</v>
      </c>
      <c r="BV52" s="82">
        <f t="shared" si="65"/>
        <v>0</v>
      </c>
      <c r="BW52" s="83">
        <f t="shared" si="66"/>
        <v>0</v>
      </c>
      <c r="BY52" s="7">
        <f t="shared" si="67"/>
        <v>198.02</v>
      </c>
      <c r="BZ52" s="7"/>
      <c r="CA52" s="7">
        <f t="shared" si="37"/>
        <v>0</v>
      </c>
      <c r="CB52" s="7"/>
      <c r="CC52" s="7">
        <f t="shared" si="25"/>
        <v>198.02</v>
      </c>
      <c r="CF52" s="7">
        <f t="shared" si="68"/>
        <v>1</v>
      </c>
      <c r="CG52" s="7">
        <f t="shared" si="69"/>
        <v>1</v>
      </c>
      <c r="CH52" s="7">
        <f t="shared" si="70"/>
        <v>1</v>
      </c>
      <c r="CI52" s="7">
        <f t="shared" si="71"/>
        <v>1</v>
      </c>
      <c r="CJ52" s="7">
        <f t="shared" si="72"/>
        <v>1</v>
      </c>
      <c r="CK52" s="7">
        <f t="shared" si="73"/>
        <v>1</v>
      </c>
      <c r="CL52" s="7">
        <f t="shared" si="74"/>
        <v>1</v>
      </c>
      <c r="CM52" s="7">
        <f t="shared" si="75"/>
        <v>1</v>
      </c>
      <c r="CN52" s="7">
        <f t="shared" si="40"/>
        <v>1</v>
      </c>
      <c r="CO52" s="7">
        <f t="shared" si="41"/>
        <v>9</v>
      </c>
      <c r="CP52" s="7">
        <f t="shared" si="42"/>
        <v>8</v>
      </c>
      <c r="CQ52" s="7"/>
      <c r="CS52" s="7">
        <f t="shared" si="51"/>
        <v>0</v>
      </c>
      <c r="CT52" s="7">
        <f t="shared" si="51"/>
        <v>0</v>
      </c>
      <c r="CU52" s="7">
        <f t="shared" si="50"/>
        <v>0</v>
      </c>
      <c r="CV52" s="7">
        <f t="shared" si="50"/>
        <v>0</v>
      </c>
      <c r="CW52" s="7">
        <f t="shared" si="50"/>
        <v>0</v>
      </c>
      <c r="CX52" s="7">
        <f t="shared" si="50"/>
        <v>0</v>
      </c>
      <c r="CY52" s="7">
        <f t="shared" si="50"/>
        <v>0</v>
      </c>
      <c r="CZ52" s="7">
        <f t="shared" si="50"/>
        <v>0</v>
      </c>
      <c r="DA52" s="7">
        <f t="shared" si="50"/>
        <v>0</v>
      </c>
      <c r="DB52" s="7">
        <f t="shared" si="50"/>
        <v>75.010000000000005</v>
      </c>
      <c r="DC52" s="7">
        <f t="shared" si="50"/>
        <v>123.01</v>
      </c>
    </row>
    <row r="53" spans="1:107">
      <c r="A53" s="6">
        <v>121</v>
      </c>
      <c r="B53" s="68" t="s">
        <v>49</v>
      </c>
      <c r="C53" s="15" t="s">
        <v>607</v>
      </c>
      <c r="D53" s="9"/>
      <c r="E53" s="29">
        <f>LOOKUP((IF(D53&gt;0,(RANK(D53,D$6:D$135,0)),"NA")),'Points System'!$A$4:$A$154,'Points System'!$B$4:$B$154)</f>
        <v>0</v>
      </c>
      <c r="F53" s="17"/>
      <c r="G53" s="29">
        <f>LOOKUP((IF(F53&gt;0,(RANK(F53,F$6:F$135,0)),"NA")),'Points System'!$A$4:$A$154,'Points System'!$B$4:$B$154)</f>
        <v>0</v>
      </c>
      <c r="H53" s="17"/>
      <c r="I53" s="29">
        <f>LOOKUP((IF(H53&gt;0,(RANK(H53,H$6:H$135,0)),"NA")),'Points System'!$A$4:$A$154,'Points System'!$B$4:$B$154)</f>
        <v>0</v>
      </c>
      <c r="J53" s="17"/>
      <c r="K53" s="29">
        <f>LOOKUP((IF(J53&gt;0,(RANK(J53,J$6:J$135,0)),"NA")),'Points System'!$A$4:$A$154,'Points System'!$B$4:$B$154)</f>
        <v>0</v>
      </c>
      <c r="L53" s="17"/>
      <c r="M53" s="29">
        <f>LOOKUP((IF(L53&gt;0,(RANK(L53,L$6:L$135,0)),"NA")),'Points System'!$A$4:$A$154,'Points System'!$B$4:$B$154)</f>
        <v>0</v>
      </c>
      <c r="N53" s="17"/>
      <c r="O53" s="29">
        <f>LOOKUP((IF(N53&gt;0,(RANK(N53,N$6:N$135,0)),"NA")),'Points System'!$A$4:$A$154,'Points System'!$B$4:$B$154)</f>
        <v>0</v>
      </c>
      <c r="P53" s="19"/>
      <c r="Q53" s="29">
        <f>LOOKUP((IF(P53&gt;0,(RANK(P53,P$6:P$135,0)),"NA")),'Points System'!$A$4:$A$154,'Points System'!$B$4:$B$154)</f>
        <v>0</v>
      </c>
      <c r="R53" s="19"/>
      <c r="S53" s="29">
        <f>LOOKUP((IF(R53&gt;0,(RANK(R53,R$6:R$135,0)),"NA")),'Points System'!$A$4:$A$154,'Points System'!$B$4:$B$154)</f>
        <v>0</v>
      </c>
      <c r="T53" s="17"/>
      <c r="U53" s="29">
        <f>LOOKUP((IF(T53&gt;0,(RANK(T53,T$6:T$135,0)),"NA")),'Points System'!$A$4:$A$154,'Points System'!$B$4:$B$154)</f>
        <v>0</v>
      </c>
      <c r="V53" s="17"/>
      <c r="W53" s="29">
        <f>LOOKUP((IF(V53&gt;0,(RANK(V53,V$6:V$135,0)),"NA")),'Points System'!$A$4:$A$154,'Points System'!$B$4:$B$154)</f>
        <v>0</v>
      </c>
      <c r="X53" s="9">
        <v>216.02</v>
      </c>
      <c r="Y53" s="10">
        <f>LOOKUP((IF(X53&gt;0,(RANK(X53,X$6:X$135,0)),"NA")),'Points System'!$A$4:$A$154,'Points System'!$B$4:$B$154)</f>
        <v>90</v>
      </c>
      <c r="Z53" s="9"/>
      <c r="AA53" s="10">
        <f>LOOKUP((IF(Z53&gt;0,(RANK(Z53,Z$6:Z$135,0)),"NA")),'Points System'!$A$4:$A$154,'Points System'!$B$4:$B$154)</f>
        <v>0</v>
      </c>
      <c r="AB53" s="78">
        <f>CC53</f>
        <v>216.02</v>
      </c>
      <c r="AC53" s="10">
        <f>SUM((LARGE((BA53:BL53),1))+(LARGE((BA53:BL53),2))+(LARGE((BA53:BL53),3)+(LARGE((BA53:BL53),4))))</f>
        <v>90</v>
      </c>
      <c r="AD53" s="12">
        <f>RANK(AC53,$AC$6:$AC$135,0)</f>
        <v>48</v>
      </c>
      <c r="AE53" s="11">
        <f>(AB53-(ROUNDDOWN(AB53,0)))*100</f>
        <v>2.0000000000010232</v>
      </c>
      <c r="AF53" s="76" t="str">
        <f>IF((COUNTIF(AT53:AY53,"&gt;0"))&gt;2,"Y","N")</f>
        <v>N</v>
      </c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23">
        <f t="shared" si="44"/>
        <v>0</v>
      </c>
      <c r="AU53" s="23">
        <f t="shared" si="45"/>
        <v>0</v>
      </c>
      <c r="AV53" s="23">
        <f t="shared" si="46"/>
        <v>0</v>
      </c>
      <c r="AW53" s="23">
        <f t="shared" si="47"/>
        <v>0</v>
      </c>
      <c r="AX53" s="23">
        <f t="shared" si="48"/>
        <v>0</v>
      </c>
      <c r="AY53" s="23">
        <f t="shared" si="49"/>
        <v>90</v>
      </c>
      <c r="AZ53" s="7"/>
      <c r="BA53" s="82">
        <f t="shared" si="33"/>
        <v>0</v>
      </c>
      <c r="BB53" s="83">
        <f t="shared" si="6"/>
        <v>0</v>
      </c>
      <c r="BC53" s="82">
        <f t="shared" si="34"/>
        <v>0</v>
      </c>
      <c r="BD53" s="83">
        <f t="shared" si="7"/>
        <v>0</v>
      </c>
      <c r="BE53" s="82">
        <f t="shared" si="35"/>
        <v>0</v>
      </c>
      <c r="BF53" s="83">
        <f t="shared" si="8"/>
        <v>0</v>
      </c>
      <c r="BG53" s="82">
        <f t="shared" si="36"/>
        <v>0</v>
      </c>
      <c r="BH53" s="82">
        <f t="shared" si="52"/>
        <v>0</v>
      </c>
      <c r="BI53" s="83">
        <f t="shared" si="53"/>
        <v>0</v>
      </c>
      <c r="BJ53" s="82">
        <f t="shared" si="54"/>
        <v>0</v>
      </c>
      <c r="BK53" s="83">
        <f t="shared" si="55"/>
        <v>90</v>
      </c>
      <c r="BL53" s="7"/>
      <c r="BM53" s="82">
        <f t="shared" si="56"/>
        <v>0</v>
      </c>
      <c r="BN53" s="83">
        <f t="shared" si="57"/>
        <v>0</v>
      </c>
      <c r="BO53" s="82">
        <f t="shared" si="58"/>
        <v>0</v>
      </c>
      <c r="BP53" s="83">
        <f t="shared" si="59"/>
        <v>0</v>
      </c>
      <c r="BQ53" s="82">
        <f t="shared" si="60"/>
        <v>0</v>
      </c>
      <c r="BR53" s="83">
        <f t="shared" si="61"/>
        <v>0</v>
      </c>
      <c r="BS53" s="82">
        <f t="shared" si="62"/>
        <v>0</v>
      </c>
      <c r="BT53" s="82">
        <f t="shared" si="63"/>
        <v>0</v>
      </c>
      <c r="BU53" s="83">
        <f t="shared" si="64"/>
        <v>0</v>
      </c>
      <c r="BV53" s="82">
        <f t="shared" si="65"/>
        <v>0</v>
      </c>
      <c r="BW53" s="83">
        <f t="shared" si="66"/>
        <v>216.02</v>
      </c>
      <c r="BY53" s="7">
        <f t="shared" si="67"/>
        <v>216.02</v>
      </c>
      <c r="BZ53" s="7"/>
      <c r="CA53" s="7">
        <f t="shared" si="37"/>
        <v>0</v>
      </c>
      <c r="CB53" s="7"/>
      <c r="CC53" s="7">
        <f t="shared" si="25"/>
        <v>216.02</v>
      </c>
      <c r="CF53" s="7">
        <f t="shared" si="68"/>
        <v>1</v>
      </c>
      <c r="CG53" s="7">
        <f t="shared" si="69"/>
        <v>1</v>
      </c>
      <c r="CH53" s="7">
        <f t="shared" si="70"/>
        <v>1</v>
      </c>
      <c r="CI53" s="7">
        <f t="shared" si="71"/>
        <v>1</v>
      </c>
      <c r="CJ53" s="7">
        <f t="shared" si="72"/>
        <v>1</v>
      </c>
      <c r="CK53" s="7">
        <f t="shared" si="73"/>
        <v>1</v>
      </c>
      <c r="CL53" s="7">
        <f t="shared" si="74"/>
        <v>1</v>
      </c>
      <c r="CM53" s="7">
        <f t="shared" si="75"/>
        <v>1</v>
      </c>
      <c r="CN53" s="7">
        <f t="shared" si="40"/>
        <v>1</v>
      </c>
      <c r="CO53" s="7">
        <f t="shared" si="41"/>
        <v>1</v>
      </c>
      <c r="CP53" s="7">
        <f t="shared" si="42"/>
        <v>11</v>
      </c>
      <c r="CQ53" s="7"/>
      <c r="CS53" s="7">
        <f t="shared" si="51"/>
        <v>0</v>
      </c>
      <c r="CT53" s="7">
        <f t="shared" si="51"/>
        <v>0</v>
      </c>
      <c r="CU53" s="7">
        <f t="shared" si="50"/>
        <v>0</v>
      </c>
      <c r="CV53" s="7">
        <f t="shared" si="50"/>
        <v>0</v>
      </c>
      <c r="CW53" s="7">
        <f t="shared" si="50"/>
        <v>0</v>
      </c>
      <c r="CX53" s="7">
        <f t="shared" si="50"/>
        <v>0</v>
      </c>
      <c r="CY53" s="7">
        <f t="shared" si="50"/>
        <v>0</v>
      </c>
      <c r="CZ53" s="7">
        <f t="shared" si="50"/>
        <v>0</v>
      </c>
      <c r="DA53" s="7">
        <f t="shared" si="50"/>
        <v>0</v>
      </c>
      <c r="DB53" s="7">
        <f t="shared" si="50"/>
        <v>0</v>
      </c>
      <c r="DC53" s="7">
        <f t="shared" si="50"/>
        <v>216.02</v>
      </c>
    </row>
    <row r="54" spans="1:107">
      <c r="A54" s="6">
        <v>46</v>
      </c>
      <c r="B54" s="68" t="s">
        <v>247</v>
      </c>
      <c r="C54" s="15" t="s">
        <v>248</v>
      </c>
      <c r="D54" s="9">
        <v>87</v>
      </c>
      <c r="E54" s="29">
        <f>LOOKUP((IF(D54&gt;0,(RANK(D54,D$6:D$135,0)),"NA")),'Points System'!$A$4:$A$154,'Points System'!$B$4:$B$154)</f>
        <v>48</v>
      </c>
      <c r="F54" s="17"/>
      <c r="G54" s="29">
        <f>LOOKUP((IF(F54&gt;0,(RANK(F54,F$6:F$135,0)),"NA")),'Points System'!$A$4:$A$154,'Points System'!$B$4:$B$154)</f>
        <v>0</v>
      </c>
      <c r="H54" s="17"/>
      <c r="I54" s="29">
        <f>LOOKUP((IF(H54&gt;0,(RANK(H54,H$6:H$135,0)),"NA")),'Points System'!$A$4:$A$154,'Points System'!$B$4:$B$154)</f>
        <v>0</v>
      </c>
      <c r="J54" s="17"/>
      <c r="K54" s="29">
        <f>LOOKUP((IF(J54&gt;0,(RANK(J54,J$6:J$135,0)),"NA")),'Points System'!$A$4:$A$154,'Points System'!$B$4:$B$154)</f>
        <v>0</v>
      </c>
      <c r="L54" s="17">
        <v>69</v>
      </c>
      <c r="M54" s="29">
        <f>LOOKUP((IF(L54&gt;0,(RANK(L54,L$6:L$135,0)),"NA")),'Points System'!$A$4:$A$154,'Points System'!$B$4:$B$154)</f>
        <v>42</v>
      </c>
      <c r="N54" s="17"/>
      <c r="O54" s="29">
        <f>LOOKUP((IF(N54&gt;0,(RANK(N54,N$6:N$135,0)),"NA")),'Points System'!$A$4:$A$154,'Points System'!$B$4:$B$154)</f>
        <v>0</v>
      </c>
      <c r="P54" s="19"/>
      <c r="Q54" s="29">
        <f>LOOKUP((IF(P54&gt;0,(RANK(P54,P$6:P$135,0)),"NA")),'Points System'!$A$4:$A$154,'Points System'!$B$4:$B$154)</f>
        <v>0</v>
      </c>
      <c r="R54" s="19"/>
      <c r="S54" s="29">
        <f>LOOKUP((IF(R54&gt;0,(RANK(R54,R$6:R$135,0)),"NA")),'Points System'!$A$4:$A$154,'Points System'!$B$4:$B$154)</f>
        <v>0</v>
      </c>
      <c r="T54" s="17"/>
      <c r="U54" s="29">
        <f>LOOKUP((IF(T54&gt;0,(RANK(T54,T$6:T$135,0)),"NA")),'Points System'!$A$4:$A$154,'Points System'!$B$4:$B$154)</f>
        <v>0</v>
      </c>
      <c r="V54" s="17"/>
      <c r="W54" s="29">
        <f>LOOKUP((IF(V54&gt;0,(RANK(V54,V$6:V$135,0)),"NA")),'Points System'!$A$4:$A$154,'Points System'!$B$4:$B$154)</f>
        <v>0</v>
      </c>
      <c r="X54" s="9"/>
      <c r="Y54" s="10">
        <f>LOOKUP((IF(X54&gt;0,(RANK(X54,X$6:X$135,0)),"NA")),'Points System'!$A$4:$A$154,'Points System'!$B$4:$B$154)</f>
        <v>0</v>
      </c>
      <c r="Z54" s="9"/>
      <c r="AA54" s="10">
        <f>LOOKUP((IF(Z54&gt;0,(RANK(Z54,Z$6:Z$135,0)),"NA")),'Points System'!$A$4:$A$154,'Points System'!$B$4:$B$154)</f>
        <v>0</v>
      </c>
      <c r="AB54" s="78">
        <f>CC54</f>
        <v>156</v>
      </c>
      <c r="AC54" s="10">
        <f>SUM((LARGE((BA54:BL54),1))+(LARGE((BA54:BL54),2))+(LARGE((BA54:BL54),3)+(LARGE((BA54:BL54),4))))</f>
        <v>90</v>
      </c>
      <c r="AD54" s="12">
        <f>RANK(AC54,$AC$6:$AC$135,0)</f>
        <v>48</v>
      </c>
      <c r="AE54" s="11">
        <f>(AB54-(ROUNDDOWN(AB54,0)))*100</f>
        <v>0</v>
      </c>
      <c r="AF54" s="76" t="str">
        <f>IF((COUNTIF(AT54:AY54,"&gt;0"))&gt;2,"Y","N")</f>
        <v>N</v>
      </c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23">
        <f t="shared" si="44"/>
        <v>0</v>
      </c>
      <c r="AU54" s="23">
        <f t="shared" si="45"/>
        <v>0</v>
      </c>
      <c r="AV54" s="23">
        <f t="shared" si="46"/>
        <v>0</v>
      </c>
      <c r="AW54" s="23">
        <f t="shared" si="47"/>
        <v>48</v>
      </c>
      <c r="AX54" s="23">
        <f t="shared" si="48"/>
        <v>42</v>
      </c>
      <c r="AY54" s="23">
        <f t="shared" si="49"/>
        <v>0</v>
      </c>
      <c r="AZ54" s="7"/>
      <c r="BA54" s="82">
        <f t="shared" si="33"/>
        <v>0</v>
      </c>
      <c r="BB54" s="83">
        <f t="shared" si="6"/>
        <v>0</v>
      </c>
      <c r="BC54" s="82">
        <f t="shared" si="34"/>
        <v>0</v>
      </c>
      <c r="BD54" s="83">
        <f t="shared" si="7"/>
        <v>0</v>
      </c>
      <c r="BE54" s="82">
        <f t="shared" si="35"/>
        <v>0</v>
      </c>
      <c r="BF54" s="83">
        <f t="shared" si="8"/>
        <v>0</v>
      </c>
      <c r="BG54" s="82">
        <f t="shared" si="36"/>
        <v>0</v>
      </c>
      <c r="BH54" s="82">
        <f t="shared" si="52"/>
        <v>48</v>
      </c>
      <c r="BI54" s="83">
        <f t="shared" si="53"/>
        <v>42</v>
      </c>
      <c r="BJ54" s="82">
        <f t="shared" si="54"/>
        <v>0</v>
      </c>
      <c r="BK54" s="83">
        <f t="shared" si="55"/>
        <v>0</v>
      </c>
      <c r="BL54" s="7"/>
      <c r="BM54" s="82">
        <f t="shared" si="56"/>
        <v>0</v>
      </c>
      <c r="BN54" s="83">
        <f t="shared" si="57"/>
        <v>0</v>
      </c>
      <c r="BO54" s="82">
        <f t="shared" si="58"/>
        <v>0</v>
      </c>
      <c r="BP54" s="83">
        <f t="shared" si="59"/>
        <v>0</v>
      </c>
      <c r="BQ54" s="82">
        <f t="shared" si="60"/>
        <v>0</v>
      </c>
      <c r="BR54" s="83">
        <f t="shared" si="61"/>
        <v>0</v>
      </c>
      <c r="BS54" s="82">
        <f t="shared" si="62"/>
        <v>0</v>
      </c>
      <c r="BT54" s="82">
        <f t="shared" si="63"/>
        <v>87</v>
      </c>
      <c r="BU54" s="83">
        <f t="shared" si="64"/>
        <v>69</v>
      </c>
      <c r="BV54" s="82">
        <f t="shared" si="65"/>
        <v>0</v>
      </c>
      <c r="BW54" s="83">
        <f t="shared" si="66"/>
        <v>0</v>
      </c>
      <c r="BY54" s="7">
        <f t="shared" si="67"/>
        <v>156</v>
      </c>
      <c r="BZ54" s="7"/>
      <c r="CA54" s="7">
        <f t="shared" si="37"/>
        <v>0</v>
      </c>
      <c r="CB54" s="7"/>
      <c r="CC54" s="7">
        <f t="shared" si="25"/>
        <v>156</v>
      </c>
      <c r="CF54" s="7">
        <f t="shared" si="68"/>
        <v>1</v>
      </c>
      <c r="CG54" s="7">
        <f t="shared" si="69"/>
        <v>1</v>
      </c>
      <c r="CH54" s="7">
        <f t="shared" si="70"/>
        <v>1</v>
      </c>
      <c r="CI54" s="7">
        <f t="shared" si="71"/>
        <v>1</v>
      </c>
      <c r="CJ54" s="7">
        <f t="shared" si="72"/>
        <v>1</v>
      </c>
      <c r="CK54" s="7">
        <f t="shared" si="73"/>
        <v>1</v>
      </c>
      <c r="CL54" s="7">
        <f t="shared" si="74"/>
        <v>1</v>
      </c>
      <c r="CM54" s="7">
        <f t="shared" si="75"/>
        <v>1</v>
      </c>
      <c r="CN54" s="7">
        <f t="shared" si="40"/>
        <v>1</v>
      </c>
      <c r="CO54" s="7">
        <f t="shared" si="41"/>
        <v>9</v>
      </c>
      <c r="CP54" s="7">
        <f t="shared" si="42"/>
        <v>8</v>
      </c>
      <c r="CQ54" s="7"/>
      <c r="CS54" s="7">
        <f t="shared" si="51"/>
        <v>0</v>
      </c>
      <c r="CT54" s="7">
        <f t="shared" si="51"/>
        <v>0</v>
      </c>
      <c r="CU54" s="7">
        <f t="shared" si="50"/>
        <v>0</v>
      </c>
      <c r="CV54" s="7">
        <f t="shared" si="50"/>
        <v>0</v>
      </c>
      <c r="CW54" s="7">
        <f t="shared" si="50"/>
        <v>0</v>
      </c>
      <c r="CX54" s="7">
        <f t="shared" si="50"/>
        <v>0</v>
      </c>
      <c r="CY54" s="7">
        <f t="shared" si="50"/>
        <v>0</v>
      </c>
      <c r="CZ54" s="7">
        <f t="shared" si="50"/>
        <v>0</v>
      </c>
      <c r="DA54" s="7">
        <f t="shared" si="50"/>
        <v>0</v>
      </c>
      <c r="DB54" s="7">
        <f t="shared" si="50"/>
        <v>69</v>
      </c>
      <c r="DC54" s="7">
        <f t="shared" si="50"/>
        <v>87</v>
      </c>
    </row>
    <row r="55" spans="1:107">
      <c r="A55" s="6">
        <v>47</v>
      </c>
      <c r="B55" s="68" t="s">
        <v>135</v>
      </c>
      <c r="C55" s="15" t="s">
        <v>136</v>
      </c>
      <c r="D55" s="9"/>
      <c r="E55" s="29">
        <f>LOOKUP((IF(D55&gt;0,(RANK(D55,D$6:D$135,0)),"NA")),'Points System'!$A$4:$A$154,'Points System'!$B$4:$B$154)</f>
        <v>0</v>
      </c>
      <c r="F55" s="17"/>
      <c r="G55" s="29">
        <f>LOOKUP((IF(F55&gt;0,(RANK(F55,F$6:F$135,0)),"NA")),'Points System'!$A$4:$A$154,'Points System'!$B$4:$B$154)</f>
        <v>0</v>
      </c>
      <c r="H55" s="17">
        <v>90</v>
      </c>
      <c r="I55" s="29">
        <f>LOOKUP((IF(H55&gt;0,(RANK(H55,H$6:H$135,0)),"NA")),'Points System'!$A$4:$A$154,'Points System'!$B$4:$B$154)</f>
        <v>48</v>
      </c>
      <c r="J55" s="17"/>
      <c r="K55" s="29">
        <f>LOOKUP((IF(J55&gt;0,(RANK(J55,J$6:J$135,0)),"NA")),'Points System'!$A$4:$A$154,'Points System'!$B$4:$B$154)</f>
        <v>0</v>
      </c>
      <c r="L55" s="17"/>
      <c r="M55" s="29">
        <f>LOOKUP((IF(L55&gt;0,(RANK(L55,L$6:L$135,0)),"NA")),'Points System'!$A$4:$A$154,'Points System'!$B$4:$B$154)</f>
        <v>0</v>
      </c>
      <c r="N55" s="17"/>
      <c r="O55" s="29">
        <f>LOOKUP((IF(N55&gt;0,(RANK(N55,N$6:N$135,0)),"NA")),'Points System'!$A$4:$A$154,'Points System'!$B$4:$B$154)</f>
        <v>0</v>
      </c>
      <c r="P55" s="19">
        <v>72</v>
      </c>
      <c r="Q55" s="29">
        <f>LOOKUP((IF(P55&gt;0,(RANK(P55,P$6:P$135,0)),"NA")),'Points System'!$A$4:$A$154,'Points System'!$B$4:$B$154)</f>
        <v>36</v>
      </c>
      <c r="R55" s="19"/>
      <c r="S55" s="29">
        <f>LOOKUP((IF(R55&gt;0,(RANK(R55,R$6:R$135,0)),"NA")),'Points System'!$A$4:$A$154,'Points System'!$B$4:$B$154)</f>
        <v>0</v>
      </c>
      <c r="T55" s="17"/>
      <c r="U55" s="29">
        <f>LOOKUP((IF(T55&gt;0,(RANK(T55,T$6:T$135,0)),"NA")),'Points System'!$A$4:$A$154,'Points System'!$B$4:$B$154)</f>
        <v>0</v>
      </c>
      <c r="V55" s="17"/>
      <c r="W55" s="29">
        <f>LOOKUP((IF(V55&gt;0,(RANK(V55,V$6:V$135,0)),"NA")),'Points System'!$A$4:$A$154,'Points System'!$B$4:$B$154)</f>
        <v>0</v>
      </c>
      <c r="X55" s="9"/>
      <c r="Y55" s="10">
        <f>LOOKUP((IF(X55&gt;0,(RANK(X55,X$6:X$135,0)),"NA")),'Points System'!$A$4:$A$154,'Points System'!$B$4:$B$154)</f>
        <v>0</v>
      </c>
      <c r="Z55" s="9"/>
      <c r="AA55" s="10">
        <f>LOOKUP((IF(Z55&gt;0,(RANK(Z55,Z$6:Z$135,0)),"NA")),'Points System'!$A$4:$A$154,'Points System'!$B$4:$B$154)</f>
        <v>0</v>
      </c>
      <c r="AB55" s="78">
        <f>CC55</f>
        <v>162</v>
      </c>
      <c r="AC55" s="10">
        <f>SUM((LARGE((BA55:BL55),1))+(LARGE((BA55:BL55),2))+(LARGE((BA55:BL55),3)+(LARGE((BA55:BL55),4))))</f>
        <v>84</v>
      </c>
      <c r="AD55" s="12">
        <f>RANK(AC55,$AC$6:$AC$135,0)</f>
        <v>50</v>
      </c>
      <c r="AE55" s="11">
        <f>(AB55-(ROUNDDOWN(AB55,0)))*100</f>
        <v>0</v>
      </c>
      <c r="AF55" s="76" t="str">
        <f>IF((COUNTIF(AT55:AY55,"&gt;0"))&gt;2,"Y","N")</f>
        <v>N</v>
      </c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23">
        <f t="shared" si="44"/>
        <v>0</v>
      </c>
      <c r="AU55" s="23">
        <f t="shared" si="45"/>
        <v>48</v>
      </c>
      <c r="AV55" s="23">
        <f t="shared" si="46"/>
        <v>0</v>
      </c>
      <c r="AW55" s="23">
        <f t="shared" si="47"/>
        <v>0</v>
      </c>
      <c r="AX55" s="23">
        <f t="shared" si="48"/>
        <v>0</v>
      </c>
      <c r="AY55" s="23">
        <f t="shared" si="49"/>
        <v>0</v>
      </c>
      <c r="AZ55" s="7"/>
      <c r="BA55" s="82">
        <f t="shared" si="33"/>
        <v>0</v>
      </c>
      <c r="BB55" s="83">
        <f t="shared" si="6"/>
        <v>0</v>
      </c>
      <c r="BC55" s="82">
        <f t="shared" si="34"/>
        <v>48</v>
      </c>
      <c r="BD55" s="83">
        <f t="shared" si="7"/>
        <v>36</v>
      </c>
      <c r="BE55" s="82">
        <f t="shared" si="35"/>
        <v>0</v>
      </c>
      <c r="BF55" s="83">
        <f t="shared" si="8"/>
        <v>0</v>
      </c>
      <c r="BG55" s="82">
        <f t="shared" si="36"/>
        <v>0</v>
      </c>
      <c r="BH55" s="82">
        <f t="shared" si="52"/>
        <v>0</v>
      </c>
      <c r="BI55" s="83">
        <f t="shared" si="53"/>
        <v>0</v>
      </c>
      <c r="BJ55" s="82">
        <f t="shared" si="54"/>
        <v>0</v>
      </c>
      <c r="BK55" s="83">
        <f t="shared" si="55"/>
        <v>0</v>
      </c>
      <c r="BL55" s="7"/>
      <c r="BM55" s="82">
        <f t="shared" si="56"/>
        <v>0</v>
      </c>
      <c r="BN55" s="83">
        <f t="shared" si="57"/>
        <v>0</v>
      </c>
      <c r="BO55" s="82">
        <f t="shared" si="58"/>
        <v>90</v>
      </c>
      <c r="BP55" s="83">
        <f t="shared" si="59"/>
        <v>72</v>
      </c>
      <c r="BQ55" s="82">
        <f t="shared" si="60"/>
        <v>0</v>
      </c>
      <c r="BR55" s="83">
        <f t="shared" si="61"/>
        <v>0</v>
      </c>
      <c r="BS55" s="82">
        <f t="shared" si="62"/>
        <v>0</v>
      </c>
      <c r="BT55" s="82">
        <f t="shared" si="63"/>
        <v>0</v>
      </c>
      <c r="BU55" s="83">
        <f t="shared" si="64"/>
        <v>0</v>
      </c>
      <c r="BV55" s="82">
        <f t="shared" si="65"/>
        <v>0</v>
      </c>
      <c r="BW55" s="83">
        <f t="shared" si="66"/>
        <v>0</v>
      </c>
      <c r="BY55" s="7">
        <f t="shared" si="67"/>
        <v>162</v>
      </c>
      <c r="BZ55" s="7"/>
      <c r="CA55" s="7">
        <f t="shared" si="37"/>
        <v>0</v>
      </c>
      <c r="CB55" s="7"/>
      <c r="CC55" s="7">
        <f t="shared" si="25"/>
        <v>162</v>
      </c>
      <c r="CF55" s="7">
        <f t="shared" si="68"/>
        <v>1</v>
      </c>
      <c r="CG55" s="7">
        <f t="shared" si="69"/>
        <v>1</v>
      </c>
      <c r="CH55" s="7">
        <f t="shared" si="70"/>
        <v>1</v>
      </c>
      <c r="CI55" s="7">
        <f t="shared" si="71"/>
        <v>1</v>
      </c>
      <c r="CJ55" s="7">
        <f t="shared" si="72"/>
        <v>1</v>
      </c>
      <c r="CK55" s="7">
        <f t="shared" si="73"/>
        <v>1</v>
      </c>
      <c r="CL55" s="7">
        <f t="shared" si="74"/>
        <v>1</v>
      </c>
      <c r="CM55" s="7">
        <f t="shared" si="75"/>
        <v>1</v>
      </c>
      <c r="CN55" s="7">
        <f t="shared" si="40"/>
        <v>1</v>
      </c>
      <c r="CO55" s="7">
        <f t="shared" si="41"/>
        <v>4</v>
      </c>
      <c r="CP55" s="7">
        <f t="shared" si="42"/>
        <v>3</v>
      </c>
      <c r="CQ55" s="7"/>
      <c r="CS55" s="7">
        <f t="shared" si="51"/>
        <v>0</v>
      </c>
      <c r="CT55" s="7">
        <f t="shared" si="51"/>
        <v>0</v>
      </c>
      <c r="CU55" s="7">
        <f t="shared" si="50"/>
        <v>0</v>
      </c>
      <c r="CV55" s="7">
        <f t="shared" si="50"/>
        <v>0</v>
      </c>
      <c r="CW55" s="7">
        <f t="shared" si="50"/>
        <v>0</v>
      </c>
      <c r="CX55" s="7">
        <f t="shared" si="50"/>
        <v>0</v>
      </c>
      <c r="CY55" s="7">
        <f t="shared" si="50"/>
        <v>0</v>
      </c>
      <c r="CZ55" s="7">
        <f t="shared" si="50"/>
        <v>0</v>
      </c>
      <c r="DA55" s="7">
        <f t="shared" si="50"/>
        <v>0</v>
      </c>
      <c r="DB55" s="7">
        <f t="shared" si="50"/>
        <v>72</v>
      </c>
      <c r="DC55" s="7">
        <f t="shared" si="50"/>
        <v>90</v>
      </c>
    </row>
    <row r="56" spans="1:107">
      <c r="A56" s="6">
        <v>89</v>
      </c>
      <c r="B56" s="68" t="s">
        <v>79</v>
      </c>
      <c r="C56" s="15" t="s">
        <v>296</v>
      </c>
      <c r="D56" s="9"/>
      <c r="E56" s="29">
        <f>LOOKUP((IF(D56&gt;0,(RANK(D56,D$6:D$135,0)),"NA")),'Points System'!$A$4:$A$154,'Points System'!$B$4:$B$154)</f>
        <v>0</v>
      </c>
      <c r="F56" s="17"/>
      <c r="G56" s="29">
        <f>LOOKUP((IF(F56&gt;0,(RANK(F56,F$6:F$135,0)),"NA")),'Points System'!$A$4:$A$154,'Points System'!$B$4:$B$154)</f>
        <v>0</v>
      </c>
      <c r="H56" s="17"/>
      <c r="I56" s="29">
        <f>LOOKUP((IF(H56&gt;0,(RANK(H56,H$6:H$135,0)),"NA")),'Points System'!$A$4:$A$154,'Points System'!$B$4:$B$154)</f>
        <v>0</v>
      </c>
      <c r="J56" s="17"/>
      <c r="K56" s="29">
        <f>LOOKUP((IF(J56&gt;0,(RANK(J56,J$6:J$135,0)),"NA")),'Points System'!$A$4:$A$154,'Points System'!$B$4:$B$154)</f>
        <v>0</v>
      </c>
      <c r="L56" s="17"/>
      <c r="M56" s="29">
        <f>LOOKUP((IF(L56&gt;0,(RANK(L56,L$6:L$135,0)),"NA")),'Points System'!$A$4:$A$154,'Points System'!$B$4:$B$154)</f>
        <v>0</v>
      </c>
      <c r="N56" s="17"/>
      <c r="O56" s="29">
        <f>LOOKUP((IF(N56&gt;0,(RANK(N56,N$6:N$135,0)),"NA")),'Points System'!$A$4:$A$154,'Points System'!$B$4:$B$154)</f>
        <v>0</v>
      </c>
      <c r="P56" s="19"/>
      <c r="Q56" s="29">
        <f>LOOKUP((IF(P56&gt;0,(RANK(P56,P$6:P$135,0)),"NA")),'Points System'!$A$4:$A$154,'Points System'!$B$4:$B$154)</f>
        <v>0</v>
      </c>
      <c r="R56" s="19"/>
      <c r="S56" s="29">
        <f>LOOKUP((IF(R56&gt;0,(RANK(R56,R$6:R$135,0)),"NA")),'Points System'!$A$4:$A$154,'Points System'!$B$4:$B$154)</f>
        <v>0</v>
      </c>
      <c r="T56" s="17"/>
      <c r="U56" s="29">
        <f>LOOKUP((IF(T56&gt;0,(RANK(T56,T$6:T$135,0)),"NA")),'Points System'!$A$4:$A$154,'Points System'!$B$4:$B$154)</f>
        <v>0</v>
      </c>
      <c r="V56" s="17"/>
      <c r="W56" s="29">
        <f>LOOKUP((IF(V56&gt;0,(RANK(V56,V$6:V$135,0)),"NA")),'Points System'!$A$4:$A$154,'Points System'!$B$4:$B$154)</f>
        <v>0</v>
      </c>
      <c r="X56" s="9">
        <v>180.02</v>
      </c>
      <c r="Y56" s="10">
        <f>LOOKUP((IF(X56&gt;0,(RANK(X56,X$6:X$135,0)),"NA")),'Points System'!$A$4:$A$154,'Points System'!$B$4:$B$154)</f>
        <v>81</v>
      </c>
      <c r="Z56" s="9"/>
      <c r="AA56" s="10">
        <f>LOOKUP((IF(Z56&gt;0,(RANK(Z56,Z$6:Z$135,0)),"NA")),'Points System'!$A$4:$A$154,'Points System'!$B$4:$B$154)</f>
        <v>0</v>
      </c>
      <c r="AB56" s="78">
        <f>CC56</f>
        <v>180.02</v>
      </c>
      <c r="AC56" s="10">
        <f>SUM((LARGE((BA56:BL56),1))+(LARGE((BA56:BL56),2))+(LARGE((BA56:BL56),3)+(LARGE((BA56:BL56),4))))</f>
        <v>81</v>
      </c>
      <c r="AD56" s="12">
        <f>RANK(AC56,$AC$6:$AC$135,0)</f>
        <v>51</v>
      </c>
      <c r="AE56" s="11">
        <f>(AB56-(ROUNDDOWN(AB56,0)))*100</f>
        <v>2.0000000000010232</v>
      </c>
      <c r="AF56" s="76" t="str">
        <f>IF((COUNTIF(AT56:AY56,"&gt;0"))&gt;2,"Y","N")</f>
        <v>N</v>
      </c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23">
        <f t="shared" si="44"/>
        <v>0</v>
      </c>
      <c r="AU56" s="23">
        <f t="shared" si="45"/>
        <v>0</v>
      </c>
      <c r="AV56" s="23">
        <f t="shared" si="46"/>
        <v>0</v>
      </c>
      <c r="AW56" s="23">
        <f t="shared" si="47"/>
        <v>0</v>
      </c>
      <c r="AX56" s="23">
        <f t="shared" si="48"/>
        <v>0</v>
      </c>
      <c r="AY56" s="23">
        <f t="shared" si="49"/>
        <v>81</v>
      </c>
      <c r="AZ56" s="7"/>
      <c r="BA56" s="82">
        <f t="shared" si="33"/>
        <v>0</v>
      </c>
      <c r="BB56" s="83">
        <f t="shared" si="6"/>
        <v>0</v>
      </c>
      <c r="BC56" s="82">
        <f t="shared" si="34"/>
        <v>0</v>
      </c>
      <c r="BD56" s="83">
        <f t="shared" si="7"/>
        <v>0</v>
      </c>
      <c r="BE56" s="82">
        <f t="shared" si="35"/>
        <v>0</v>
      </c>
      <c r="BF56" s="83">
        <f t="shared" si="8"/>
        <v>0</v>
      </c>
      <c r="BG56" s="82">
        <f t="shared" si="36"/>
        <v>0</v>
      </c>
      <c r="BH56" s="82">
        <f t="shared" si="52"/>
        <v>0</v>
      </c>
      <c r="BI56" s="83">
        <f t="shared" si="53"/>
        <v>0</v>
      </c>
      <c r="BJ56" s="82">
        <f t="shared" si="54"/>
        <v>0</v>
      </c>
      <c r="BK56" s="83">
        <f t="shared" si="55"/>
        <v>81</v>
      </c>
      <c r="BL56" s="7"/>
      <c r="BM56" s="82">
        <f t="shared" si="56"/>
        <v>0</v>
      </c>
      <c r="BN56" s="83">
        <f t="shared" si="57"/>
        <v>0</v>
      </c>
      <c r="BO56" s="82">
        <f t="shared" si="58"/>
        <v>0</v>
      </c>
      <c r="BP56" s="83">
        <f t="shared" si="59"/>
        <v>0</v>
      </c>
      <c r="BQ56" s="82">
        <f t="shared" si="60"/>
        <v>0</v>
      </c>
      <c r="BR56" s="83">
        <f t="shared" si="61"/>
        <v>0</v>
      </c>
      <c r="BS56" s="82">
        <f t="shared" si="62"/>
        <v>0</v>
      </c>
      <c r="BT56" s="82">
        <f t="shared" si="63"/>
        <v>0</v>
      </c>
      <c r="BU56" s="83">
        <f t="shared" si="64"/>
        <v>0</v>
      </c>
      <c r="BV56" s="82">
        <f t="shared" si="65"/>
        <v>0</v>
      </c>
      <c r="BW56" s="83">
        <f t="shared" si="66"/>
        <v>180.02</v>
      </c>
      <c r="BY56" s="7">
        <f t="shared" si="67"/>
        <v>180.02</v>
      </c>
      <c r="BZ56" s="7"/>
      <c r="CA56" s="7">
        <f t="shared" si="37"/>
        <v>0</v>
      </c>
      <c r="CB56" s="7"/>
      <c r="CC56" s="7">
        <f t="shared" si="25"/>
        <v>180.02</v>
      </c>
      <c r="CF56" s="7">
        <f t="shared" si="68"/>
        <v>1</v>
      </c>
      <c r="CG56" s="7">
        <f t="shared" si="69"/>
        <v>1</v>
      </c>
      <c r="CH56" s="7">
        <f t="shared" si="70"/>
        <v>1</v>
      </c>
      <c r="CI56" s="7">
        <f t="shared" si="71"/>
        <v>1</v>
      </c>
      <c r="CJ56" s="7">
        <f t="shared" si="72"/>
        <v>1</v>
      </c>
      <c r="CK56" s="7">
        <f t="shared" si="73"/>
        <v>1</v>
      </c>
      <c r="CL56" s="7">
        <f t="shared" si="74"/>
        <v>1</v>
      </c>
      <c r="CM56" s="7">
        <f t="shared" si="75"/>
        <v>1</v>
      </c>
      <c r="CN56" s="7">
        <f t="shared" si="40"/>
        <v>1</v>
      </c>
      <c r="CO56" s="7">
        <f t="shared" si="41"/>
        <v>1</v>
      </c>
      <c r="CP56" s="7">
        <f t="shared" si="42"/>
        <v>11</v>
      </c>
      <c r="CQ56" s="7"/>
      <c r="CS56" s="7">
        <f t="shared" si="51"/>
        <v>0</v>
      </c>
      <c r="CT56" s="7">
        <f t="shared" si="51"/>
        <v>0</v>
      </c>
      <c r="CU56" s="7">
        <f t="shared" si="50"/>
        <v>0</v>
      </c>
      <c r="CV56" s="7">
        <f t="shared" si="50"/>
        <v>0</v>
      </c>
      <c r="CW56" s="7">
        <f t="shared" si="50"/>
        <v>0</v>
      </c>
      <c r="CX56" s="7">
        <f t="shared" si="50"/>
        <v>0</v>
      </c>
      <c r="CY56" s="7">
        <f t="shared" si="50"/>
        <v>0</v>
      </c>
      <c r="CZ56" s="7">
        <f t="shared" si="50"/>
        <v>0</v>
      </c>
      <c r="DA56" s="7">
        <f t="shared" si="50"/>
        <v>0</v>
      </c>
      <c r="DB56" s="7">
        <f t="shared" si="50"/>
        <v>0</v>
      </c>
      <c r="DC56" s="7">
        <f t="shared" si="50"/>
        <v>180.02</v>
      </c>
    </row>
    <row r="57" spans="1:107">
      <c r="A57" s="6">
        <v>48</v>
      </c>
      <c r="B57" s="68" t="s">
        <v>59</v>
      </c>
      <c r="C57" s="15" t="s">
        <v>60</v>
      </c>
      <c r="D57" s="9"/>
      <c r="E57" s="29">
        <f>LOOKUP((IF(D57&gt;0,(RANK(D57,D$6:D$135,0)),"NA")),'Points System'!$A$4:$A$154,'Points System'!$B$4:$B$154)</f>
        <v>0</v>
      </c>
      <c r="F57" s="17"/>
      <c r="G57" s="29">
        <f>LOOKUP((IF(F57&gt;0,(RANK(F57,F$6:F$135,0)),"NA")),'Points System'!$A$4:$A$154,'Points System'!$B$4:$B$154)</f>
        <v>0</v>
      </c>
      <c r="H57" s="17"/>
      <c r="I57" s="29">
        <f>LOOKUP((IF(H57&gt;0,(RANK(H57,H$6:H$135,0)),"NA")),'Points System'!$A$4:$A$154,'Points System'!$B$4:$B$154)</f>
        <v>0</v>
      </c>
      <c r="J57" s="17"/>
      <c r="K57" s="29">
        <f>LOOKUP((IF(J57&gt;0,(RANK(J57,J$6:J$135,0)),"NA")),'Points System'!$A$4:$A$154,'Points System'!$B$4:$B$154)</f>
        <v>0</v>
      </c>
      <c r="L57" s="17">
        <v>48</v>
      </c>
      <c r="M57" s="29">
        <f>LOOKUP((IF(L57&gt;0,(RANK(L57,L$6:L$135,0)),"NA")),'Points System'!$A$4:$A$154,'Points System'!$B$4:$B$154)</f>
        <v>41</v>
      </c>
      <c r="N57" s="17"/>
      <c r="O57" s="29">
        <f>LOOKUP((IF(N57&gt;0,(RANK(N57,N$6:N$135,0)),"NA")),'Points System'!$A$4:$A$154,'Points System'!$B$4:$B$154)</f>
        <v>0</v>
      </c>
      <c r="P57" s="19"/>
      <c r="Q57" s="29">
        <f>LOOKUP((IF(P57&gt;0,(RANK(P57,P$6:P$135,0)),"NA")),'Points System'!$A$4:$A$154,'Points System'!$B$4:$B$154)</f>
        <v>0</v>
      </c>
      <c r="R57" s="19">
        <v>111</v>
      </c>
      <c r="S57" s="29">
        <f>LOOKUP((IF(R57&gt;0,(RANK(R57,R$6:R$135,0)),"NA")),'Points System'!$A$4:$A$154,'Points System'!$B$4:$B$154)</f>
        <v>39</v>
      </c>
      <c r="T57" s="17"/>
      <c r="U57" s="29">
        <f>LOOKUP((IF(T57&gt;0,(RANK(T57,T$6:T$135,0)),"NA")),'Points System'!$A$4:$A$154,'Points System'!$B$4:$B$154)</f>
        <v>0</v>
      </c>
      <c r="V57" s="17"/>
      <c r="W57" s="29">
        <f>LOOKUP((IF(V57&gt;0,(RANK(V57,V$6:V$135,0)),"NA")),'Points System'!$A$4:$A$154,'Points System'!$B$4:$B$154)</f>
        <v>0</v>
      </c>
      <c r="X57" s="9"/>
      <c r="Y57" s="10">
        <f>LOOKUP((IF(X57&gt;0,(RANK(X57,X$6:X$135,0)),"NA")),'Points System'!$A$4:$A$154,'Points System'!$B$4:$B$154)</f>
        <v>0</v>
      </c>
      <c r="Z57" s="9"/>
      <c r="AA57" s="10">
        <f>LOOKUP((IF(Z57&gt;0,(RANK(Z57,Z$6:Z$135,0)),"NA")),'Points System'!$A$4:$A$154,'Points System'!$B$4:$B$154)</f>
        <v>0</v>
      </c>
      <c r="AB57" s="78">
        <f>CC57</f>
        <v>159</v>
      </c>
      <c r="AC57" s="10">
        <f>SUM((LARGE((BA57:BL57),1))+(LARGE((BA57:BL57),2))+(LARGE((BA57:BL57),3)+(LARGE((BA57:BL57),4))))</f>
        <v>80</v>
      </c>
      <c r="AD57" s="12">
        <f>RANK(AC57,$AC$6:$AC$135,0)</f>
        <v>52</v>
      </c>
      <c r="AE57" s="11">
        <f>(AB57-(ROUNDDOWN(AB57,0)))*100</f>
        <v>0</v>
      </c>
      <c r="AF57" s="76" t="str">
        <f>IF((COUNTIF(AT57:AY57,"&gt;0"))&gt;2,"Y","N")</f>
        <v>N</v>
      </c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23">
        <f t="shared" si="44"/>
        <v>39</v>
      </c>
      <c r="AU57" s="23">
        <f t="shared" si="45"/>
        <v>0</v>
      </c>
      <c r="AV57" s="23">
        <f t="shared" si="46"/>
        <v>0</v>
      </c>
      <c r="AW57" s="23">
        <f t="shared" si="47"/>
        <v>0</v>
      </c>
      <c r="AX57" s="23">
        <f t="shared" si="48"/>
        <v>41</v>
      </c>
      <c r="AY57" s="23">
        <f t="shared" si="49"/>
        <v>0</v>
      </c>
      <c r="AZ57" s="7"/>
      <c r="BA57" s="82">
        <f t="shared" si="33"/>
        <v>0</v>
      </c>
      <c r="BB57" s="83">
        <f t="shared" si="6"/>
        <v>39</v>
      </c>
      <c r="BC57" s="82">
        <f t="shared" si="34"/>
        <v>0</v>
      </c>
      <c r="BD57" s="83">
        <f t="shared" si="7"/>
        <v>0</v>
      </c>
      <c r="BE57" s="82">
        <f t="shared" si="35"/>
        <v>0</v>
      </c>
      <c r="BF57" s="83">
        <f t="shared" si="8"/>
        <v>0</v>
      </c>
      <c r="BG57" s="82">
        <f t="shared" si="36"/>
        <v>0</v>
      </c>
      <c r="BH57" s="82">
        <f t="shared" si="52"/>
        <v>0</v>
      </c>
      <c r="BI57" s="83">
        <f t="shared" si="53"/>
        <v>41</v>
      </c>
      <c r="BJ57" s="82">
        <f t="shared" si="54"/>
        <v>0</v>
      </c>
      <c r="BK57" s="83">
        <f t="shared" si="55"/>
        <v>0</v>
      </c>
      <c r="BL57" s="7"/>
      <c r="BM57" s="82">
        <f t="shared" si="56"/>
        <v>0</v>
      </c>
      <c r="BN57" s="83">
        <f t="shared" si="57"/>
        <v>111</v>
      </c>
      <c r="BO57" s="82">
        <f t="shared" si="58"/>
        <v>0</v>
      </c>
      <c r="BP57" s="83">
        <f t="shared" si="59"/>
        <v>0</v>
      </c>
      <c r="BQ57" s="82">
        <f t="shared" si="60"/>
        <v>0</v>
      </c>
      <c r="BR57" s="83">
        <f t="shared" si="61"/>
        <v>0</v>
      </c>
      <c r="BS57" s="82">
        <f t="shared" si="62"/>
        <v>0</v>
      </c>
      <c r="BT57" s="82">
        <f t="shared" si="63"/>
        <v>0</v>
      </c>
      <c r="BU57" s="83">
        <f t="shared" si="64"/>
        <v>48</v>
      </c>
      <c r="BV57" s="82">
        <f t="shared" si="65"/>
        <v>0</v>
      </c>
      <c r="BW57" s="83">
        <f t="shared" si="66"/>
        <v>0</v>
      </c>
      <c r="BY57" s="7">
        <f t="shared" si="67"/>
        <v>159</v>
      </c>
      <c r="BZ57" s="7"/>
      <c r="CA57" s="7">
        <f t="shared" si="37"/>
        <v>0</v>
      </c>
      <c r="CB57" s="7"/>
      <c r="CC57" s="7">
        <f t="shared" si="25"/>
        <v>159</v>
      </c>
      <c r="CF57" s="7">
        <f t="shared" si="68"/>
        <v>1</v>
      </c>
      <c r="CG57" s="7">
        <f t="shared" si="69"/>
        <v>1</v>
      </c>
      <c r="CH57" s="7">
        <f t="shared" si="70"/>
        <v>1</v>
      </c>
      <c r="CI57" s="7">
        <f t="shared" si="71"/>
        <v>1</v>
      </c>
      <c r="CJ57" s="7">
        <f t="shared" si="72"/>
        <v>1</v>
      </c>
      <c r="CK57" s="7">
        <f t="shared" si="73"/>
        <v>1</v>
      </c>
      <c r="CL57" s="7">
        <f t="shared" si="74"/>
        <v>1</v>
      </c>
      <c r="CM57" s="7">
        <f t="shared" si="75"/>
        <v>1</v>
      </c>
      <c r="CN57" s="7">
        <f t="shared" si="40"/>
        <v>1</v>
      </c>
      <c r="CO57" s="7">
        <f t="shared" si="41"/>
        <v>2</v>
      </c>
      <c r="CP57" s="7">
        <f t="shared" si="42"/>
        <v>9</v>
      </c>
      <c r="CQ57" s="7"/>
      <c r="CS57" s="7">
        <f t="shared" si="51"/>
        <v>0</v>
      </c>
      <c r="CT57" s="7">
        <f t="shared" si="51"/>
        <v>0</v>
      </c>
      <c r="CU57" s="7">
        <f t="shared" si="50"/>
        <v>0</v>
      </c>
      <c r="CV57" s="7">
        <f t="shared" si="50"/>
        <v>0</v>
      </c>
      <c r="CW57" s="7">
        <f t="shared" si="50"/>
        <v>0</v>
      </c>
      <c r="CX57" s="7">
        <f t="shared" si="50"/>
        <v>0</v>
      </c>
      <c r="CY57" s="7">
        <f t="shared" si="50"/>
        <v>0</v>
      </c>
      <c r="CZ57" s="7">
        <f t="shared" si="50"/>
        <v>0</v>
      </c>
      <c r="DA57" s="7">
        <f t="shared" si="50"/>
        <v>0</v>
      </c>
      <c r="DB57" s="7">
        <f t="shared" si="50"/>
        <v>111</v>
      </c>
      <c r="DC57" s="7">
        <f t="shared" si="50"/>
        <v>48</v>
      </c>
    </row>
    <row r="58" spans="1:107">
      <c r="A58" s="6">
        <v>49</v>
      </c>
      <c r="B58" s="68" t="s">
        <v>127</v>
      </c>
      <c r="C58" s="15" t="s">
        <v>128</v>
      </c>
      <c r="D58" s="9"/>
      <c r="E58" s="29">
        <f>LOOKUP((IF(D58&gt;0,(RANK(D58,D$6:D$135,0)),"NA")),'Points System'!$A$4:$A$154,'Points System'!$B$4:$B$154)</f>
        <v>0</v>
      </c>
      <c r="F58" s="17">
        <v>57</v>
      </c>
      <c r="G58" s="29">
        <f>LOOKUP((IF(F58&gt;0,(RANK(F58,F$6:F$135,0)),"NA")),'Points System'!$A$4:$A$154,'Points System'!$B$4:$B$154)</f>
        <v>33</v>
      </c>
      <c r="H58" s="17"/>
      <c r="I58" s="29">
        <f>LOOKUP((IF(H58&gt;0,(RANK(H58,H$6:H$135,0)),"NA")),'Points System'!$A$4:$A$154,'Points System'!$B$4:$B$154)</f>
        <v>0</v>
      </c>
      <c r="J58" s="17"/>
      <c r="K58" s="29">
        <f>LOOKUP((IF(J58&gt;0,(RANK(J58,J$6:J$135,0)),"NA")),'Points System'!$A$4:$A$154,'Points System'!$B$4:$B$154)</f>
        <v>0</v>
      </c>
      <c r="L58" s="17">
        <v>153</v>
      </c>
      <c r="M58" s="29">
        <f>LOOKUP((IF(L58&gt;0,(RANK(L58,L$6:L$135,0)),"NA")),'Points System'!$A$4:$A$154,'Points System'!$B$4:$B$154)</f>
        <v>45</v>
      </c>
      <c r="N58" s="17"/>
      <c r="O58" s="29">
        <f>LOOKUP((IF(N58&gt;0,(RANK(N58,N$6:N$135,0)),"NA")),'Points System'!$A$4:$A$154,'Points System'!$B$4:$B$154)</f>
        <v>0</v>
      </c>
      <c r="P58" s="19"/>
      <c r="Q58" s="29">
        <f>LOOKUP((IF(P58&gt;0,(RANK(P58,P$6:P$135,0)),"NA")),'Points System'!$A$4:$A$154,'Points System'!$B$4:$B$154)</f>
        <v>0</v>
      </c>
      <c r="R58" s="19"/>
      <c r="S58" s="29">
        <f>LOOKUP((IF(R58&gt;0,(RANK(R58,R$6:R$135,0)),"NA")),'Points System'!$A$4:$A$154,'Points System'!$B$4:$B$154)</f>
        <v>0</v>
      </c>
      <c r="T58" s="17"/>
      <c r="U58" s="29">
        <f>LOOKUP((IF(T58&gt;0,(RANK(T58,T$6:T$135,0)),"NA")),'Points System'!$A$4:$A$154,'Points System'!$B$4:$B$154)</f>
        <v>0</v>
      </c>
      <c r="V58" s="17"/>
      <c r="W58" s="29">
        <f>LOOKUP((IF(V58&gt;0,(RANK(V58,V$6:V$135,0)),"NA")),'Points System'!$A$4:$A$154,'Points System'!$B$4:$B$154)</f>
        <v>0</v>
      </c>
      <c r="X58" s="9"/>
      <c r="Y58" s="10">
        <f>LOOKUP((IF(X58&gt;0,(RANK(X58,X$6:X$135,0)),"NA")),'Points System'!$A$4:$A$154,'Points System'!$B$4:$B$154)</f>
        <v>0</v>
      </c>
      <c r="Z58" s="9"/>
      <c r="AA58" s="10">
        <f>LOOKUP((IF(Z58&gt;0,(RANK(Z58,Z$6:Z$135,0)),"NA")),'Points System'!$A$4:$A$154,'Points System'!$B$4:$B$154)</f>
        <v>0</v>
      </c>
      <c r="AB58" s="78">
        <f>CC58</f>
        <v>210</v>
      </c>
      <c r="AC58" s="10">
        <f>SUM((LARGE((BA58:BL58),1))+(LARGE((BA58:BL58),2))+(LARGE((BA58:BL58),3)+(LARGE((BA58:BL58),4))))</f>
        <v>78</v>
      </c>
      <c r="AD58" s="12">
        <f>RANK(AC58,$AC$6:$AC$135,0)</f>
        <v>53</v>
      </c>
      <c r="AE58" s="11">
        <f>(AB58-(ROUNDDOWN(AB58,0)))*100</f>
        <v>0</v>
      </c>
      <c r="AF58" s="76" t="str">
        <f>IF((COUNTIF(AT58:AY58,"&gt;0"))&gt;2,"Y","N")</f>
        <v>N</v>
      </c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23">
        <f t="shared" si="44"/>
        <v>33</v>
      </c>
      <c r="AU58" s="23">
        <f t="shared" si="45"/>
        <v>0</v>
      </c>
      <c r="AV58" s="23">
        <f t="shared" si="46"/>
        <v>0</v>
      </c>
      <c r="AW58" s="23">
        <f t="shared" si="47"/>
        <v>0</v>
      </c>
      <c r="AX58" s="23">
        <f t="shared" si="48"/>
        <v>45</v>
      </c>
      <c r="AY58" s="23">
        <f t="shared" si="49"/>
        <v>0</v>
      </c>
      <c r="AZ58" s="7"/>
      <c r="BA58" s="82">
        <f t="shared" si="33"/>
        <v>33</v>
      </c>
      <c r="BB58" s="83">
        <f t="shared" si="6"/>
        <v>0</v>
      </c>
      <c r="BC58" s="82">
        <f t="shared" si="34"/>
        <v>0</v>
      </c>
      <c r="BD58" s="83">
        <f t="shared" si="7"/>
        <v>0</v>
      </c>
      <c r="BE58" s="82">
        <f t="shared" si="35"/>
        <v>0</v>
      </c>
      <c r="BF58" s="83">
        <f t="shared" si="8"/>
        <v>0</v>
      </c>
      <c r="BG58" s="82">
        <f t="shared" si="36"/>
        <v>0</v>
      </c>
      <c r="BH58" s="82">
        <f t="shared" si="52"/>
        <v>0</v>
      </c>
      <c r="BI58" s="83">
        <f t="shared" si="53"/>
        <v>45</v>
      </c>
      <c r="BJ58" s="82">
        <f t="shared" si="54"/>
        <v>0</v>
      </c>
      <c r="BK58" s="83">
        <f t="shared" si="55"/>
        <v>0</v>
      </c>
      <c r="BL58" s="7"/>
      <c r="BM58" s="82">
        <f t="shared" si="56"/>
        <v>57</v>
      </c>
      <c r="BN58" s="83">
        <f t="shared" si="57"/>
        <v>0</v>
      </c>
      <c r="BO58" s="82">
        <f t="shared" si="58"/>
        <v>0</v>
      </c>
      <c r="BP58" s="83">
        <f t="shared" si="59"/>
        <v>0</v>
      </c>
      <c r="BQ58" s="82">
        <f t="shared" si="60"/>
        <v>0</v>
      </c>
      <c r="BR58" s="83">
        <f t="shared" si="61"/>
        <v>0</v>
      </c>
      <c r="BS58" s="82">
        <f t="shared" si="62"/>
        <v>0</v>
      </c>
      <c r="BT58" s="82">
        <f t="shared" si="63"/>
        <v>0</v>
      </c>
      <c r="BU58" s="83">
        <f t="shared" si="64"/>
        <v>153</v>
      </c>
      <c r="BV58" s="82">
        <f t="shared" si="65"/>
        <v>0</v>
      </c>
      <c r="BW58" s="83">
        <f t="shared" si="66"/>
        <v>0</v>
      </c>
      <c r="BY58" s="7">
        <f t="shared" si="67"/>
        <v>210</v>
      </c>
      <c r="BZ58" s="7"/>
      <c r="CA58" s="7">
        <f t="shared" si="37"/>
        <v>0</v>
      </c>
      <c r="CB58" s="7"/>
      <c r="CC58" s="7">
        <f t="shared" si="25"/>
        <v>210</v>
      </c>
      <c r="CF58" s="7">
        <f t="shared" si="68"/>
        <v>2</v>
      </c>
      <c r="CG58" s="7">
        <f t="shared" si="69"/>
        <v>2</v>
      </c>
      <c r="CH58" s="7">
        <f t="shared" si="70"/>
        <v>2</v>
      </c>
      <c r="CI58" s="7">
        <f t="shared" si="71"/>
        <v>2</v>
      </c>
      <c r="CJ58" s="7">
        <f t="shared" si="72"/>
        <v>2</v>
      </c>
      <c r="CK58" s="7">
        <f t="shared" si="73"/>
        <v>2</v>
      </c>
      <c r="CL58" s="7">
        <f t="shared" si="74"/>
        <v>2</v>
      </c>
      <c r="CM58" s="7">
        <f t="shared" si="75"/>
        <v>2</v>
      </c>
      <c r="CN58" s="7">
        <f t="shared" si="40"/>
        <v>2</v>
      </c>
      <c r="CO58" s="7">
        <f t="shared" si="41"/>
        <v>1</v>
      </c>
      <c r="CP58" s="7">
        <f t="shared" si="42"/>
        <v>9</v>
      </c>
      <c r="CQ58" s="7"/>
      <c r="CS58" s="7">
        <f t="shared" si="51"/>
        <v>0</v>
      </c>
      <c r="CT58" s="7">
        <f t="shared" si="51"/>
        <v>0</v>
      </c>
      <c r="CU58" s="7">
        <f t="shared" si="50"/>
        <v>0</v>
      </c>
      <c r="CV58" s="7">
        <f t="shared" si="50"/>
        <v>0</v>
      </c>
      <c r="CW58" s="7">
        <f t="shared" si="50"/>
        <v>0</v>
      </c>
      <c r="CX58" s="7">
        <f t="shared" ref="CX58:DC100" si="76">INDEX($BM58:$BW58,CK58)</f>
        <v>0</v>
      </c>
      <c r="CY58" s="7">
        <f t="shared" si="76"/>
        <v>0</v>
      </c>
      <c r="CZ58" s="7">
        <f t="shared" si="76"/>
        <v>0</v>
      </c>
      <c r="DA58" s="7">
        <f t="shared" si="76"/>
        <v>0</v>
      </c>
      <c r="DB58" s="7">
        <f t="shared" si="76"/>
        <v>57</v>
      </c>
      <c r="DC58" s="7">
        <f t="shared" si="76"/>
        <v>153</v>
      </c>
    </row>
    <row r="59" spans="1:107">
      <c r="A59" s="6">
        <v>122</v>
      </c>
      <c r="B59" s="68" t="s">
        <v>608</v>
      </c>
      <c r="C59" s="15" t="s">
        <v>609</v>
      </c>
      <c r="D59" s="9"/>
      <c r="E59" s="29">
        <f>LOOKUP((IF(D59&gt;0,(RANK(D59,D$6:D$135,0)),"NA")),'Points System'!$A$4:$A$154,'Points System'!$B$4:$B$154)</f>
        <v>0</v>
      </c>
      <c r="F59" s="17"/>
      <c r="G59" s="29">
        <f>LOOKUP((IF(F59&gt;0,(RANK(F59,F$6:F$135,0)),"NA")),'Points System'!$A$4:$A$154,'Points System'!$B$4:$B$154)</f>
        <v>0</v>
      </c>
      <c r="H59" s="17"/>
      <c r="I59" s="29">
        <f>LOOKUP((IF(H59&gt;0,(RANK(H59,H$6:H$135,0)),"NA")),'Points System'!$A$4:$A$154,'Points System'!$B$4:$B$154)</f>
        <v>0</v>
      </c>
      <c r="J59" s="17"/>
      <c r="K59" s="29">
        <f>LOOKUP((IF(J59&gt;0,(RANK(J59,J$6:J$135,0)),"NA")),'Points System'!$A$4:$A$154,'Points System'!$B$4:$B$154)</f>
        <v>0</v>
      </c>
      <c r="L59" s="17"/>
      <c r="M59" s="29">
        <f>LOOKUP((IF(L59&gt;0,(RANK(L59,L$6:L$135,0)),"NA")),'Points System'!$A$4:$A$154,'Points System'!$B$4:$B$154)</f>
        <v>0</v>
      </c>
      <c r="N59" s="17"/>
      <c r="O59" s="29">
        <f>LOOKUP((IF(N59&gt;0,(RANK(N59,N$6:N$135,0)),"NA")),'Points System'!$A$4:$A$154,'Points System'!$B$4:$B$154)</f>
        <v>0</v>
      </c>
      <c r="P59" s="19"/>
      <c r="Q59" s="29">
        <f>LOOKUP((IF(P59&gt;0,(RANK(P59,P$6:P$135,0)),"NA")),'Points System'!$A$4:$A$154,'Points System'!$B$4:$B$154)</f>
        <v>0</v>
      </c>
      <c r="R59" s="19"/>
      <c r="S59" s="29">
        <f>LOOKUP((IF(R59&gt;0,(RANK(R59,R$6:R$135,0)),"NA")),'Points System'!$A$4:$A$154,'Points System'!$B$4:$B$154)</f>
        <v>0</v>
      </c>
      <c r="T59" s="17"/>
      <c r="U59" s="29">
        <f>LOOKUP((IF(T59&gt;0,(RANK(T59,T$6:T$135,0)),"NA")),'Points System'!$A$4:$A$154,'Points System'!$B$4:$B$154)</f>
        <v>0</v>
      </c>
      <c r="V59" s="17"/>
      <c r="W59" s="29">
        <f>LOOKUP((IF(V59&gt;0,(RANK(V59,V$6:V$135,0)),"NA")),'Points System'!$A$4:$A$154,'Points System'!$B$4:$B$154)</f>
        <v>0</v>
      </c>
      <c r="X59" s="9">
        <v>154</v>
      </c>
      <c r="Y59" s="10">
        <f>LOOKUP((IF(X59&gt;0,(RANK(X59,X$6:X$135,0)),"NA")),'Points System'!$A$4:$A$154,'Points System'!$B$4:$B$154)</f>
        <v>77</v>
      </c>
      <c r="Z59" s="9"/>
      <c r="AA59" s="10">
        <f>LOOKUP((IF(Z59&gt;0,(RANK(Z59,Z$6:Z$135,0)),"NA")),'Points System'!$A$4:$A$154,'Points System'!$B$4:$B$154)</f>
        <v>0</v>
      </c>
      <c r="AB59" s="78">
        <f>CC59</f>
        <v>154</v>
      </c>
      <c r="AC59" s="10">
        <f>SUM((LARGE((BA59:BL59),1))+(LARGE((BA59:BL59),2))+(LARGE((BA59:BL59),3)+(LARGE((BA59:BL59),4))))</f>
        <v>77</v>
      </c>
      <c r="AD59" s="12">
        <f>RANK(AC59,$AC$6:$AC$135,0)</f>
        <v>54</v>
      </c>
      <c r="AE59" s="11">
        <f>(AB59-(ROUNDDOWN(AB59,0)))*100</f>
        <v>0</v>
      </c>
      <c r="AF59" s="76" t="str">
        <f>IF((COUNTIF(AT59:AY59,"&gt;0"))&gt;2,"Y","N")</f>
        <v>N</v>
      </c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23">
        <f t="shared" si="44"/>
        <v>0</v>
      </c>
      <c r="AU59" s="23">
        <f t="shared" si="45"/>
        <v>0</v>
      </c>
      <c r="AV59" s="23">
        <f t="shared" si="46"/>
        <v>0</v>
      </c>
      <c r="AW59" s="23">
        <f t="shared" si="47"/>
        <v>0</v>
      </c>
      <c r="AX59" s="23">
        <f t="shared" si="48"/>
        <v>0</v>
      </c>
      <c r="AY59" s="23">
        <f t="shared" si="49"/>
        <v>77</v>
      </c>
      <c r="AZ59" s="7"/>
      <c r="BA59" s="82">
        <f t="shared" si="33"/>
        <v>0</v>
      </c>
      <c r="BB59" s="83">
        <f t="shared" si="6"/>
        <v>0</v>
      </c>
      <c r="BC59" s="82">
        <f t="shared" si="34"/>
        <v>0</v>
      </c>
      <c r="BD59" s="83">
        <f t="shared" si="7"/>
        <v>0</v>
      </c>
      <c r="BE59" s="82">
        <f t="shared" si="35"/>
        <v>0</v>
      </c>
      <c r="BF59" s="83">
        <f t="shared" si="8"/>
        <v>0</v>
      </c>
      <c r="BG59" s="82">
        <f t="shared" si="36"/>
        <v>0</v>
      </c>
      <c r="BH59" s="82">
        <f t="shared" si="52"/>
        <v>0</v>
      </c>
      <c r="BI59" s="83">
        <f t="shared" si="53"/>
        <v>0</v>
      </c>
      <c r="BJ59" s="82">
        <f t="shared" si="54"/>
        <v>0</v>
      </c>
      <c r="BK59" s="83">
        <f t="shared" si="55"/>
        <v>77</v>
      </c>
      <c r="BL59" s="7"/>
      <c r="BM59" s="82">
        <f t="shared" si="56"/>
        <v>0</v>
      </c>
      <c r="BN59" s="83">
        <f t="shared" si="57"/>
        <v>0</v>
      </c>
      <c r="BO59" s="82">
        <f t="shared" si="58"/>
        <v>0</v>
      </c>
      <c r="BP59" s="83">
        <f t="shared" si="59"/>
        <v>0</v>
      </c>
      <c r="BQ59" s="82">
        <f t="shared" si="60"/>
        <v>0</v>
      </c>
      <c r="BR59" s="83">
        <f t="shared" si="61"/>
        <v>0</v>
      </c>
      <c r="BS59" s="82">
        <f t="shared" si="62"/>
        <v>0</v>
      </c>
      <c r="BT59" s="82">
        <f t="shared" si="63"/>
        <v>0</v>
      </c>
      <c r="BU59" s="83">
        <f t="shared" si="64"/>
        <v>0</v>
      </c>
      <c r="BV59" s="82">
        <f t="shared" si="65"/>
        <v>0</v>
      </c>
      <c r="BW59" s="83">
        <f t="shared" si="66"/>
        <v>154</v>
      </c>
      <c r="BY59" s="7">
        <f t="shared" si="67"/>
        <v>154</v>
      </c>
      <c r="BZ59" s="7"/>
      <c r="CA59" s="7">
        <f t="shared" si="37"/>
        <v>0</v>
      </c>
      <c r="CB59" s="7"/>
      <c r="CC59" s="7">
        <f t="shared" si="25"/>
        <v>154</v>
      </c>
      <c r="CF59" s="7">
        <f t="shared" si="68"/>
        <v>1</v>
      </c>
      <c r="CG59" s="7">
        <f t="shared" si="69"/>
        <v>1</v>
      </c>
      <c r="CH59" s="7">
        <f t="shared" si="70"/>
        <v>1</v>
      </c>
      <c r="CI59" s="7">
        <f t="shared" si="71"/>
        <v>1</v>
      </c>
      <c r="CJ59" s="7">
        <f t="shared" si="72"/>
        <v>1</v>
      </c>
      <c r="CK59" s="7">
        <f t="shared" si="73"/>
        <v>1</v>
      </c>
      <c r="CL59" s="7">
        <f t="shared" si="74"/>
        <v>1</v>
      </c>
      <c r="CM59" s="7">
        <f t="shared" si="75"/>
        <v>1</v>
      </c>
      <c r="CN59" s="7">
        <f t="shared" si="40"/>
        <v>1</v>
      </c>
      <c r="CO59" s="7">
        <f t="shared" si="41"/>
        <v>1</v>
      </c>
      <c r="CP59" s="7">
        <f t="shared" si="42"/>
        <v>11</v>
      </c>
      <c r="CQ59" s="7"/>
      <c r="CS59" s="7">
        <f t="shared" si="51"/>
        <v>0</v>
      </c>
      <c r="CT59" s="7">
        <f t="shared" si="51"/>
        <v>0</v>
      </c>
      <c r="CU59" s="7">
        <f t="shared" si="51"/>
        <v>0</v>
      </c>
      <c r="CV59" s="7">
        <f t="shared" si="51"/>
        <v>0</v>
      </c>
      <c r="CW59" s="7">
        <f t="shared" si="51"/>
        <v>0</v>
      </c>
      <c r="CX59" s="7">
        <f t="shared" si="76"/>
        <v>0</v>
      </c>
      <c r="CY59" s="7">
        <f t="shared" si="76"/>
        <v>0</v>
      </c>
      <c r="CZ59" s="7">
        <f t="shared" si="76"/>
        <v>0</v>
      </c>
      <c r="DA59" s="7">
        <f t="shared" si="76"/>
        <v>0</v>
      </c>
      <c r="DB59" s="7">
        <f t="shared" si="76"/>
        <v>0</v>
      </c>
      <c r="DC59" s="7">
        <f t="shared" si="76"/>
        <v>154</v>
      </c>
    </row>
    <row r="60" spans="1:107">
      <c r="A60" s="6">
        <v>50</v>
      </c>
      <c r="B60" s="68" t="s">
        <v>282</v>
      </c>
      <c r="C60" s="15" t="s">
        <v>283</v>
      </c>
      <c r="D60" s="9"/>
      <c r="E60" s="29">
        <f>LOOKUP((IF(D60&gt;0,(RANK(D60,D$6:D$135,0)),"NA")),'Points System'!$A$4:$A$154,'Points System'!$B$4:$B$154)</f>
        <v>0</v>
      </c>
      <c r="F60" s="17">
        <v>79</v>
      </c>
      <c r="G60" s="29">
        <f>LOOKUP((IF(F60&gt;0,(RANK(F60,F$6:F$135,0)),"NA")),'Points System'!$A$4:$A$154,'Points System'!$B$4:$B$154)</f>
        <v>36</v>
      </c>
      <c r="H60" s="17"/>
      <c r="I60" s="29">
        <f>LOOKUP((IF(H60&gt;0,(RANK(H60,H$6:H$135,0)),"NA")),'Points System'!$A$4:$A$154,'Points System'!$B$4:$B$154)</f>
        <v>0</v>
      </c>
      <c r="J60" s="17"/>
      <c r="K60" s="29">
        <f>LOOKUP((IF(J60&gt;0,(RANK(J60,J$6:J$135,0)),"NA")),'Points System'!$A$4:$A$154,'Points System'!$B$4:$B$154)</f>
        <v>0</v>
      </c>
      <c r="L60" s="17"/>
      <c r="M60" s="29">
        <f>LOOKUP((IF(L60&gt;0,(RANK(L60,L$6:L$135,0)),"NA")),'Points System'!$A$4:$A$154,'Points System'!$B$4:$B$154)</f>
        <v>0</v>
      </c>
      <c r="N60" s="17"/>
      <c r="O60" s="29">
        <f>LOOKUP((IF(N60&gt;0,(RANK(N60,N$6:N$135,0)),"NA")),'Points System'!$A$4:$A$154,'Points System'!$B$4:$B$154)</f>
        <v>0</v>
      </c>
      <c r="P60" s="19"/>
      <c r="Q60" s="29">
        <f>LOOKUP((IF(P60&gt;0,(RANK(P60,P$6:P$135,0)),"NA")),'Points System'!$A$4:$A$154,'Points System'!$B$4:$B$154)</f>
        <v>0</v>
      </c>
      <c r="R60" s="19">
        <v>115</v>
      </c>
      <c r="S60" s="29">
        <f>LOOKUP((IF(R60&gt;0,(RANK(R60,R$6:R$135,0)),"NA")),'Points System'!$A$4:$A$154,'Points System'!$B$4:$B$154)</f>
        <v>40</v>
      </c>
      <c r="T60" s="17"/>
      <c r="U60" s="29">
        <f>LOOKUP((IF(T60&gt;0,(RANK(T60,T$6:T$135,0)),"NA")),'Points System'!$A$4:$A$154,'Points System'!$B$4:$B$154)</f>
        <v>0</v>
      </c>
      <c r="V60" s="17"/>
      <c r="W60" s="29">
        <f>LOOKUP((IF(V60&gt;0,(RANK(V60,V$6:V$135,0)),"NA")),'Points System'!$A$4:$A$154,'Points System'!$B$4:$B$154)</f>
        <v>0</v>
      </c>
      <c r="X60" s="9"/>
      <c r="Y60" s="10">
        <f>LOOKUP((IF(X60&gt;0,(RANK(X60,X$6:X$135,0)),"NA")),'Points System'!$A$4:$A$154,'Points System'!$B$4:$B$154)</f>
        <v>0</v>
      </c>
      <c r="Z60" s="9"/>
      <c r="AA60" s="10">
        <f>LOOKUP((IF(Z60&gt;0,(RANK(Z60,Z$6:Z$135,0)),"NA")),'Points System'!$A$4:$A$154,'Points System'!$B$4:$B$154)</f>
        <v>0</v>
      </c>
      <c r="AB60" s="78">
        <f>CC60</f>
        <v>194</v>
      </c>
      <c r="AC60" s="10">
        <f>SUM((LARGE((BA60:BL60),1))+(LARGE((BA60:BL60),2))+(LARGE((BA60:BL60),3)+(LARGE((BA60:BL60),4))))</f>
        <v>76</v>
      </c>
      <c r="AD60" s="12">
        <f>RANK(AC60,$AC$6:$AC$135,0)</f>
        <v>55</v>
      </c>
      <c r="AE60" s="11">
        <f>(AB60-(ROUNDDOWN(AB60,0)))*100</f>
        <v>0</v>
      </c>
      <c r="AF60" s="76" t="str">
        <f>IF((COUNTIF(AT60:AY60,"&gt;0"))&gt;2,"Y","N")</f>
        <v>N</v>
      </c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23">
        <f t="shared" si="44"/>
        <v>40</v>
      </c>
      <c r="AU60" s="23">
        <f t="shared" si="45"/>
        <v>0</v>
      </c>
      <c r="AV60" s="23">
        <f t="shared" si="46"/>
        <v>0</v>
      </c>
      <c r="AW60" s="23">
        <f t="shared" si="47"/>
        <v>0</v>
      </c>
      <c r="AX60" s="23">
        <f t="shared" si="48"/>
        <v>0</v>
      </c>
      <c r="AY60" s="23">
        <f t="shared" si="49"/>
        <v>0</v>
      </c>
      <c r="AZ60" s="7"/>
      <c r="BA60" s="82">
        <f t="shared" si="33"/>
        <v>36</v>
      </c>
      <c r="BB60" s="83">
        <f t="shared" si="6"/>
        <v>40</v>
      </c>
      <c r="BC60" s="82">
        <f t="shared" si="34"/>
        <v>0</v>
      </c>
      <c r="BD60" s="83">
        <f t="shared" si="7"/>
        <v>0</v>
      </c>
      <c r="BE60" s="82">
        <f t="shared" si="35"/>
        <v>0</v>
      </c>
      <c r="BF60" s="83">
        <f t="shared" si="8"/>
        <v>0</v>
      </c>
      <c r="BG60" s="82">
        <f t="shared" si="36"/>
        <v>0</v>
      </c>
      <c r="BH60" s="82">
        <f t="shared" si="52"/>
        <v>0</v>
      </c>
      <c r="BI60" s="83">
        <f t="shared" si="53"/>
        <v>0</v>
      </c>
      <c r="BJ60" s="82">
        <f t="shared" si="54"/>
        <v>0</v>
      </c>
      <c r="BK60" s="83">
        <f t="shared" si="55"/>
        <v>0</v>
      </c>
      <c r="BL60" s="7"/>
      <c r="BM60" s="82">
        <f t="shared" si="56"/>
        <v>79</v>
      </c>
      <c r="BN60" s="83">
        <f t="shared" si="57"/>
        <v>115</v>
      </c>
      <c r="BO60" s="82">
        <f t="shared" si="58"/>
        <v>0</v>
      </c>
      <c r="BP60" s="83">
        <f t="shared" si="59"/>
        <v>0</v>
      </c>
      <c r="BQ60" s="82">
        <f t="shared" si="60"/>
        <v>0</v>
      </c>
      <c r="BR60" s="83">
        <f t="shared" si="61"/>
        <v>0</v>
      </c>
      <c r="BS60" s="82">
        <f t="shared" si="62"/>
        <v>0</v>
      </c>
      <c r="BT60" s="82">
        <f t="shared" si="63"/>
        <v>0</v>
      </c>
      <c r="BU60" s="83">
        <f t="shared" si="64"/>
        <v>0</v>
      </c>
      <c r="BV60" s="82">
        <f t="shared" si="65"/>
        <v>0</v>
      </c>
      <c r="BW60" s="83">
        <f t="shared" si="66"/>
        <v>0</v>
      </c>
      <c r="BY60" s="7">
        <f t="shared" si="67"/>
        <v>194</v>
      </c>
      <c r="BZ60" s="7"/>
      <c r="CA60" s="7">
        <f t="shared" si="37"/>
        <v>0</v>
      </c>
      <c r="CB60" s="7"/>
      <c r="CC60" s="7">
        <f t="shared" si="25"/>
        <v>194</v>
      </c>
      <c r="CF60" s="7">
        <f t="shared" si="68"/>
        <v>3</v>
      </c>
      <c r="CG60" s="7">
        <f t="shared" si="69"/>
        <v>3</v>
      </c>
      <c r="CH60" s="7">
        <f t="shared" si="70"/>
        <v>3</v>
      </c>
      <c r="CI60" s="7">
        <f t="shared" si="71"/>
        <v>3</v>
      </c>
      <c r="CJ60" s="7">
        <f t="shared" si="72"/>
        <v>3</v>
      </c>
      <c r="CK60" s="7">
        <f t="shared" si="73"/>
        <v>3</v>
      </c>
      <c r="CL60" s="7">
        <f t="shared" si="74"/>
        <v>3</v>
      </c>
      <c r="CM60" s="7">
        <f t="shared" si="75"/>
        <v>3</v>
      </c>
      <c r="CN60" s="7">
        <f t="shared" si="40"/>
        <v>3</v>
      </c>
      <c r="CO60" s="7">
        <f t="shared" si="41"/>
        <v>1</v>
      </c>
      <c r="CP60" s="7">
        <f t="shared" si="42"/>
        <v>2</v>
      </c>
      <c r="CQ60" s="7"/>
      <c r="CS60" s="7">
        <f t="shared" si="51"/>
        <v>0</v>
      </c>
      <c r="CT60" s="7">
        <f t="shared" si="51"/>
        <v>0</v>
      </c>
      <c r="CU60" s="7">
        <f t="shared" si="51"/>
        <v>0</v>
      </c>
      <c r="CV60" s="7">
        <f t="shared" si="51"/>
        <v>0</v>
      </c>
      <c r="CW60" s="7">
        <f t="shared" si="51"/>
        <v>0</v>
      </c>
      <c r="CX60" s="7">
        <f t="shared" si="76"/>
        <v>0</v>
      </c>
      <c r="CY60" s="7">
        <f t="shared" si="76"/>
        <v>0</v>
      </c>
      <c r="CZ60" s="7">
        <f t="shared" si="76"/>
        <v>0</v>
      </c>
      <c r="DA60" s="7">
        <f t="shared" si="76"/>
        <v>0</v>
      </c>
      <c r="DB60" s="7">
        <f t="shared" si="76"/>
        <v>79</v>
      </c>
      <c r="DC60" s="7">
        <f t="shared" si="76"/>
        <v>115</v>
      </c>
    </row>
    <row r="61" spans="1:107">
      <c r="A61" s="6">
        <v>88</v>
      </c>
      <c r="B61" s="68" t="s">
        <v>79</v>
      </c>
      <c r="C61" s="15" t="s">
        <v>289</v>
      </c>
      <c r="D61" s="9"/>
      <c r="E61" s="29">
        <f>LOOKUP((IF(D61&gt;0,(RANK(D61,D$6:D$135,0)),"NA")),'Points System'!$A$4:$A$154,'Points System'!$B$4:$B$154)</f>
        <v>0</v>
      </c>
      <c r="F61" s="17"/>
      <c r="G61" s="29">
        <f>LOOKUP((IF(F61&gt;0,(RANK(F61,F$6:F$135,0)),"NA")),'Points System'!$A$4:$A$154,'Points System'!$B$4:$B$154)</f>
        <v>0</v>
      </c>
      <c r="H61" s="17"/>
      <c r="I61" s="29">
        <f>LOOKUP((IF(H61&gt;0,(RANK(H61,H$6:H$135,0)),"NA")),'Points System'!$A$4:$A$154,'Points System'!$B$4:$B$154)</f>
        <v>0</v>
      </c>
      <c r="J61" s="17"/>
      <c r="K61" s="29">
        <f>LOOKUP((IF(J61&gt;0,(RANK(J61,J$6:J$135,0)),"NA")),'Points System'!$A$4:$A$154,'Points System'!$B$4:$B$154)</f>
        <v>0</v>
      </c>
      <c r="L61" s="17"/>
      <c r="M61" s="29">
        <f>LOOKUP((IF(L61&gt;0,(RANK(L61,L$6:L$135,0)),"NA")),'Points System'!$A$4:$A$154,'Points System'!$B$4:$B$154)</f>
        <v>0</v>
      </c>
      <c r="N61" s="17"/>
      <c r="O61" s="29">
        <f>LOOKUP((IF(N61&gt;0,(RANK(N61,N$6:N$135,0)),"NA")),'Points System'!$A$4:$A$154,'Points System'!$B$4:$B$154)</f>
        <v>0</v>
      </c>
      <c r="P61" s="19"/>
      <c r="Q61" s="29">
        <f>LOOKUP((IF(P61&gt;0,(RANK(P61,P$6:P$135,0)),"NA")),'Points System'!$A$4:$A$154,'Points System'!$B$4:$B$154)</f>
        <v>0</v>
      </c>
      <c r="R61" s="19"/>
      <c r="S61" s="29">
        <f>LOOKUP((IF(R61&gt;0,(RANK(R61,R$6:R$135,0)),"NA")),'Points System'!$A$4:$A$154,'Points System'!$B$4:$B$154)</f>
        <v>0</v>
      </c>
      <c r="T61" s="17"/>
      <c r="U61" s="29">
        <f>LOOKUP((IF(T61&gt;0,(RANK(T61,T$6:T$135,0)),"NA")),'Points System'!$A$4:$A$154,'Points System'!$B$4:$B$154)</f>
        <v>0</v>
      </c>
      <c r="V61" s="17"/>
      <c r="W61" s="29">
        <f>LOOKUP((IF(V61&gt;0,(RANK(V61,V$6:V$135,0)),"NA")),'Points System'!$A$4:$A$154,'Points System'!$B$4:$B$154)</f>
        <v>0</v>
      </c>
      <c r="X61" s="9">
        <v>151</v>
      </c>
      <c r="Y61" s="10">
        <f>LOOKUP((IF(X61&gt;0,(RANK(X61,X$6:X$135,0)),"NA")),'Points System'!$A$4:$A$154,'Points System'!$B$4:$B$154)</f>
        <v>73</v>
      </c>
      <c r="Z61" s="9"/>
      <c r="AA61" s="10">
        <f>LOOKUP((IF(Z61&gt;0,(RANK(Z61,Z$6:Z$135,0)),"NA")),'Points System'!$A$4:$A$154,'Points System'!$B$4:$B$154)</f>
        <v>0</v>
      </c>
      <c r="AB61" s="78">
        <f>CC61</f>
        <v>151</v>
      </c>
      <c r="AC61" s="10">
        <f>SUM((LARGE((BA61:BL61),1))+(LARGE((BA61:BL61),2))+(LARGE((BA61:BL61),3)+(LARGE((BA61:BL61),4))))</f>
        <v>73</v>
      </c>
      <c r="AD61" s="12">
        <f>RANK(AC61,$AC$6:$AC$135,0)</f>
        <v>56</v>
      </c>
      <c r="AE61" s="11">
        <f>(AB61-(ROUNDDOWN(AB61,0)))*100</f>
        <v>0</v>
      </c>
      <c r="AF61" s="76" t="str">
        <f>IF((COUNTIF(AT61:AY61,"&gt;0"))&gt;2,"Y","N")</f>
        <v>N</v>
      </c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23">
        <f t="shared" si="44"/>
        <v>0</v>
      </c>
      <c r="AU61" s="23">
        <f t="shared" si="45"/>
        <v>0</v>
      </c>
      <c r="AV61" s="23">
        <f t="shared" si="46"/>
        <v>0</v>
      </c>
      <c r="AW61" s="23">
        <f t="shared" si="47"/>
        <v>0</v>
      </c>
      <c r="AX61" s="23">
        <f t="shared" si="48"/>
        <v>0</v>
      </c>
      <c r="AY61" s="23">
        <f t="shared" si="49"/>
        <v>73</v>
      </c>
      <c r="AZ61" s="7"/>
      <c r="BA61" s="82">
        <f t="shared" si="33"/>
        <v>0</v>
      </c>
      <c r="BB61" s="83">
        <f t="shared" si="6"/>
        <v>0</v>
      </c>
      <c r="BC61" s="82">
        <f t="shared" si="34"/>
        <v>0</v>
      </c>
      <c r="BD61" s="83">
        <f t="shared" si="7"/>
        <v>0</v>
      </c>
      <c r="BE61" s="82">
        <f t="shared" si="35"/>
        <v>0</v>
      </c>
      <c r="BF61" s="83">
        <f t="shared" si="8"/>
        <v>0</v>
      </c>
      <c r="BG61" s="82">
        <f t="shared" si="36"/>
        <v>0</v>
      </c>
      <c r="BH61" s="82">
        <f t="shared" si="52"/>
        <v>0</v>
      </c>
      <c r="BI61" s="83">
        <f t="shared" si="53"/>
        <v>0</v>
      </c>
      <c r="BJ61" s="82">
        <f t="shared" si="54"/>
        <v>0</v>
      </c>
      <c r="BK61" s="83">
        <f t="shared" si="55"/>
        <v>73</v>
      </c>
      <c r="BL61" s="7"/>
      <c r="BM61" s="82">
        <f t="shared" si="56"/>
        <v>0</v>
      </c>
      <c r="BN61" s="83">
        <f t="shared" si="57"/>
        <v>0</v>
      </c>
      <c r="BO61" s="82">
        <f t="shared" si="58"/>
        <v>0</v>
      </c>
      <c r="BP61" s="83">
        <f t="shared" si="59"/>
        <v>0</v>
      </c>
      <c r="BQ61" s="82">
        <f t="shared" si="60"/>
        <v>0</v>
      </c>
      <c r="BR61" s="83">
        <f t="shared" si="61"/>
        <v>0</v>
      </c>
      <c r="BS61" s="82">
        <f t="shared" si="62"/>
        <v>0</v>
      </c>
      <c r="BT61" s="82">
        <f t="shared" si="63"/>
        <v>0</v>
      </c>
      <c r="BU61" s="83">
        <f t="shared" si="64"/>
        <v>0</v>
      </c>
      <c r="BV61" s="82">
        <f t="shared" si="65"/>
        <v>0</v>
      </c>
      <c r="BW61" s="83">
        <f t="shared" si="66"/>
        <v>151</v>
      </c>
      <c r="BY61" s="7">
        <f t="shared" si="67"/>
        <v>151</v>
      </c>
      <c r="BZ61" s="7"/>
      <c r="CA61" s="7">
        <f t="shared" si="37"/>
        <v>0</v>
      </c>
      <c r="CB61" s="7"/>
      <c r="CC61" s="7">
        <f t="shared" si="25"/>
        <v>151</v>
      </c>
      <c r="CF61" s="7">
        <f t="shared" si="68"/>
        <v>1</v>
      </c>
      <c r="CG61" s="7">
        <f t="shared" si="69"/>
        <v>1</v>
      </c>
      <c r="CH61" s="7">
        <f t="shared" si="70"/>
        <v>1</v>
      </c>
      <c r="CI61" s="7">
        <f t="shared" si="71"/>
        <v>1</v>
      </c>
      <c r="CJ61" s="7">
        <f t="shared" si="72"/>
        <v>1</v>
      </c>
      <c r="CK61" s="7">
        <f t="shared" si="73"/>
        <v>1</v>
      </c>
      <c r="CL61" s="7">
        <f t="shared" si="74"/>
        <v>1</v>
      </c>
      <c r="CM61" s="7">
        <f t="shared" si="75"/>
        <v>1</v>
      </c>
      <c r="CN61" s="7">
        <f t="shared" si="40"/>
        <v>1</v>
      </c>
      <c r="CO61" s="7">
        <f t="shared" si="41"/>
        <v>1</v>
      </c>
      <c r="CP61" s="7">
        <f t="shared" si="42"/>
        <v>11</v>
      </c>
      <c r="CQ61" s="7"/>
      <c r="CS61" s="7">
        <f t="shared" si="51"/>
        <v>0</v>
      </c>
      <c r="CT61" s="7">
        <f t="shared" si="51"/>
        <v>0</v>
      </c>
      <c r="CU61" s="7">
        <f t="shared" si="51"/>
        <v>0</v>
      </c>
      <c r="CV61" s="7">
        <f t="shared" si="51"/>
        <v>0</v>
      </c>
      <c r="CW61" s="7">
        <f t="shared" si="51"/>
        <v>0</v>
      </c>
      <c r="CX61" s="7">
        <f t="shared" si="76"/>
        <v>0</v>
      </c>
      <c r="CY61" s="7">
        <f t="shared" si="76"/>
        <v>0</v>
      </c>
      <c r="CZ61" s="7">
        <f t="shared" si="76"/>
        <v>0</v>
      </c>
      <c r="DA61" s="7">
        <f t="shared" si="76"/>
        <v>0</v>
      </c>
      <c r="DB61" s="7">
        <f t="shared" si="76"/>
        <v>0</v>
      </c>
      <c r="DC61" s="7">
        <f t="shared" si="76"/>
        <v>151</v>
      </c>
    </row>
    <row r="62" spans="1:107">
      <c r="A62" s="6">
        <v>118</v>
      </c>
      <c r="B62" s="68" t="s">
        <v>300</v>
      </c>
      <c r="C62" s="15" t="s">
        <v>301</v>
      </c>
      <c r="D62" s="9"/>
      <c r="E62" s="29">
        <f>LOOKUP((IF(D62&gt;0,(RANK(D62,D$6:D$135,0)),"NA")),'Points System'!$A$4:$A$154,'Points System'!$B$4:$B$154)</f>
        <v>0</v>
      </c>
      <c r="F62" s="17"/>
      <c r="G62" s="29">
        <f>LOOKUP((IF(F62&gt;0,(RANK(F62,F$6:F$135,0)),"NA")),'Points System'!$A$4:$A$154,'Points System'!$B$4:$B$154)</f>
        <v>0</v>
      </c>
      <c r="H62" s="17"/>
      <c r="I62" s="29">
        <f>LOOKUP((IF(H62&gt;0,(RANK(H62,H$6:H$135,0)),"NA")),'Points System'!$A$4:$A$154,'Points System'!$B$4:$B$154)</f>
        <v>0</v>
      </c>
      <c r="J62" s="17"/>
      <c r="K62" s="29">
        <f>LOOKUP((IF(J62&gt;0,(RANK(J62,J$6:J$135,0)),"NA")),'Points System'!$A$4:$A$154,'Points System'!$B$4:$B$154)</f>
        <v>0</v>
      </c>
      <c r="L62" s="17"/>
      <c r="M62" s="29">
        <f>LOOKUP((IF(L62&gt;0,(RANK(L62,L$6:L$135,0)),"NA")),'Points System'!$A$4:$A$154,'Points System'!$B$4:$B$154)</f>
        <v>0</v>
      </c>
      <c r="N62" s="17"/>
      <c r="O62" s="29">
        <f>LOOKUP((IF(N62&gt;0,(RANK(N62,N$6:N$135,0)),"NA")),'Points System'!$A$4:$A$154,'Points System'!$B$4:$B$154)</f>
        <v>0</v>
      </c>
      <c r="P62" s="19"/>
      <c r="Q62" s="29">
        <f>LOOKUP((IF(P62&gt;0,(RANK(P62,P$6:P$135,0)),"NA")),'Points System'!$A$4:$A$154,'Points System'!$B$4:$B$154)</f>
        <v>0</v>
      </c>
      <c r="R62" s="19"/>
      <c r="S62" s="29">
        <f>LOOKUP((IF(R62&gt;0,(RANK(R62,R$6:R$135,0)),"NA")),'Points System'!$A$4:$A$154,'Points System'!$B$4:$B$154)</f>
        <v>0</v>
      </c>
      <c r="T62" s="17"/>
      <c r="U62" s="29">
        <f>LOOKUP((IF(T62&gt;0,(RANK(T62,T$6:T$135,0)),"NA")),'Points System'!$A$4:$A$154,'Points System'!$B$4:$B$154)</f>
        <v>0</v>
      </c>
      <c r="V62" s="17"/>
      <c r="W62" s="29">
        <f>LOOKUP((IF(V62&gt;0,(RANK(V62,V$6:V$135,0)),"NA")),'Points System'!$A$4:$A$154,'Points System'!$B$4:$B$154)</f>
        <v>0</v>
      </c>
      <c r="X62" s="9">
        <v>146.03</v>
      </c>
      <c r="Y62" s="10">
        <f>LOOKUP((IF(X62&gt;0,(RANK(X62,X$6:X$135,0)),"NA")),'Points System'!$A$4:$A$154,'Points System'!$B$4:$B$154)</f>
        <v>70</v>
      </c>
      <c r="Z62" s="9"/>
      <c r="AA62" s="10">
        <f>LOOKUP((IF(Z62&gt;0,(RANK(Z62,Z$6:Z$135,0)),"NA")),'Points System'!$A$4:$A$154,'Points System'!$B$4:$B$154)</f>
        <v>0</v>
      </c>
      <c r="AB62" s="78">
        <f>CC62</f>
        <v>146.03</v>
      </c>
      <c r="AC62" s="10">
        <f>SUM((LARGE((BA62:BL62),1))+(LARGE((BA62:BL62),2))+(LARGE((BA62:BL62),3)+(LARGE((BA62:BL62),4))))</f>
        <v>70</v>
      </c>
      <c r="AD62" s="12">
        <f>RANK(AC62,$AC$6:$AC$135,0)</f>
        <v>57</v>
      </c>
      <c r="AE62" s="11">
        <f>(AB62-(ROUNDDOWN(AB62,0)))*100</f>
        <v>3.0000000000001137</v>
      </c>
      <c r="AF62" s="76" t="str">
        <f>IF((COUNTIF(AT62:AY62,"&gt;0"))&gt;2,"Y","N")</f>
        <v>N</v>
      </c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23">
        <f t="shared" si="44"/>
        <v>0</v>
      </c>
      <c r="AU62" s="23">
        <f t="shared" si="45"/>
        <v>0</v>
      </c>
      <c r="AV62" s="23">
        <f t="shared" si="46"/>
        <v>0</v>
      </c>
      <c r="AW62" s="23">
        <f t="shared" si="47"/>
        <v>0</v>
      </c>
      <c r="AX62" s="23">
        <f t="shared" si="48"/>
        <v>0</v>
      </c>
      <c r="AY62" s="23">
        <f t="shared" si="49"/>
        <v>70</v>
      </c>
      <c r="AZ62" s="7"/>
      <c r="BA62" s="82">
        <f t="shared" si="33"/>
        <v>0</v>
      </c>
      <c r="BB62" s="83">
        <f t="shared" si="6"/>
        <v>0</v>
      </c>
      <c r="BC62" s="82">
        <f t="shared" si="34"/>
        <v>0</v>
      </c>
      <c r="BD62" s="83">
        <f t="shared" si="7"/>
        <v>0</v>
      </c>
      <c r="BE62" s="82">
        <f t="shared" si="35"/>
        <v>0</v>
      </c>
      <c r="BF62" s="83">
        <f t="shared" si="8"/>
        <v>0</v>
      </c>
      <c r="BG62" s="82">
        <f t="shared" si="36"/>
        <v>0</v>
      </c>
      <c r="BH62" s="82">
        <f t="shared" si="52"/>
        <v>0</v>
      </c>
      <c r="BI62" s="83">
        <f t="shared" si="53"/>
        <v>0</v>
      </c>
      <c r="BJ62" s="82">
        <f t="shared" si="54"/>
        <v>0</v>
      </c>
      <c r="BK62" s="83">
        <f t="shared" si="55"/>
        <v>70</v>
      </c>
      <c r="BL62" s="7"/>
      <c r="BM62" s="82">
        <f t="shared" si="56"/>
        <v>0</v>
      </c>
      <c r="BN62" s="83">
        <f t="shared" si="57"/>
        <v>0</v>
      </c>
      <c r="BO62" s="82">
        <f t="shared" si="58"/>
        <v>0</v>
      </c>
      <c r="BP62" s="83">
        <f t="shared" si="59"/>
        <v>0</v>
      </c>
      <c r="BQ62" s="82">
        <f t="shared" si="60"/>
        <v>0</v>
      </c>
      <c r="BR62" s="83">
        <f t="shared" si="61"/>
        <v>0</v>
      </c>
      <c r="BS62" s="82">
        <f t="shared" si="62"/>
        <v>0</v>
      </c>
      <c r="BT62" s="82">
        <f t="shared" si="63"/>
        <v>0</v>
      </c>
      <c r="BU62" s="83">
        <f t="shared" si="64"/>
        <v>0</v>
      </c>
      <c r="BV62" s="82">
        <f t="shared" si="65"/>
        <v>0</v>
      </c>
      <c r="BW62" s="83">
        <f t="shared" si="66"/>
        <v>146.03</v>
      </c>
      <c r="BY62" s="7">
        <f t="shared" si="67"/>
        <v>146.03</v>
      </c>
      <c r="BZ62" s="7"/>
      <c r="CA62" s="7">
        <f t="shared" si="37"/>
        <v>0</v>
      </c>
      <c r="CB62" s="7"/>
      <c r="CC62" s="7">
        <f t="shared" si="25"/>
        <v>146.03</v>
      </c>
      <c r="CF62" s="7">
        <f t="shared" si="68"/>
        <v>1</v>
      </c>
      <c r="CG62" s="7">
        <f t="shared" si="69"/>
        <v>1</v>
      </c>
      <c r="CH62" s="7">
        <f t="shared" si="70"/>
        <v>1</v>
      </c>
      <c r="CI62" s="7">
        <f t="shared" si="71"/>
        <v>1</v>
      </c>
      <c r="CJ62" s="7">
        <f t="shared" si="72"/>
        <v>1</v>
      </c>
      <c r="CK62" s="7">
        <f t="shared" si="73"/>
        <v>1</v>
      </c>
      <c r="CL62" s="7">
        <f t="shared" si="74"/>
        <v>1</v>
      </c>
      <c r="CM62" s="7">
        <f t="shared" si="75"/>
        <v>1</v>
      </c>
      <c r="CN62" s="7">
        <f t="shared" si="40"/>
        <v>1</v>
      </c>
      <c r="CO62" s="7">
        <f t="shared" si="41"/>
        <v>1</v>
      </c>
      <c r="CP62" s="7">
        <f t="shared" si="42"/>
        <v>11</v>
      </c>
      <c r="CQ62" s="7"/>
      <c r="CS62" s="7">
        <f t="shared" si="51"/>
        <v>0</v>
      </c>
      <c r="CT62" s="7">
        <f t="shared" si="51"/>
        <v>0</v>
      </c>
      <c r="CU62" s="7">
        <f t="shared" si="51"/>
        <v>0</v>
      </c>
      <c r="CV62" s="7">
        <f t="shared" si="51"/>
        <v>0</v>
      </c>
      <c r="CW62" s="7">
        <f t="shared" si="51"/>
        <v>0</v>
      </c>
      <c r="CX62" s="7">
        <f t="shared" si="76"/>
        <v>0</v>
      </c>
      <c r="CY62" s="7">
        <f t="shared" si="76"/>
        <v>0</v>
      </c>
      <c r="CZ62" s="7">
        <f t="shared" si="76"/>
        <v>0</v>
      </c>
      <c r="DA62" s="7">
        <f t="shared" si="76"/>
        <v>0</v>
      </c>
      <c r="DB62" s="7">
        <f t="shared" si="76"/>
        <v>0</v>
      </c>
      <c r="DC62" s="7">
        <f t="shared" si="76"/>
        <v>146.03</v>
      </c>
    </row>
    <row r="63" spans="1:107">
      <c r="A63" s="6">
        <v>51</v>
      </c>
      <c r="B63" s="68" t="s">
        <v>139</v>
      </c>
      <c r="C63" s="15" t="s">
        <v>140</v>
      </c>
      <c r="D63" s="9"/>
      <c r="E63" s="29">
        <f>LOOKUP((IF(D63&gt;0,(RANK(D63,D$6:D$135,0)),"NA")),'Points System'!$A$4:$A$154,'Points System'!$B$4:$B$154)</f>
        <v>0</v>
      </c>
      <c r="F63" s="17"/>
      <c r="G63" s="29">
        <f>LOOKUP((IF(F63&gt;0,(RANK(F63,F$6:F$135,0)),"NA")),'Points System'!$A$4:$A$154,'Points System'!$B$4:$B$154)</f>
        <v>0</v>
      </c>
      <c r="H63" s="17"/>
      <c r="I63" s="29">
        <f>LOOKUP((IF(H63&gt;0,(RANK(H63,H$6:H$135,0)),"NA")),'Points System'!$A$4:$A$154,'Points System'!$B$4:$B$154)</f>
        <v>0</v>
      </c>
      <c r="J63" s="17"/>
      <c r="K63" s="29">
        <f>LOOKUP((IF(J63&gt;0,(RANK(J63,J$6:J$135,0)),"NA")),'Points System'!$A$4:$A$154,'Points System'!$B$4:$B$154)</f>
        <v>0</v>
      </c>
      <c r="L63" s="17"/>
      <c r="M63" s="29">
        <f>LOOKUP((IF(L63&gt;0,(RANK(L63,L$6:L$135,0)),"NA")),'Points System'!$A$4:$A$154,'Points System'!$B$4:$B$154)</f>
        <v>0</v>
      </c>
      <c r="N63" s="17"/>
      <c r="O63" s="29">
        <f>LOOKUP((IF(N63&gt;0,(RANK(N63,N$6:N$135,0)),"NA")),'Points System'!$A$4:$A$154,'Points System'!$B$4:$B$154)</f>
        <v>0</v>
      </c>
      <c r="P63" s="19">
        <v>230.03</v>
      </c>
      <c r="Q63" s="29">
        <f>LOOKUP((IF(P63&gt;0,(RANK(P63,P$6:P$135,0)),"NA")),'Points System'!$A$4:$A$154,'Points System'!$B$4:$B$154)</f>
        <v>64</v>
      </c>
      <c r="R63" s="19"/>
      <c r="S63" s="29">
        <f>LOOKUP((IF(R63&gt;0,(RANK(R63,R$6:R$135,0)),"NA")),'Points System'!$A$4:$A$154,'Points System'!$B$4:$B$154)</f>
        <v>0</v>
      </c>
      <c r="T63" s="17"/>
      <c r="U63" s="29">
        <f>LOOKUP((IF(T63&gt;0,(RANK(T63,T$6:T$135,0)),"NA")),'Points System'!$A$4:$A$154,'Points System'!$B$4:$B$154)</f>
        <v>0</v>
      </c>
      <c r="V63" s="17"/>
      <c r="W63" s="29">
        <f>LOOKUP((IF(V63&gt;0,(RANK(V63,V$6:V$135,0)),"NA")),'Points System'!$A$4:$A$154,'Points System'!$B$4:$B$154)</f>
        <v>0</v>
      </c>
      <c r="X63" s="9"/>
      <c r="Y63" s="10">
        <f>LOOKUP((IF(X63&gt;0,(RANK(X63,X$6:X$135,0)),"NA")),'Points System'!$A$4:$A$154,'Points System'!$B$4:$B$154)</f>
        <v>0</v>
      </c>
      <c r="Z63" s="9"/>
      <c r="AA63" s="10">
        <f>LOOKUP((IF(Z63&gt;0,(RANK(Z63,Z$6:Z$135,0)),"NA")),'Points System'!$A$4:$A$154,'Points System'!$B$4:$B$154)</f>
        <v>0</v>
      </c>
      <c r="AB63" s="78">
        <f>CC63</f>
        <v>230.03</v>
      </c>
      <c r="AC63" s="10">
        <f>SUM((LARGE((BA63:BL63),1))+(LARGE((BA63:BL63),2))+(LARGE((BA63:BL63),3)+(LARGE((BA63:BL63),4))))</f>
        <v>64</v>
      </c>
      <c r="AD63" s="12">
        <f>RANK(AC63,$AC$6:$AC$135,0)</f>
        <v>58</v>
      </c>
      <c r="AE63" s="11">
        <f>(AB63-(ROUNDDOWN(AB63,0)))*100</f>
        <v>3.0000000000001137</v>
      </c>
      <c r="AF63" s="76" t="str">
        <f>IF((COUNTIF(AT63:AY63,"&gt;0"))&gt;2,"Y","N")</f>
        <v>N</v>
      </c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23">
        <f t="shared" si="44"/>
        <v>0</v>
      </c>
      <c r="AU63" s="23">
        <f t="shared" si="45"/>
        <v>64</v>
      </c>
      <c r="AV63" s="23">
        <f t="shared" si="46"/>
        <v>0</v>
      </c>
      <c r="AW63" s="23">
        <f t="shared" si="47"/>
        <v>0</v>
      </c>
      <c r="AX63" s="23">
        <f t="shared" si="48"/>
        <v>0</v>
      </c>
      <c r="AY63" s="23">
        <f t="shared" si="49"/>
        <v>0</v>
      </c>
      <c r="AZ63" s="7"/>
      <c r="BA63" s="82">
        <f t="shared" si="33"/>
        <v>0</v>
      </c>
      <c r="BB63" s="83">
        <f t="shared" si="6"/>
        <v>0</v>
      </c>
      <c r="BC63" s="82">
        <f t="shared" si="34"/>
        <v>0</v>
      </c>
      <c r="BD63" s="83">
        <f t="shared" si="7"/>
        <v>64</v>
      </c>
      <c r="BE63" s="82">
        <f t="shared" si="35"/>
        <v>0</v>
      </c>
      <c r="BF63" s="83">
        <f t="shared" si="8"/>
        <v>0</v>
      </c>
      <c r="BG63" s="82">
        <f t="shared" si="36"/>
        <v>0</v>
      </c>
      <c r="BH63" s="82">
        <f t="shared" si="52"/>
        <v>0</v>
      </c>
      <c r="BI63" s="83">
        <f t="shared" si="53"/>
        <v>0</v>
      </c>
      <c r="BJ63" s="82">
        <f t="shared" si="54"/>
        <v>0</v>
      </c>
      <c r="BK63" s="83">
        <f t="shared" si="55"/>
        <v>0</v>
      </c>
      <c r="BL63" s="7"/>
      <c r="BM63" s="82">
        <f t="shared" si="56"/>
        <v>0</v>
      </c>
      <c r="BN63" s="83">
        <f t="shared" si="57"/>
        <v>0</v>
      </c>
      <c r="BO63" s="82">
        <f t="shared" si="58"/>
        <v>0</v>
      </c>
      <c r="BP63" s="83">
        <f t="shared" si="59"/>
        <v>230.03</v>
      </c>
      <c r="BQ63" s="82">
        <f t="shared" si="60"/>
        <v>0</v>
      </c>
      <c r="BR63" s="83">
        <f t="shared" si="61"/>
        <v>0</v>
      </c>
      <c r="BS63" s="82">
        <f t="shared" si="62"/>
        <v>0</v>
      </c>
      <c r="BT63" s="82">
        <f t="shared" si="63"/>
        <v>0</v>
      </c>
      <c r="BU63" s="83">
        <f t="shared" si="64"/>
        <v>0</v>
      </c>
      <c r="BV63" s="82">
        <f t="shared" si="65"/>
        <v>0</v>
      </c>
      <c r="BW63" s="83">
        <f t="shared" si="66"/>
        <v>0</v>
      </c>
      <c r="BY63" s="7">
        <f t="shared" si="67"/>
        <v>230.03</v>
      </c>
      <c r="BZ63" s="7"/>
      <c r="CA63" s="7">
        <f t="shared" si="37"/>
        <v>0</v>
      </c>
      <c r="CB63" s="7"/>
      <c r="CC63" s="7">
        <f t="shared" si="25"/>
        <v>230.03</v>
      </c>
      <c r="CF63" s="7">
        <f t="shared" si="68"/>
        <v>1</v>
      </c>
      <c r="CG63" s="7">
        <f t="shared" si="69"/>
        <v>1</v>
      </c>
      <c r="CH63" s="7">
        <f t="shared" si="70"/>
        <v>1</v>
      </c>
      <c r="CI63" s="7">
        <f t="shared" si="71"/>
        <v>1</v>
      </c>
      <c r="CJ63" s="7">
        <f t="shared" si="72"/>
        <v>1</v>
      </c>
      <c r="CK63" s="7">
        <f t="shared" si="73"/>
        <v>1</v>
      </c>
      <c r="CL63" s="7">
        <f t="shared" si="74"/>
        <v>1</v>
      </c>
      <c r="CM63" s="7">
        <f t="shared" si="75"/>
        <v>1</v>
      </c>
      <c r="CN63" s="7">
        <f t="shared" si="40"/>
        <v>1</v>
      </c>
      <c r="CO63" s="7">
        <f t="shared" si="41"/>
        <v>1</v>
      </c>
      <c r="CP63" s="7">
        <f t="shared" si="42"/>
        <v>4</v>
      </c>
      <c r="CQ63" s="7"/>
      <c r="CS63" s="7">
        <f t="shared" si="51"/>
        <v>0</v>
      </c>
      <c r="CT63" s="7">
        <f t="shared" si="51"/>
        <v>0</v>
      </c>
      <c r="CU63" s="7">
        <f t="shared" si="51"/>
        <v>0</v>
      </c>
      <c r="CV63" s="7">
        <f t="shared" si="51"/>
        <v>0</v>
      </c>
      <c r="CW63" s="7">
        <f t="shared" si="51"/>
        <v>0</v>
      </c>
      <c r="CX63" s="7">
        <f t="shared" si="76"/>
        <v>0</v>
      </c>
      <c r="CY63" s="7">
        <f t="shared" si="76"/>
        <v>0</v>
      </c>
      <c r="CZ63" s="7">
        <f t="shared" si="76"/>
        <v>0</v>
      </c>
      <c r="DA63" s="7">
        <f t="shared" si="76"/>
        <v>0</v>
      </c>
      <c r="DB63" s="7">
        <f t="shared" si="76"/>
        <v>0</v>
      </c>
      <c r="DC63" s="7">
        <f t="shared" si="76"/>
        <v>230.03</v>
      </c>
    </row>
    <row r="64" spans="1:107">
      <c r="A64" s="6">
        <v>123</v>
      </c>
      <c r="B64" s="68" t="s">
        <v>251</v>
      </c>
      <c r="C64" s="15" t="s">
        <v>605</v>
      </c>
      <c r="D64" s="9"/>
      <c r="E64" s="29">
        <f>LOOKUP((IF(D64&gt;0,(RANK(D64,D$6:D$135,0)),"NA")),'Points System'!$A$4:$A$154,'Points System'!$B$4:$B$154)</f>
        <v>0</v>
      </c>
      <c r="F64" s="17"/>
      <c r="G64" s="29">
        <f>LOOKUP((IF(F64&gt;0,(RANK(F64,F$6:F$135,0)),"NA")),'Points System'!$A$4:$A$154,'Points System'!$B$4:$B$154)</f>
        <v>0</v>
      </c>
      <c r="H64" s="17"/>
      <c r="I64" s="29">
        <f>LOOKUP((IF(H64&gt;0,(RANK(H64,H$6:H$135,0)),"NA")),'Points System'!$A$4:$A$154,'Points System'!$B$4:$B$154)</f>
        <v>0</v>
      </c>
      <c r="J64" s="17"/>
      <c r="K64" s="29">
        <f>LOOKUP((IF(J64&gt;0,(RANK(J64,J$6:J$135,0)),"NA")),'Points System'!$A$4:$A$154,'Points System'!$B$4:$B$154)</f>
        <v>0</v>
      </c>
      <c r="L64" s="17"/>
      <c r="M64" s="29">
        <f>LOOKUP((IF(L64&gt;0,(RANK(L64,L$6:L$135,0)),"NA")),'Points System'!$A$4:$A$154,'Points System'!$B$4:$B$154)</f>
        <v>0</v>
      </c>
      <c r="N64" s="17"/>
      <c r="O64" s="29">
        <f>LOOKUP((IF(N64&gt;0,(RANK(N64,N$6:N$135,0)),"NA")),'Points System'!$A$4:$A$154,'Points System'!$B$4:$B$154)</f>
        <v>0</v>
      </c>
      <c r="P64" s="19"/>
      <c r="Q64" s="29">
        <f>LOOKUP((IF(P64&gt;0,(RANK(P64,P$6:P$135,0)),"NA")),'Points System'!$A$4:$A$154,'Points System'!$B$4:$B$154)</f>
        <v>0</v>
      </c>
      <c r="R64" s="19"/>
      <c r="S64" s="29">
        <f>LOOKUP((IF(R64&gt;0,(RANK(R64,R$6:R$135,0)),"NA")),'Points System'!$A$4:$A$154,'Points System'!$B$4:$B$154)</f>
        <v>0</v>
      </c>
      <c r="T64" s="17"/>
      <c r="U64" s="29">
        <f>LOOKUP((IF(T64&gt;0,(RANK(T64,T$6:T$135,0)),"NA")),'Points System'!$A$4:$A$154,'Points System'!$B$4:$B$154)</f>
        <v>0</v>
      </c>
      <c r="V64" s="17"/>
      <c r="W64" s="29">
        <f>LOOKUP((IF(V64&gt;0,(RANK(V64,V$6:V$135,0)),"NA")),'Points System'!$A$4:$A$154,'Points System'!$B$4:$B$154)</f>
        <v>0</v>
      </c>
      <c r="X64" s="9">
        <v>131.02000000000001</v>
      </c>
      <c r="Y64" s="10">
        <f>LOOKUP((IF(X64&gt;0,(RANK(X64,X$6:X$135,0)),"NA")),'Points System'!$A$4:$A$154,'Points System'!$B$4:$B$154)</f>
        <v>64</v>
      </c>
      <c r="Z64" s="9"/>
      <c r="AA64" s="10">
        <f>LOOKUP((IF(Z64&gt;0,(RANK(Z64,Z$6:Z$135,0)),"NA")),'Points System'!$A$4:$A$154,'Points System'!$B$4:$B$154)</f>
        <v>0</v>
      </c>
      <c r="AB64" s="78">
        <f>CC64</f>
        <v>131.02000000000001</v>
      </c>
      <c r="AC64" s="10">
        <f>SUM((LARGE((BA64:BL64),1))+(LARGE((BA64:BL64),2))+(LARGE((BA64:BL64),3)+(LARGE((BA64:BL64),4))))</f>
        <v>64</v>
      </c>
      <c r="AD64" s="12">
        <f>RANK(AC64,$AC$6:$AC$135,0)</f>
        <v>58</v>
      </c>
      <c r="AE64" s="11">
        <f>(AB64-(ROUNDDOWN(AB64,0)))*100</f>
        <v>2.0000000000010232</v>
      </c>
      <c r="AF64" s="76" t="str">
        <f>IF((COUNTIF(AT64:AY64,"&gt;0"))&gt;2,"Y","N")</f>
        <v>N</v>
      </c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23">
        <f t="shared" si="44"/>
        <v>0</v>
      </c>
      <c r="AU64" s="23">
        <f t="shared" si="45"/>
        <v>0</v>
      </c>
      <c r="AV64" s="23">
        <f t="shared" si="46"/>
        <v>0</v>
      </c>
      <c r="AW64" s="23">
        <f t="shared" si="47"/>
        <v>0</v>
      </c>
      <c r="AX64" s="23">
        <f t="shared" si="48"/>
        <v>0</v>
      </c>
      <c r="AY64" s="23">
        <f t="shared" si="49"/>
        <v>64</v>
      </c>
      <c r="AZ64" s="7"/>
      <c r="BA64" s="82">
        <f t="shared" si="33"/>
        <v>0</v>
      </c>
      <c r="BB64" s="83">
        <f t="shared" si="6"/>
        <v>0</v>
      </c>
      <c r="BC64" s="82">
        <f t="shared" si="34"/>
        <v>0</v>
      </c>
      <c r="BD64" s="83">
        <f t="shared" si="7"/>
        <v>0</v>
      </c>
      <c r="BE64" s="82">
        <f t="shared" si="35"/>
        <v>0</v>
      </c>
      <c r="BF64" s="83">
        <f t="shared" si="8"/>
        <v>0</v>
      </c>
      <c r="BG64" s="82">
        <f t="shared" si="36"/>
        <v>0</v>
      </c>
      <c r="BH64" s="82">
        <f t="shared" si="52"/>
        <v>0</v>
      </c>
      <c r="BI64" s="83">
        <f t="shared" si="53"/>
        <v>0</v>
      </c>
      <c r="BJ64" s="82">
        <f t="shared" si="54"/>
        <v>0</v>
      </c>
      <c r="BK64" s="83">
        <f t="shared" si="55"/>
        <v>64</v>
      </c>
      <c r="BL64" s="7"/>
      <c r="BM64" s="82">
        <f t="shared" si="56"/>
        <v>0</v>
      </c>
      <c r="BN64" s="83">
        <f t="shared" si="57"/>
        <v>0</v>
      </c>
      <c r="BO64" s="82">
        <f t="shared" si="58"/>
        <v>0</v>
      </c>
      <c r="BP64" s="83">
        <f t="shared" si="59"/>
        <v>0</v>
      </c>
      <c r="BQ64" s="82">
        <f t="shared" si="60"/>
        <v>0</v>
      </c>
      <c r="BR64" s="83">
        <f t="shared" si="61"/>
        <v>0</v>
      </c>
      <c r="BS64" s="82">
        <f t="shared" si="62"/>
        <v>0</v>
      </c>
      <c r="BT64" s="82">
        <f t="shared" si="63"/>
        <v>0</v>
      </c>
      <c r="BU64" s="83">
        <f t="shared" si="64"/>
        <v>0</v>
      </c>
      <c r="BV64" s="82">
        <f t="shared" si="65"/>
        <v>0</v>
      </c>
      <c r="BW64" s="83">
        <f t="shared" si="66"/>
        <v>131.02000000000001</v>
      </c>
      <c r="BY64" s="7">
        <f t="shared" si="67"/>
        <v>131.02000000000001</v>
      </c>
      <c r="BZ64" s="7"/>
      <c r="CA64" s="7">
        <f t="shared" si="37"/>
        <v>0</v>
      </c>
      <c r="CB64" s="7"/>
      <c r="CC64" s="7">
        <f t="shared" si="25"/>
        <v>131.02000000000001</v>
      </c>
      <c r="CF64" s="7">
        <f t="shared" si="68"/>
        <v>1</v>
      </c>
      <c r="CG64" s="7">
        <f t="shared" si="69"/>
        <v>1</v>
      </c>
      <c r="CH64" s="7">
        <f t="shared" si="70"/>
        <v>1</v>
      </c>
      <c r="CI64" s="7">
        <f t="shared" si="71"/>
        <v>1</v>
      </c>
      <c r="CJ64" s="7">
        <f t="shared" si="72"/>
        <v>1</v>
      </c>
      <c r="CK64" s="7">
        <f t="shared" si="73"/>
        <v>1</v>
      </c>
      <c r="CL64" s="7">
        <f t="shared" si="74"/>
        <v>1</v>
      </c>
      <c r="CM64" s="7">
        <f t="shared" si="75"/>
        <v>1</v>
      </c>
      <c r="CN64" s="7">
        <f t="shared" si="40"/>
        <v>1</v>
      </c>
      <c r="CO64" s="7">
        <f t="shared" si="41"/>
        <v>1</v>
      </c>
      <c r="CP64" s="7">
        <f t="shared" si="42"/>
        <v>11</v>
      </c>
      <c r="CQ64" s="7"/>
      <c r="CS64" s="7">
        <f t="shared" si="51"/>
        <v>0</v>
      </c>
      <c r="CT64" s="7">
        <f t="shared" si="51"/>
        <v>0</v>
      </c>
      <c r="CU64" s="7">
        <f t="shared" si="51"/>
        <v>0</v>
      </c>
      <c r="CV64" s="7">
        <f t="shared" si="51"/>
        <v>0</v>
      </c>
      <c r="CW64" s="7">
        <f t="shared" si="51"/>
        <v>0</v>
      </c>
      <c r="CX64" s="7">
        <f t="shared" si="76"/>
        <v>0</v>
      </c>
      <c r="CY64" s="7">
        <f t="shared" si="76"/>
        <v>0</v>
      </c>
      <c r="CZ64" s="7">
        <f t="shared" si="76"/>
        <v>0</v>
      </c>
      <c r="DA64" s="7">
        <f t="shared" si="76"/>
        <v>0</v>
      </c>
      <c r="DB64" s="7">
        <f t="shared" si="76"/>
        <v>0</v>
      </c>
      <c r="DC64" s="7">
        <f t="shared" si="76"/>
        <v>131.02000000000001</v>
      </c>
    </row>
    <row r="65" spans="1:107">
      <c r="A65" s="6">
        <v>52</v>
      </c>
      <c r="B65" s="68" t="s">
        <v>71</v>
      </c>
      <c r="C65" s="15" t="s">
        <v>172</v>
      </c>
      <c r="D65" s="9"/>
      <c r="E65" s="29">
        <f>LOOKUP((IF(D65&gt;0,(RANK(D65,D$6:D$135,0)),"NA")),'Points System'!$A$4:$A$154,'Points System'!$B$4:$B$154)</f>
        <v>0</v>
      </c>
      <c r="F65" s="17">
        <v>193</v>
      </c>
      <c r="G65" s="29">
        <f>LOOKUP((IF(F65&gt;0,(RANK(F65,F$6:F$135,0)),"NA")),'Points System'!$A$4:$A$154,'Points System'!$B$4:$B$154)</f>
        <v>64</v>
      </c>
      <c r="H65" s="17"/>
      <c r="I65" s="29">
        <f>LOOKUP((IF(H65&gt;0,(RANK(H65,H$6:H$135,0)),"NA")),'Points System'!$A$4:$A$154,'Points System'!$B$4:$B$154)</f>
        <v>0</v>
      </c>
      <c r="J65" s="17"/>
      <c r="K65" s="29">
        <f>LOOKUP((IF(J65&gt;0,(RANK(J65,J$6:J$135,0)),"NA")),'Points System'!$A$4:$A$154,'Points System'!$B$4:$B$154)</f>
        <v>0</v>
      </c>
      <c r="L65" s="17"/>
      <c r="M65" s="29">
        <f>LOOKUP((IF(L65&gt;0,(RANK(L65,L$6:L$135,0)),"NA")),'Points System'!$A$4:$A$154,'Points System'!$B$4:$B$154)</f>
        <v>0</v>
      </c>
      <c r="N65" s="17"/>
      <c r="O65" s="29">
        <f>LOOKUP((IF(N65&gt;0,(RANK(N65,N$6:N$135,0)),"NA")),'Points System'!$A$4:$A$154,'Points System'!$B$4:$B$154)</f>
        <v>0</v>
      </c>
      <c r="P65" s="19"/>
      <c r="Q65" s="29">
        <f>LOOKUP((IF(P65&gt;0,(RANK(P65,P$6:P$135,0)),"NA")),'Points System'!$A$4:$A$154,'Points System'!$B$4:$B$154)</f>
        <v>0</v>
      </c>
      <c r="R65" s="19"/>
      <c r="S65" s="29">
        <f>LOOKUP((IF(R65&gt;0,(RANK(R65,R$6:R$135,0)),"NA")),'Points System'!$A$4:$A$154,'Points System'!$B$4:$B$154)</f>
        <v>0</v>
      </c>
      <c r="T65" s="17"/>
      <c r="U65" s="29">
        <f>LOOKUP((IF(T65&gt;0,(RANK(T65,T$6:T$135,0)),"NA")),'Points System'!$A$4:$A$154,'Points System'!$B$4:$B$154)</f>
        <v>0</v>
      </c>
      <c r="V65" s="17"/>
      <c r="W65" s="29">
        <f>LOOKUP((IF(V65&gt;0,(RANK(V65,V$6:V$135,0)),"NA")),'Points System'!$A$4:$A$154,'Points System'!$B$4:$B$154)</f>
        <v>0</v>
      </c>
      <c r="X65" s="9"/>
      <c r="Y65" s="10">
        <f>LOOKUP((IF(X65&gt;0,(RANK(X65,X$6:X$135,0)),"NA")),'Points System'!$A$4:$A$154,'Points System'!$B$4:$B$154)</f>
        <v>0</v>
      </c>
      <c r="Z65" s="9"/>
      <c r="AA65" s="10">
        <f>LOOKUP((IF(Z65&gt;0,(RANK(Z65,Z$6:Z$135,0)),"NA")),'Points System'!$A$4:$A$154,'Points System'!$B$4:$B$154)</f>
        <v>0</v>
      </c>
      <c r="AB65" s="78">
        <f>CC65</f>
        <v>193</v>
      </c>
      <c r="AC65" s="10">
        <f>SUM((LARGE((BA65:BL65),1))+(LARGE((BA65:BL65),2))+(LARGE((BA65:BL65),3)+(LARGE((BA65:BL65),4))))</f>
        <v>64</v>
      </c>
      <c r="AD65" s="12">
        <f>RANK(AC65,$AC$6:$AC$135,0)</f>
        <v>58</v>
      </c>
      <c r="AE65" s="11">
        <f>(AB65-(ROUNDDOWN(AB65,0)))*100</f>
        <v>0</v>
      </c>
      <c r="AF65" s="76" t="str">
        <f>IF((COUNTIF(AT65:AY65,"&gt;0"))&gt;2,"Y","N")</f>
        <v>N</v>
      </c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23">
        <f t="shared" si="44"/>
        <v>64</v>
      </c>
      <c r="AU65" s="23">
        <f t="shared" si="45"/>
        <v>0</v>
      </c>
      <c r="AV65" s="23">
        <f t="shared" si="46"/>
        <v>0</v>
      </c>
      <c r="AW65" s="23">
        <f t="shared" si="47"/>
        <v>0</v>
      </c>
      <c r="AX65" s="23">
        <f t="shared" si="48"/>
        <v>0</v>
      </c>
      <c r="AY65" s="23">
        <f t="shared" si="49"/>
        <v>0</v>
      </c>
      <c r="AZ65" s="7"/>
      <c r="BA65" s="82">
        <f t="shared" si="33"/>
        <v>64</v>
      </c>
      <c r="BB65" s="83">
        <f t="shared" si="6"/>
        <v>0</v>
      </c>
      <c r="BC65" s="82">
        <f t="shared" si="34"/>
        <v>0</v>
      </c>
      <c r="BD65" s="83">
        <f t="shared" si="7"/>
        <v>0</v>
      </c>
      <c r="BE65" s="82">
        <f t="shared" si="35"/>
        <v>0</v>
      </c>
      <c r="BF65" s="83">
        <f t="shared" si="8"/>
        <v>0</v>
      </c>
      <c r="BG65" s="82">
        <f t="shared" si="36"/>
        <v>0</v>
      </c>
      <c r="BH65" s="82">
        <f t="shared" si="52"/>
        <v>0</v>
      </c>
      <c r="BI65" s="83">
        <f t="shared" si="53"/>
        <v>0</v>
      </c>
      <c r="BJ65" s="82">
        <f t="shared" si="54"/>
        <v>0</v>
      </c>
      <c r="BK65" s="83">
        <f t="shared" si="55"/>
        <v>0</v>
      </c>
      <c r="BL65" s="7"/>
      <c r="BM65" s="82">
        <f t="shared" si="56"/>
        <v>193</v>
      </c>
      <c r="BN65" s="83">
        <f t="shared" si="57"/>
        <v>0</v>
      </c>
      <c r="BO65" s="82">
        <f t="shared" si="58"/>
        <v>0</v>
      </c>
      <c r="BP65" s="83">
        <f t="shared" si="59"/>
        <v>0</v>
      </c>
      <c r="BQ65" s="82">
        <f t="shared" si="60"/>
        <v>0</v>
      </c>
      <c r="BR65" s="83">
        <f t="shared" si="61"/>
        <v>0</v>
      </c>
      <c r="BS65" s="82">
        <f t="shared" si="62"/>
        <v>0</v>
      </c>
      <c r="BT65" s="82">
        <f t="shared" si="63"/>
        <v>0</v>
      </c>
      <c r="BU65" s="83">
        <f t="shared" si="64"/>
        <v>0</v>
      </c>
      <c r="BV65" s="82">
        <f t="shared" si="65"/>
        <v>0</v>
      </c>
      <c r="BW65" s="83">
        <f t="shared" si="66"/>
        <v>0</v>
      </c>
      <c r="BY65" s="7">
        <f t="shared" si="67"/>
        <v>193</v>
      </c>
      <c r="BZ65" s="7"/>
      <c r="CA65" s="7">
        <f t="shared" si="37"/>
        <v>0</v>
      </c>
      <c r="CB65" s="7"/>
      <c r="CC65" s="7">
        <f t="shared" si="25"/>
        <v>193</v>
      </c>
      <c r="CF65" s="7">
        <f t="shared" si="68"/>
        <v>2</v>
      </c>
      <c r="CG65" s="7">
        <f t="shared" si="69"/>
        <v>2</v>
      </c>
      <c r="CH65" s="7">
        <f t="shared" si="70"/>
        <v>2</v>
      </c>
      <c r="CI65" s="7">
        <f t="shared" si="71"/>
        <v>2</v>
      </c>
      <c r="CJ65" s="7">
        <f t="shared" si="72"/>
        <v>2</v>
      </c>
      <c r="CK65" s="7">
        <f t="shared" si="73"/>
        <v>2</v>
      </c>
      <c r="CL65" s="7">
        <f t="shared" si="74"/>
        <v>2</v>
      </c>
      <c r="CM65" s="7">
        <f t="shared" si="75"/>
        <v>2</v>
      </c>
      <c r="CN65" s="7">
        <f t="shared" si="40"/>
        <v>2</v>
      </c>
      <c r="CO65" s="7">
        <f t="shared" si="41"/>
        <v>2</v>
      </c>
      <c r="CP65" s="7">
        <f t="shared" si="42"/>
        <v>1</v>
      </c>
      <c r="CQ65" s="7"/>
      <c r="CS65" s="7">
        <f t="shared" si="51"/>
        <v>0</v>
      </c>
      <c r="CT65" s="7">
        <f t="shared" si="51"/>
        <v>0</v>
      </c>
      <c r="CU65" s="7">
        <f t="shared" si="51"/>
        <v>0</v>
      </c>
      <c r="CV65" s="7">
        <f t="shared" si="51"/>
        <v>0</v>
      </c>
      <c r="CW65" s="7">
        <f t="shared" si="51"/>
        <v>0</v>
      </c>
      <c r="CX65" s="7">
        <f t="shared" si="76"/>
        <v>0</v>
      </c>
      <c r="CY65" s="7">
        <f t="shared" si="76"/>
        <v>0</v>
      </c>
      <c r="CZ65" s="7">
        <f t="shared" si="76"/>
        <v>0</v>
      </c>
      <c r="DA65" s="7">
        <f t="shared" si="76"/>
        <v>0</v>
      </c>
      <c r="DB65" s="7">
        <f t="shared" si="76"/>
        <v>0</v>
      </c>
      <c r="DC65" s="7">
        <f t="shared" si="76"/>
        <v>193</v>
      </c>
    </row>
    <row r="66" spans="1:107">
      <c r="A66" s="6">
        <v>53</v>
      </c>
      <c r="B66" s="68" t="s">
        <v>575</v>
      </c>
      <c r="C66" s="15" t="s">
        <v>576</v>
      </c>
      <c r="D66" s="9"/>
      <c r="E66" s="29">
        <f>LOOKUP((IF(D66&gt;0,(RANK(D66,D$6:D$135,0)),"NA")),'Points System'!$A$4:$A$154,'Points System'!$B$4:$B$154)</f>
        <v>0</v>
      </c>
      <c r="F66" s="17"/>
      <c r="G66" s="29">
        <f>LOOKUP((IF(F66&gt;0,(RANK(F66,F$6:F$135,0)),"NA")),'Points System'!$A$4:$A$154,'Points System'!$B$4:$B$154)</f>
        <v>0</v>
      </c>
      <c r="H66" s="17"/>
      <c r="I66" s="29">
        <f>LOOKUP((IF(H66&gt;0,(RANK(H66,H$6:H$135,0)),"NA")),'Points System'!$A$4:$A$154,'Points System'!$B$4:$B$154)</f>
        <v>0</v>
      </c>
      <c r="J66" s="17"/>
      <c r="K66" s="29">
        <f>LOOKUP((IF(J66&gt;0,(RANK(J66,J$6:J$135,0)),"NA")),'Points System'!$A$4:$A$154,'Points System'!$B$4:$B$154)</f>
        <v>0</v>
      </c>
      <c r="L66" s="17"/>
      <c r="M66" s="29">
        <f>LOOKUP((IF(L66&gt;0,(RANK(L66,L$6:L$135,0)),"NA")),'Points System'!$A$4:$A$154,'Points System'!$B$4:$B$154)</f>
        <v>0</v>
      </c>
      <c r="N66" s="17"/>
      <c r="O66" s="29">
        <f>LOOKUP((IF(N66&gt;0,(RANK(N66,N$6:N$135,0)),"NA")),'Points System'!$A$4:$A$154,'Points System'!$B$4:$B$154)</f>
        <v>0</v>
      </c>
      <c r="P66" s="19"/>
      <c r="Q66" s="29">
        <f>LOOKUP((IF(P66&gt;0,(RANK(P66,P$6:P$135,0)),"NA")),'Points System'!$A$4:$A$154,'Points System'!$B$4:$B$154)</f>
        <v>0</v>
      </c>
      <c r="R66" s="19"/>
      <c r="S66" s="29">
        <f>LOOKUP((IF(R66&gt;0,(RANK(R66,R$6:R$135,0)),"NA")),'Points System'!$A$4:$A$154,'Points System'!$B$4:$B$154)</f>
        <v>0</v>
      </c>
      <c r="T66" s="17"/>
      <c r="U66" s="29">
        <f>LOOKUP((IF(T66&gt;0,(RANK(T66,T$6:T$135,0)),"NA")),'Points System'!$A$4:$A$154,'Points System'!$B$4:$B$154)</f>
        <v>0</v>
      </c>
      <c r="V66" s="17">
        <v>150</v>
      </c>
      <c r="W66" s="29">
        <f>LOOKUP((IF(V66&gt;0,(RANK(V66,V$6:V$135,0)),"NA")),'Points System'!$A$4:$A$154,'Points System'!$B$4:$B$154)</f>
        <v>64</v>
      </c>
      <c r="X66" s="9"/>
      <c r="Y66" s="10">
        <f>LOOKUP((IF(X66&gt;0,(RANK(X66,X$6:X$135,0)),"NA")),'Points System'!$A$4:$A$154,'Points System'!$B$4:$B$154)</f>
        <v>0</v>
      </c>
      <c r="Z66" s="9"/>
      <c r="AA66" s="10">
        <f>LOOKUP((IF(Z66&gt;0,(RANK(Z66,Z$6:Z$135,0)),"NA")),'Points System'!$A$4:$A$154,'Points System'!$B$4:$B$154)</f>
        <v>0</v>
      </c>
      <c r="AB66" s="78">
        <f>CC66</f>
        <v>150</v>
      </c>
      <c r="AC66" s="10">
        <f>SUM((LARGE((BA66:BL66),1))+(LARGE((BA66:BL66),2))+(LARGE((BA66:BL66),3)+(LARGE((BA66:BL66),4))))</f>
        <v>64</v>
      </c>
      <c r="AD66" s="12">
        <f>RANK(AC66,$AC$6:$AC$135,0)</f>
        <v>58</v>
      </c>
      <c r="AE66" s="11">
        <f>(AB66-(ROUNDDOWN(AB66,0)))*100</f>
        <v>0</v>
      </c>
      <c r="AF66" s="76" t="str">
        <f>IF((COUNTIF(AT66:AY66,"&gt;0"))&gt;2,"Y","N")</f>
        <v>N</v>
      </c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23">
        <f t="shared" si="44"/>
        <v>0</v>
      </c>
      <c r="AU66" s="23">
        <f t="shared" si="45"/>
        <v>0</v>
      </c>
      <c r="AV66" s="23">
        <f t="shared" si="46"/>
        <v>64</v>
      </c>
      <c r="AW66" s="23">
        <f t="shared" si="47"/>
        <v>0</v>
      </c>
      <c r="AX66" s="23">
        <f t="shared" si="48"/>
        <v>0</v>
      </c>
      <c r="AY66" s="23">
        <f t="shared" si="49"/>
        <v>0</v>
      </c>
      <c r="AZ66" s="7"/>
      <c r="BA66" s="82">
        <f t="shared" si="33"/>
        <v>0</v>
      </c>
      <c r="BB66" s="83">
        <f t="shared" si="6"/>
        <v>0</v>
      </c>
      <c r="BC66" s="82">
        <f t="shared" si="34"/>
        <v>0</v>
      </c>
      <c r="BD66" s="83">
        <f t="shared" si="7"/>
        <v>0</v>
      </c>
      <c r="BE66" s="82">
        <f t="shared" si="35"/>
        <v>0</v>
      </c>
      <c r="BF66" s="83">
        <f t="shared" si="8"/>
        <v>64</v>
      </c>
      <c r="BG66" s="82">
        <f t="shared" si="36"/>
        <v>0</v>
      </c>
      <c r="BH66" s="82">
        <f t="shared" si="52"/>
        <v>0</v>
      </c>
      <c r="BI66" s="83">
        <f t="shared" si="53"/>
        <v>0</v>
      </c>
      <c r="BJ66" s="82">
        <f t="shared" si="54"/>
        <v>0</v>
      </c>
      <c r="BK66" s="83">
        <f t="shared" si="55"/>
        <v>0</v>
      </c>
      <c r="BL66" s="7"/>
      <c r="BM66" s="82">
        <f t="shared" si="56"/>
        <v>0</v>
      </c>
      <c r="BN66" s="83">
        <f t="shared" si="57"/>
        <v>0</v>
      </c>
      <c r="BO66" s="82">
        <f t="shared" si="58"/>
        <v>0</v>
      </c>
      <c r="BP66" s="83">
        <f t="shared" si="59"/>
        <v>0</v>
      </c>
      <c r="BQ66" s="82">
        <f t="shared" si="60"/>
        <v>0</v>
      </c>
      <c r="BR66" s="83">
        <f t="shared" si="61"/>
        <v>150</v>
      </c>
      <c r="BS66" s="82">
        <f t="shared" si="62"/>
        <v>0</v>
      </c>
      <c r="BT66" s="82">
        <f t="shared" si="63"/>
        <v>0</v>
      </c>
      <c r="BU66" s="83">
        <f t="shared" si="64"/>
        <v>0</v>
      </c>
      <c r="BV66" s="82">
        <f t="shared" si="65"/>
        <v>0</v>
      </c>
      <c r="BW66" s="83">
        <f t="shared" si="66"/>
        <v>0</v>
      </c>
      <c r="BY66" s="7">
        <f t="shared" si="67"/>
        <v>150</v>
      </c>
      <c r="BZ66" s="7"/>
      <c r="CA66" s="7">
        <f t="shared" si="37"/>
        <v>0</v>
      </c>
      <c r="CB66" s="7"/>
      <c r="CC66" s="7">
        <f t="shared" si="25"/>
        <v>150</v>
      </c>
      <c r="CF66" s="7">
        <f t="shared" si="68"/>
        <v>1</v>
      </c>
      <c r="CG66" s="7">
        <f t="shared" si="69"/>
        <v>1</v>
      </c>
      <c r="CH66" s="7">
        <f t="shared" si="70"/>
        <v>1</v>
      </c>
      <c r="CI66" s="7">
        <f t="shared" si="71"/>
        <v>1</v>
      </c>
      <c r="CJ66" s="7">
        <f t="shared" si="72"/>
        <v>1</v>
      </c>
      <c r="CK66" s="7">
        <f t="shared" si="73"/>
        <v>1</v>
      </c>
      <c r="CL66" s="7">
        <f t="shared" si="74"/>
        <v>1</v>
      </c>
      <c r="CM66" s="7">
        <f t="shared" si="75"/>
        <v>1</v>
      </c>
      <c r="CN66" s="7">
        <f t="shared" si="40"/>
        <v>1</v>
      </c>
      <c r="CO66" s="7">
        <f t="shared" si="41"/>
        <v>1</v>
      </c>
      <c r="CP66" s="7">
        <f t="shared" si="42"/>
        <v>6</v>
      </c>
      <c r="CQ66" s="7"/>
      <c r="CS66" s="7">
        <f t="shared" si="51"/>
        <v>0</v>
      </c>
      <c r="CT66" s="7">
        <f t="shared" si="51"/>
        <v>0</v>
      </c>
      <c r="CU66" s="7">
        <f t="shared" si="51"/>
        <v>0</v>
      </c>
      <c r="CV66" s="7">
        <f t="shared" si="51"/>
        <v>0</v>
      </c>
      <c r="CW66" s="7">
        <f t="shared" si="51"/>
        <v>0</v>
      </c>
      <c r="CX66" s="7">
        <f t="shared" si="76"/>
        <v>0</v>
      </c>
      <c r="CY66" s="7">
        <f t="shared" si="76"/>
        <v>0</v>
      </c>
      <c r="CZ66" s="7">
        <f t="shared" si="76"/>
        <v>0</v>
      </c>
      <c r="DA66" s="7">
        <f t="shared" si="76"/>
        <v>0</v>
      </c>
      <c r="DB66" s="7">
        <f t="shared" si="76"/>
        <v>0</v>
      </c>
      <c r="DC66" s="7">
        <f t="shared" si="76"/>
        <v>150</v>
      </c>
    </row>
    <row r="67" spans="1:107">
      <c r="A67" s="6">
        <v>54</v>
      </c>
      <c r="B67" s="68" t="s">
        <v>253</v>
      </c>
      <c r="C67" s="15" t="s">
        <v>254</v>
      </c>
      <c r="D67" s="9"/>
      <c r="E67" s="29">
        <f>LOOKUP((IF(D67&gt;0,(RANK(D67,D$6:D$135,0)),"NA")),'Points System'!$A$4:$A$154,'Points System'!$B$4:$B$154)</f>
        <v>0</v>
      </c>
      <c r="F67" s="17"/>
      <c r="G67" s="29">
        <f>LOOKUP((IF(F67&gt;0,(RANK(F67,F$6:F$135,0)),"NA")),'Points System'!$A$4:$A$154,'Points System'!$B$4:$B$154)</f>
        <v>0</v>
      </c>
      <c r="H67" s="17"/>
      <c r="I67" s="29">
        <f>LOOKUP((IF(H67&gt;0,(RANK(H67,H$6:H$135,0)),"NA")),'Points System'!$A$4:$A$154,'Points System'!$B$4:$B$154)</f>
        <v>0</v>
      </c>
      <c r="J67" s="17"/>
      <c r="K67" s="29">
        <f>LOOKUP((IF(J67&gt;0,(RANK(J67,J$6:J$135,0)),"NA")),'Points System'!$A$4:$A$154,'Points System'!$B$4:$B$154)</f>
        <v>0</v>
      </c>
      <c r="L67" s="17"/>
      <c r="M67" s="29">
        <f>LOOKUP((IF(L67&gt;0,(RANK(L67,L$6:L$135,0)),"NA")),'Points System'!$A$4:$A$154,'Points System'!$B$4:$B$154)</f>
        <v>0</v>
      </c>
      <c r="N67" s="17"/>
      <c r="O67" s="29">
        <f>LOOKUP((IF(N67&gt;0,(RANK(N67,N$6:N$135,0)),"NA")),'Points System'!$A$4:$A$154,'Points System'!$B$4:$B$154)</f>
        <v>0</v>
      </c>
      <c r="P67" s="19">
        <v>229.02</v>
      </c>
      <c r="Q67" s="29">
        <f>LOOKUP((IF(P67&gt;0,(RANK(P67,P$6:P$135,0)),"NA")),'Points System'!$A$4:$A$154,'Points System'!$B$4:$B$154)</f>
        <v>62</v>
      </c>
      <c r="R67" s="19"/>
      <c r="S67" s="29">
        <f>LOOKUP((IF(R67&gt;0,(RANK(R67,R$6:R$135,0)),"NA")),'Points System'!$A$4:$A$154,'Points System'!$B$4:$B$154)</f>
        <v>0</v>
      </c>
      <c r="T67" s="17"/>
      <c r="U67" s="29">
        <f>LOOKUP((IF(T67&gt;0,(RANK(T67,T$6:T$135,0)),"NA")),'Points System'!$A$4:$A$154,'Points System'!$B$4:$B$154)</f>
        <v>0</v>
      </c>
      <c r="V67" s="17"/>
      <c r="W67" s="29">
        <f>LOOKUP((IF(V67&gt;0,(RANK(V67,V$6:V$135,0)),"NA")),'Points System'!$A$4:$A$154,'Points System'!$B$4:$B$154)</f>
        <v>0</v>
      </c>
      <c r="X67" s="9"/>
      <c r="Y67" s="10">
        <f>LOOKUP((IF(X67&gt;0,(RANK(X67,X$6:X$135,0)),"NA")),'Points System'!$A$4:$A$154,'Points System'!$B$4:$B$154)</f>
        <v>0</v>
      </c>
      <c r="Z67" s="9"/>
      <c r="AA67" s="10">
        <f>LOOKUP((IF(Z67&gt;0,(RANK(Z67,Z$6:Z$135,0)),"NA")),'Points System'!$A$4:$A$154,'Points System'!$B$4:$B$154)</f>
        <v>0</v>
      </c>
      <c r="AB67" s="78">
        <f>CC67</f>
        <v>229.02</v>
      </c>
      <c r="AC67" s="10">
        <f>SUM((LARGE((BA67:BL67),1))+(LARGE((BA67:BL67),2))+(LARGE((BA67:BL67),3)+(LARGE((BA67:BL67),4))))</f>
        <v>62</v>
      </c>
      <c r="AD67" s="12">
        <f>RANK(AC67,$AC$6:$AC$135,0)</f>
        <v>62</v>
      </c>
      <c r="AE67" s="11">
        <f>(AB67-(ROUNDDOWN(AB67,0)))*100</f>
        <v>2.0000000000010232</v>
      </c>
      <c r="AF67" s="76" t="str">
        <f>IF((COUNTIF(AT67:AY67,"&gt;0"))&gt;2,"Y","N")</f>
        <v>N</v>
      </c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23">
        <f t="shared" si="44"/>
        <v>0</v>
      </c>
      <c r="AU67" s="23">
        <f t="shared" si="45"/>
        <v>62</v>
      </c>
      <c r="AV67" s="23">
        <f t="shared" si="46"/>
        <v>0</v>
      </c>
      <c r="AW67" s="23">
        <f t="shared" si="47"/>
        <v>0</v>
      </c>
      <c r="AX67" s="23">
        <f t="shared" si="48"/>
        <v>0</v>
      </c>
      <c r="AY67" s="23">
        <f t="shared" si="49"/>
        <v>0</v>
      </c>
      <c r="AZ67" s="7"/>
      <c r="BA67" s="82">
        <f t="shared" si="33"/>
        <v>0</v>
      </c>
      <c r="BB67" s="83">
        <f t="shared" si="6"/>
        <v>0</v>
      </c>
      <c r="BC67" s="82">
        <f t="shared" si="34"/>
        <v>0</v>
      </c>
      <c r="BD67" s="83">
        <f t="shared" si="7"/>
        <v>62</v>
      </c>
      <c r="BE67" s="82">
        <f t="shared" si="35"/>
        <v>0</v>
      </c>
      <c r="BF67" s="83">
        <f t="shared" si="8"/>
        <v>0</v>
      </c>
      <c r="BG67" s="82">
        <f t="shared" si="36"/>
        <v>0</v>
      </c>
      <c r="BH67" s="82">
        <f t="shared" si="52"/>
        <v>0</v>
      </c>
      <c r="BI67" s="83">
        <f t="shared" si="53"/>
        <v>0</v>
      </c>
      <c r="BJ67" s="82">
        <f t="shared" si="54"/>
        <v>0</v>
      </c>
      <c r="BK67" s="83">
        <f t="shared" si="55"/>
        <v>0</v>
      </c>
      <c r="BL67" s="7"/>
      <c r="BM67" s="82">
        <f t="shared" si="56"/>
        <v>0</v>
      </c>
      <c r="BN67" s="83">
        <f t="shared" si="57"/>
        <v>0</v>
      </c>
      <c r="BO67" s="82">
        <f t="shared" si="58"/>
        <v>0</v>
      </c>
      <c r="BP67" s="83">
        <f t="shared" si="59"/>
        <v>229.02</v>
      </c>
      <c r="BQ67" s="82">
        <f t="shared" si="60"/>
        <v>0</v>
      </c>
      <c r="BR67" s="83">
        <f t="shared" si="61"/>
        <v>0</v>
      </c>
      <c r="BS67" s="82">
        <f t="shared" si="62"/>
        <v>0</v>
      </c>
      <c r="BT67" s="82">
        <f t="shared" si="63"/>
        <v>0</v>
      </c>
      <c r="BU67" s="83">
        <f t="shared" si="64"/>
        <v>0</v>
      </c>
      <c r="BV67" s="82">
        <f t="shared" si="65"/>
        <v>0</v>
      </c>
      <c r="BW67" s="83">
        <f t="shared" si="66"/>
        <v>0</v>
      </c>
      <c r="BY67" s="7">
        <f t="shared" si="67"/>
        <v>229.02</v>
      </c>
      <c r="BZ67" s="7"/>
      <c r="CA67" s="7">
        <f t="shared" si="37"/>
        <v>0</v>
      </c>
      <c r="CB67" s="7"/>
      <c r="CC67" s="7">
        <f t="shared" si="25"/>
        <v>229.02</v>
      </c>
      <c r="CF67" s="7">
        <f t="shared" si="68"/>
        <v>1</v>
      </c>
      <c r="CG67" s="7">
        <f t="shared" si="69"/>
        <v>1</v>
      </c>
      <c r="CH67" s="7">
        <f t="shared" si="70"/>
        <v>1</v>
      </c>
      <c r="CI67" s="7">
        <f t="shared" si="71"/>
        <v>1</v>
      </c>
      <c r="CJ67" s="7">
        <f t="shared" si="72"/>
        <v>1</v>
      </c>
      <c r="CK67" s="7">
        <f t="shared" si="73"/>
        <v>1</v>
      </c>
      <c r="CL67" s="7">
        <f t="shared" si="74"/>
        <v>1</v>
      </c>
      <c r="CM67" s="7">
        <f t="shared" si="75"/>
        <v>1</v>
      </c>
      <c r="CN67" s="7">
        <f t="shared" si="40"/>
        <v>1</v>
      </c>
      <c r="CO67" s="7">
        <f t="shared" si="41"/>
        <v>1</v>
      </c>
      <c r="CP67" s="7">
        <f t="shared" si="42"/>
        <v>4</v>
      </c>
      <c r="CQ67" s="7"/>
      <c r="CS67" s="7">
        <f t="shared" si="51"/>
        <v>0</v>
      </c>
      <c r="CT67" s="7">
        <f t="shared" si="51"/>
        <v>0</v>
      </c>
      <c r="CU67" s="7">
        <f t="shared" si="51"/>
        <v>0</v>
      </c>
      <c r="CV67" s="7">
        <f t="shared" si="51"/>
        <v>0</v>
      </c>
      <c r="CW67" s="7">
        <f t="shared" si="51"/>
        <v>0</v>
      </c>
      <c r="CX67" s="7">
        <f t="shared" si="76"/>
        <v>0</v>
      </c>
      <c r="CY67" s="7">
        <f t="shared" si="76"/>
        <v>0</v>
      </c>
      <c r="CZ67" s="7">
        <f t="shared" si="76"/>
        <v>0</v>
      </c>
      <c r="DA67" s="7">
        <f t="shared" si="76"/>
        <v>0</v>
      </c>
      <c r="DB67" s="7">
        <f t="shared" si="76"/>
        <v>0</v>
      </c>
      <c r="DC67" s="7">
        <f t="shared" si="76"/>
        <v>229.02</v>
      </c>
    </row>
    <row r="68" spans="1:107">
      <c r="A68" s="6">
        <v>108</v>
      </c>
      <c r="B68" s="68" t="s">
        <v>89</v>
      </c>
      <c r="C68" s="15" t="s">
        <v>293</v>
      </c>
      <c r="D68" s="9"/>
      <c r="E68" s="29">
        <f>LOOKUP((IF(D68&gt;0,(RANK(D68,D$6:D$135,0)),"NA")),'Points System'!$A$4:$A$154,'Points System'!$B$4:$B$154)</f>
        <v>0</v>
      </c>
      <c r="F68" s="17"/>
      <c r="G68" s="29">
        <f>LOOKUP((IF(F68&gt;0,(RANK(F68,F$6:F$135,0)),"NA")),'Points System'!$A$4:$A$154,'Points System'!$B$4:$B$154)</f>
        <v>0</v>
      </c>
      <c r="H68" s="17"/>
      <c r="I68" s="29">
        <f>LOOKUP((IF(H68&gt;0,(RANK(H68,H$6:H$135,0)),"NA")),'Points System'!$A$4:$A$154,'Points System'!$B$4:$B$154)</f>
        <v>0</v>
      </c>
      <c r="J68" s="17"/>
      <c r="K68" s="29">
        <f>LOOKUP((IF(J68&gt;0,(RANK(J68,J$6:J$135,0)),"NA")),'Points System'!$A$4:$A$154,'Points System'!$B$4:$B$154)</f>
        <v>0</v>
      </c>
      <c r="L68" s="17"/>
      <c r="M68" s="29">
        <f>LOOKUP((IF(L68&gt;0,(RANK(L68,L$6:L$135,0)),"NA")),'Points System'!$A$4:$A$154,'Points System'!$B$4:$B$154)</f>
        <v>0</v>
      </c>
      <c r="N68" s="17"/>
      <c r="O68" s="29">
        <f>LOOKUP((IF(N68&gt;0,(RANK(N68,N$6:N$135,0)),"NA")),'Points System'!$A$4:$A$154,'Points System'!$B$4:$B$154)</f>
        <v>0</v>
      </c>
      <c r="P68" s="19"/>
      <c r="Q68" s="29">
        <f>LOOKUP((IF(P68&gt;0,(RANK(P68,P$6:P$135,0)),"NA")),'Points System'!$A$4:$A$154,'Points System'!$B$4:$B$154)</f>
        <v>0</v>
      </c>
      <c r="R68" s="19"/>
      <c r="S68" s="29">
        <f>LOOKUP((IF(R68&gt;0,(RANK(R68,R$6:R$135,0)),"NA")),'Points System'!$A$4:$A$154,'Points System'!$B$4:$B$154)</f>
        <v>0</v>
      </c>
      <c r="T68" s="17"/>
      <c r="U68" s="29">
        <f>LOOKUP((IF(T68&gt;0,(RANK(T68,T$6:T$135,0)),"NA")),'Points System'!$A$4:$A$154,'Points System'!$B$4:$B$154)</f>
        <v>0</v>
      </c>
      <c r="V68" s="17"/>
      <c r="W68" s="29">
        <f>LOOKUP((IF(V68&gt;0,(RANK(V68,V$6:V$135,0)),"NA")),'Points System'!$A$4:$A$154,'Points System'!$B$4:$B$154)</f>
        <v>0</v>
      </c>
      <c r="X68" s="9">
        <v>126.01</v>
      </c>
      <c r="Y68" s="10">
        <f>LOOKUP((IF(X68&gt;0,(RANK(X68,X$6:X$135,0)),"NA")),'Points System'!$A$4:$A$154,'Points System'!$B$4:$B$154)</f>
        <v>62</v>
      </c>
      <c r="Z68" s="9"/>
      <c r="AA68" s="10">
        <f>LOOKUP((IF(Z68&gt;0,(RANK(Z68,Z$6:Z$135,0)),"NA")),'Points System'!$A$4:$A$154,'Points System'!$B$4:$B$154)</f>
        <v>0</v>
      </c>
      <c r="AB68" s="78">
        <f>CC68</f>
        <v>126.01</v>
      </c>
      <c r="AC68" s="10">
        <f>SUM((LARGE((BA68:BL68),1))+(LARGE((BA68:BL68),2))+(LARGE((BA68:BL68),3)+(LARGE((BA68:BL68),4))))</f>
        <v>62</v>
      </c>
      <c r="AD68" s="12">
        <f>RANK(AC68,$AC$6:$AC$135,0)</f>
        <v>62</v>
      </c>
      <c r="AE68" s="11">
        <f>(AB68-(ROUNDDOWN(AB68,0)))*100</f>
        <v>1.0000000000005116</v>
      </c>
      <c r="AF68" s="76" t="str">
        <f>IF((COUNTIF(AT68:AY68,"&gt;0"))&gt;2,"Y","N")</f>
        <v>N</v>
      </c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23">
        <f t="shared" si="44"/>
        <v>0</v>
      </c>
      <c r="AU68" s="23">
        <f t="shared" si="45"/>
        <v>0</v>
      </c>
      <c r="AV68" s="23">
        <f t="shared" si="46"/>
        <v>0</v>
      </c>
      <c r="AW68" s="23">
        <f t="shared" si="47"/>
        <v>0</v>
      </c>
      <c r="AX68" s="23">
        <f t="shared" si="48"/>
        <v>0</v>
      </c>
      <c r="AY68" s="23">
        <f t="shared" si="49"/>
        <v>62</v>
      </c>
      <c r="AZ68" s="7"/>
      <c r="BA68" s="82">
        <f t="shared" si="33"/>
        <v>0</v>
      </c>
      <c r="BB68" s="83">
        <f t="shared" si="6"/>
        <v>0</v>
      </c>
      <c r="BC68" s="82">
        <f t="shared" si="34"/>
        <v>0</v>
      </c>
      <c r="BD68" s="83">
        <f t="shared" si="7"/>
        <v>0</v>
      </c>
      <c r="BE68" s="82">
        <f t="shared" si="35"/>
        <v>0</v>
      </c>
      <c r="BF68" s="83">
        <f t="shared" si="8"/>
        <v>0</v>
      </c>
      <c r="BG68" s="82">
        <f t="shared" si="36"/>
        <v>0</v>
      </c>
      <c r="BH68" s="82">
        <f t="shared" si="52"/>
        <v>0</v>
      </c>
      <c r="BI68" s="83">
        <f t="shared" si="53"/>
        <v>0</v>
      </c>
      <c r="BJ68" s="82">
        <f t="shared" si="54"/>
        <v>0</v>
      </c>
      <c r="BK68" s="83">
        <f t="shared" si="55"/>
        <v>62</v>
      </c>
      <c r="BL68" s="7"/>
      <c r="BM68" s="82">
        <f t="shared" si="56"/>
        <v>0</v>
      </c>
      <c r="BN68" s="83">
        <f t="shared" si="57"/>
        <v>0</v>
      </c>
      <c r="BO68" s="82">
        <f t="shared" si="58"/>
        <v>0</v>
      </c>
      <c r="BP68" s="83">
        <f t="shared" si="59"/>
        <v>0</v>
      </c>
      <c r="BQ68" s="82">
        <f t="shared" si="60"/>
        <v>0</v>
      </c>
      <c r="BR68" s="83">
        <f t="shared" si="61"/>
        <v>0</v>
      </c>
      <c r="BS68" s="82">
        <f t="shared" si="62"/>
        <v>0</v>
      </c>
      <c r="BT68" s="82">
        <f t="shared" si="63"/>
        <v>0</v>
      </c>
      <c r="BU68" s="83">
        <f t="shared" si="64"/>
        <v>0</v>
      </c>
      <c r="BV68" s="82">
        <f t="shared" si="65"/>
        <v>0</v>
      </c>
      <c r="BW68" s="83">
        <f t="shared" si="66"/>
        <v>126.01</v>
      </c>
      <c r="BY68" s="7">
        <f t="shared" si="67"/>
        <v>126.01</v>
      </c>
      <c r="BZ68" s="7"/>
      <c r="CA68" s="7">
        <f t="shared" si="37"/>
        <v>0</v>
      </c>
      <c r="CB68" s="7"/>
      <c r="CC68" s="7">
        <f t="shared" si="25"/>
        <v>126.01</v>
      </c>
      <c r="CF68" s="7">
        <f t="shared" si="68"/>
        <v>1</v>
      </c>
      <c r="CG68" s="7">
        <f t="shared" si="69"/>
        <v>1</v>
      </c>
      <c r="CH68" s="7">
        <f t="shared" si="70"/>
        <v>1</v>
      </c>
      <c r="CI68" s="7">
        <f t="shared" si="71"/>
        <v>1</v>
      </c>
      <c r="CJ68" s="7">
        <f t="shared" si="72"/>
        <v>1</v>
      </c>
      <c r="CK68" s="7">
        <f t="shared" si="73"/>
        <v>1</v>
      </c>
      <c r="CL68" s="7">
        <f t="shared" si="74"/>
        <v>1</v>
      </c>
      <c r="CM68" s="7">
        <f t="shared" si="75"/>
        <v>1</v>
      </c>
      <c r="CN68" s="7">
        <f t="shared" si="40"/>
        <v>1</v>
      </c>
      <c r="CO68" s="7">
        <f t="shared" si="41"/>
        <v>1</v>
      </c>
      <c r="CP68" s="7">
        <f t="shared" si="42"/>
        <v>11</v>
      </c>
      <c r="CQ68" s="7"/>
      <c r="CS68" s="7">
        <f t="shared" si="51"/>
        <v>0</v>
      </c>
      <c r="CT68" s="7">
        <f t="shared" si="51"/>
        <v>0</v>
      </c>
      <c r="CU68" s="7">
        <f t="shared" si="51"/>
        <v>0</v>
      </c>
      <c r="CV68" s="7">
        <f t="shared" si="51"/>
        <v>0</v>
      </c>
      <c r="CW68" s="7">
        <f t="shared" si="51"/>
        <v>0</v>
      </c>
      <c r="CX68" s="7">
        <f t="shared" si="76"/>
        <v>0</v>
      </c>
      <c r="CY68" s="7">
        <f t="shared" si="76"/>
        <v>0</v>
      </c>
      <c r="CZ68" s="7">
        <f t="shared" si="76"/>
        <v>0</v>
      </c>
      <c r="DA68" s="7">
        <f t="shared" si="76"/>
        <v>0</v>
      </c>
      <c r="DB68" s="7">
        <f t="shared" si="76"/>
        <v>0</v>
      </c>
      <c r="DC68" s="7">
        <f t="shared" si="76"/>
        <v>126.01</v>
      </c>
    </row>
    <row r="69" spans="1:107">
      <c r="A69" s="6">
        <v>55</v>
      </c>
      <c r="B69" s="68" t="s">
        <v>120</v>
      </c>
      <c r="C69" s="15" t="s">
        <v>121</v>
      </c>
      <c r="D69" s="9"/>
      <c r="E69" s="29">
        <f>LOOKUP((IF(D69&gt;0,(RANK(D69,D$6:D$135,0)),"NA")),'Points System'!$A$4:$A$154,'Points System'!$B$4:$B$154)</f>
        <v>0</v>
      </c>
      <c r="F69" s="17">
        <v>191.01</v>
      </c>
      <c r="G69" s="29">
        <f>LOOKUP((IF(F69&gt;0,(RANK(F69,F$6:F$135,0)),"NA")),'Points System'!$A$4:$A$154,'Points System'!$B$4:$B$154)</f>
        <v>62</v>
      </c>
      <c r="H69" s="17"/>
      <c r="I69" s="29">
        <f>LOOKUP((IF(H69&gt;0,(RANK(H69,H$6:H$135,0)),"NA")),'Points System'!$A$4:$A$154,'Points System'!$B$4:$B$154)</f>
        <v>0</v>
      </c>
      <c r="J69" s="17"/>
      <c r="K69" s="29">
        <f>LOOKUP((IF(J69&gt;0,(RANK(J69,J$6:J$135,0)),"NA")),'Points System'!$A$4:$A$154,'Points System'!$B$4:$B$154)</f>
        <v>0</v>
      </c>
      <c r="L69" s="17"/>
      <c r="M69" s="29">
        <f>LOOKUP((IF(L69&gt;0,(RANK(L69,L$6:L$135,0)),"NA")),'Points System'!$A$4:$A$154,'Points System'!$B$4:$B$154)</f>
        <v>0</v>
      </c>
      <c r="N69" s="17"/>
      <c r="O69" s="29">
        <f>LOOKUP((IF(N69&gt;0,(RANK(N69,N$6:N$135,0)),"NA")),'Points System'!$A$4:$A$154,'Points System'!$B$4:$B$154)</f>
        <v>0</v>
      </c>
      <c r="P69" s="19"/>
      <c r="Q69" s="29">
        <f>LOOKUP((IF(P69&gt;0,(RANK(P69,P$6:P$135,0)),"NA")),'Points System'!$A$4:$A$154,'Points System'!$B$4:$B$154)</f>
        <v>0</v>
      </c>
      <c r="R69" s="19"/>
      <c r="S69" s="29">
        <f>LOOKUP((IF(R69&gt;0,(RANK(R69,R$6:R$135,0)),"NA")),'Points System'!$A$4:$A$154,'Points System'!$B$4:$B$154)</f>
        <v>0</v>
      </c>
      <c r="T69" s="17"/>
      <c r="U69" s="29">
        <f>LOOKUP((IF(T69&gt;0,(RANK(T69,T$6:T$135,0)),"NA")),'Points System'!$A$4:$A$154,'Points System'!$B$4:$B$154)</f>
        <v>0</v>
      </c>
      <c r="V69" s="17"/>
      <c r="W69" s="29">
        <f>LOOKUP((IF(V69&gt;0,(RANK(V69,V$6:V$135,0)),"NA")),'Points System'!$A$4:$A$154,'Points System'!$B$4:$B$154)</f>
        <v>0</v>
      </c>
      <c r="X69" s="9"/>
      <c r="Y69" s="10">
        <f>LOOKUP((IF(X69&gt;0,(RANK(X69,X$6:X$135,0)),"NA")),'Points System'!$A$4:$A$154,'Points System'!$B$4:$B$154)</f>
        <v>0</v>
      </c>
      <c r="Z69" s="9"/>
      <c r="AA69" s="10">
        <f>LOOKUP((IF(Z69&gt;0,(RANK(Z69,Z$6:Z$135,0)),"NA")),'Points System'!$A$4:$A$154,'Points System'!$B$4:$B$154)</f>
        <v>0</v>
      </c>
      <c r="AB69" s="78">
        <f>CC69</f>
        <v>191.01</v>
      </c>
      <c r="AC69" s="10">
        <f>SUM((LARGE((BA69:BL69),1))+(LARGE((BA69:BL69),2))+(LARGE((BA69:BL69),3)+(LARGE((BA69:BL69),4))))</f>
        <v>62</v>
      </c>
      <c r="AD69" s="12">
        <f>RANK(AC69,$AC$6:$AC$135,0)</f>
        <v>62</v>
      </c>
      <c r="AE69" s="11">
        <f>(AB69-(ROUNDDOWN(AB69,0)))*100</f>
        <v>0.99999999999909051</v>
      </c>
      <c r="AF69" s="76" t="str">
        <f>IF((COUNTIF(AT69:AY69,"&gt;0"))&gt;2,"Y","N")</f>
        <v>N</v>
      </c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23">
        <f t="shared" si="44"/>
        <v>62</v>
      </c>
      <c r="AU69" s="23">
        <f t="shared" si="45"/>
        <v>0</v>
      </c>
      <c r="AV69" s="23">
        <f t="shared" si="46"/>
        <v>0</v>
      </c>
      <c r="AW69" s="23">
        <f t="shared" si="47"/>
        <v>0</v>
      </c>
      <c r="AX69" s="23">
        <f t="shared" si="48"/>
        <v>0</v>
      </c>
      <c r="AY69" s="23">
        <f t="shared" si="49"/>
        <v>0</v>
      </c>
      <c r="AZ69" s="7"/>
      <c r="BA69" s="82">
        <f t="shared" si="33"/>
        <v>62</v>
      </c>
      <c r="BB69" s="83">
        <f t="shared" si="6"/>
        <v>0</v>
      </c>
      <c r="BC69" s="82">
        <f t="shared" si="34"/>
        <v>0</v>
      </c>
      <c r="BD69" s="83">
        <f t="shared" si="7"/>
        <v>0</v>
      </c>
      <c r="BE69" s="82">
        <f t="shared" si="35"/>
        <v>0</v>
      </c>
      <c r="BF69" s="83">
        <f t="shared" si="8"/>
        <v>0</v>
      </c>
      <c r="BG69" s="82">
        <f t="shared" si="36"/>
        <v>0</v>
      </c>
      <c r="BH69" s="82">
        <f t="shared" si="52"/>
        <v>0</v>
      </c>
      <c r="BI69" s="83">
        <f t="shared" si="53"/>
        <v>0</v>
      </c>
      <c r="BJ69" s="82">
        <f t="shared" si="54"/>
        <v>0</v>
      </c>
      <c r="BK69" s="83">
        <f t="shared" si="55"/>
        <v>0</v>
      </c>
      <c r="BL69" s="7"/>
      <c r="BM69" s="82">
        <f t="shared" si="56"/>
        <v>191.01</v>
      </c>
      <c r="BN69" s="83">
        <f t="shared" si="57"/>
        <v>0</v>
      </c>
      <c r="BO69" s="82">
        <f t="shared" si="58"/>
        <v>0</v>
      </c>
      <c r="BP69" s="83">
        <f t="shared" si="59"/>
        <v>0</v>
      </c>
      <c r="BQ69" s="82">
        <f t="shared" si="60"/>
        <v>0</v>
      </c>
      <c r="BR69" s="83">
        <f t="shared" si="61"/>
        <v>0</v>
      </c>
      <c r="BS69" s="82">
        <f t="shared" si="62"/>
        <v>0</v>
      </c>
      <c r="BT69" s="82">
        <f t="shared" si="63"/>
        <v>0</v>
      </c>
      <c r="BU69" s="83">
        <f t="shared" si="64"/>
        <v>0</v>
      </c>
      <c r="BV69" s="82">
        <f t="shared" si="65"/>
        <v>0</v>
      </c>
      <c r="BW69" s="83">
        <f t="shared" si="66"/>
        <v>0</v>
      </c>
      <c r="BY69" s="7">
        <f t="shared" si="67"/>
        <v>191.01</v>
      </c>
      <c r="BZ69" s="7"/>
      <c r="CA69" s="7">
        <f t="shared" si="37"/>
        <v>0</v>
      </c>
      <c r="CB69" s="7"/>
      <c r="CC69" s="7">
        <f t="shared" si="25"/>
        <v>191.01</v>
      </c>
      <c r="CF69" s="7">
        <f t="shared" si="68"/>
        <v>2</v>
      </c>
      <c r="CG69" s="7">
        <f t="shared" si="69"/>
        <v>2</v>
      </c>
      <c r="CH69" s="7">
        <f t="shared" si="70"/>
        <v>2</v>
      </c>
      <c r="CI69" s="7">
        <f t="shared" si="71"/>
        <v>2</v>
      </c>
      <c r="CJ69" s="7">
        <f t="shared" si="72"/>
        <v>2</v>
      </c>
      <c r="CK69" s="7">
        <f t="shared" si="73"/>
        <v>2</v>
      </c>
      <c r="CL69" s="7">
        <f t="shared" si="74"/>
        <v>2</v>
      </c>
      <c r="CM69" s="7">
        <f t="shared" si="75"/>
        <v>2</v>
      </c>
      <c r="CN69" s="7">
        <f t="shared" si="40"/>
        <v>2</v>
      </c>
      <c r="CO69" s="7">
        <f t="shared" si="41"/>
        <v>2</v>
      </c>
      <c r="CP69" s="7">
        <f t="shared" si="42"/>
        <v>1</v>
      </c>
      <c r="CQ69" s="7"/>
      <c r="CS69" s="7">
        <f t="shared" si="51"/>
        <v>0</v>
      </c>
      <c r="CT69" s="7">
        <f t="shared" si="51"/>
        <v>0</v>
      </c>
      <c r="CU69" s="7">
        <f t="shared" si="51"/>
        <v>0</v>
      </c>
      <c r="CV69" s="7">
        <f t="shared" si="51"/>
        <v>0</v>
      </c>
      <c r="CW69" s="7">
        <f t="shared" si="51"/>
        <v>0</v>
      </c>
      <c r="CX69" s="7">
        <f t="shared" si="76"/>
        <v>0</v>
      </c>
      <c r="CY69" s="7">
        <f t="shared" si="76"/>
        <v>0</v>
      </c>
      <c r="CZ69" s="7">
        <f t="shared" si="76"/>
        <v>0</v>
      </c>
      <c r="DA69" s="7">
        <f t="shared" si="76"/>
        <v>0</v>
      </c>
      <c r="DB69" s="7">
        <f t="shared" si="76"/>
        <v>0</v>
      </c>
      <c r="DC69" s="7">
        <f t="shared" si="76"/>
        <v>191.01</v>
      </c>
    </row>
    <row r="70" spans="1:107">
      <c r="A70" s="6">
        <v>56</v>
      </c>
      <c r="B70" s="68" t="s">
        <v>80</v>
      </c>
      <c r="C70" s="15" t="s">
        <v>110</v>
      </c>
      <c r="D70" s="9"/>
      <c r="E70" s="29">
        <f>LOOKUP((IF(D70&gt;0,(RANK(D70,D$6:D$135,0)),"NA")),'Points System'!$A$4:$A$154,'Points System'!$B$4:$B$154)</f>
        <v>0</v>
      </c>
      <c r="F70" s="17"/>
      <c r="G70" s="29">
        <f>LOOKUP((IF(F70&gt;0,(RANK(F70,F$6:F$135,0)),"NA")),'Points System'!$A$4:$A$154,'Points System'!$B$4:$B$154)</f>
        <v>0</v>
      </c>
      <c r="H70" s="17"/>
      <c r="I70" s="29">
        <f>LOOKUP((IF(H70&gt;0,(RANK(H70,H$6:H$135,0)),"NA")),'Points System'!$A$4:$A$154,'Points System'!$B$4:$B$154)</f>
        <v>0</v>
      </c>
      <c r="J70" s="17"/>
      <c r="K70" s="29">
        <f>LOOKUP((IF(J70&gt;0,(RANK(J70,J$6:J$135,0)),"NA")),'Points System'!$A$4:$A$154,'Points System'!$B$4:$B$154)</f>
        <v>0</v>
      </c>
      <c r="L70" s="17"/>
      <c r="M70" s="29">
        <f>LOOKUP((IF(L70&gt;0,(RANK(L70,L$6:L$135,0)),"NA")),'Points System'!$A$4:$A$154,'Points System'!$B$4:$B$154)</f>
        <v>0</v>
      </c>
      <c r="N70" s="17"/>
      <c r="O70" s="29">
        <f>LOOKUP((IF(N70&gt;0,(RANK(N70,N$6:N$135,0)),"NA")),'Points System'!$A$4:$A$154,'Points System'!$B$4:$B$154)</f>
        <v>0</v>
      </c>
      <c r="P70" s="19">
        <v>227.02</v>
      </c>
      <c r="Q70" s="29">
        <f>LOOKUP((IF(P70&gt;0,(RANK(P70,P$6:P$135,0)),"NA")),'Points System'!$A$4:$A$154,'Points System'!$B$4:$B$154)</f>
        <v>60</v>
      </c>
      <c r="R70" s="19"/>
      <c r="S70" s="29">
        <f>LOOKUP((IF(R70&gt;0,(RANK(R70,R$6:R$135,0)),"NA")),'Points System'!$A$4:$A$154,'Points System'!$B$4:$B$154)</f>
        <v>0</v>
      </c>
      <c r="T70" s="17"/>
      <c r="U70" s="29">
        <f>LOOKUP((IF(T70&gt;0,(RANK(T70,T$6:T$135,0)),"NA")),'Points System'!$A$4:$A$154,'Points System'!$B$4:$B$154)</f>
        <v>0</v>
      </c>
      <c r="V70" s="17"/>
      <c r="W70" s="29">
        <f>LOOKUP((IF(V70&gt;0,(RANK(V70,V$6:V$135,0)),"NA")),'Points System'!$A$4:$A$154,'Points System'!$B$4:$B$154)</f>
        <v>0</v>
      </c>
      <c r="X70" s="9"/>
      <c r="Y70" s="10">
        <f>LOOKUP((IF(X70&gt;0,(RANK(X70,X$6:X$135,0)),"NA")),'Points System'!$A$4:$A$154,'Points System'!$B$4:$B$154)</f>
        <v>0</v>
      </c>
      <c r="Z70" s="9"/>
      <c r="AA70" s="10">
        <f>LOOKUP((IF(Z70&gt;0,(RANK(Z70,Z$6:Z$135,0)),"NA")),'Points System'!$A$4:$A$154,'Points System'!$B$4:$B$154)</f>
        <v>0</v>
      </c>
      <c r="AB70" s="78">
        <f>CC70</f>
        <v>227.02</v>
      </c>
      <c r="AC70" s="10">
        <f>SUM((LARGE((BA70:BL70),1))+(LARGE((BA70:BL70),2))+(LARGE((BA70:BL70),3)+(LARGE((BA70:BL70),4))))</f>
        <v>60</v>
      </c>
      <c r="AD70" s="12">
        <f>RANK(AC70,$AC$6:$AC$135,0)</f>
        <v>65</v>
      </c>
      <c r="AE70" s="11">
        <f>(AB70-(ROUNDDOWN(AB70,0)))*100</f>
        <v>2.0000000000010232</v>
      </c>
      <c r="AF70" s="76" t="str">
        <f>IF((COUNTIF(AT70:AY70,"&gt;0"))&gt;2,"Y","N")</f>
        <v>N</v>
      </c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23">
        <f t="shared" si="44"/>
        <v>0</v>
      </c>
      <c r="AU70" s="23">
        <f t="shared" si="45"/>
        <v>60</v>
      </c>
      <c r="AV70" s="23">
        <f t="shared" si="46"/>
        <v>0</v>
      </c>
      <c r="AW70" s="23">
        <f t="shared" si="47"/>
        <v>0</v>
      </c>
      <c r="AX70" s="23">
        <f t="shared" si="48"/>
        <v>0</v>
      </c>
      <c r="AY70" s="23">
        <f t="shared" si="49"/>
        <v>0</v>
      </c>
      <c r="AZ70" s="7"/>
      <c r="BA70" s="82">
        <f t="shared" si="33"/>
        <v>0</v>
      </c>
      <c r="BB70" s="83">
        <f t="shared" ref="BB70:BB125" si="77">S70</f>
        <v>0</v>
      </c>
      <c r="BC70" s="82">
        <f t="shared" si="34"/>
        <v>0</v>
      </c>
      <c r="BD70" s="83">
        <f t="shared" ref="BD70:BD125" si="78">Q70</f>
        <v>60</v>
      </c>
      <c r="BE70" s="82">
        <f t="shared" si="35"/>
        <v>0</v>
      </c>
      <c r="BF70" s="83">
        <f t="shared" ref="BF70:BF125" si="79">W70</f>
        <v>0</v>
      </c>
      <c r="BG70" s="82">
        <f t="shared" si="36"/>
        <v>0</v>
      </c>
      <c r="BH70" s="82">
        <f t="shared" ref="BH70:BH101" si="80">E70</f>
        <v>0</v>
      </c>
      <c r="BI70" s="83">
        <f t="shared" ref="BI70:BI101" si="81">M70</f>
        <v>0</v>
      </c>
      <c r="BJ70" s="82">
        <f t="shared" ref="BJ70:BJ101" si="82">O70</f>
        <v>0</v>
      </c>
      <c r="BK70" s="83">
        <f t="shared" ref="BK70:BK101" si="83">Y70</f>
        <v>0</v>
      </c>
      <c r="BL70" s="7"/>
      <c r="BM70" s="82">
        <f t="shared" ref="BM70:BM101" si="84">F70</f>
        <v>0</v>
      </c>
      <c r="BN70" s="83">
        <f t="shared" ref="BN70:BN101" si="85">R70</f>
        <v>0</v>
      </c>
      <c r="BO70" s="82">
        <f t="shared" ref="BO70:BO101" si="86">H70</f>
        <v>0</v>
      </c>
      <c r="BP70" s="83">
        <f t="shared" ref="BP70:BP101" si="87">P70</f>
        <v>227.02</v>
      </c>
      <c r="BQ70" s="82">
        <f t="shared" ref="BQ70:BQ101" si="88">J70</f>
        <v>0</v>
      </c>
      <c r="BR70" s="83">
        <f t="shared" ref="BR70:BR101" si="89">V70</f>
        <v>0</v>
      </c>
      <c r="BS70" s="82">
        <f t="shared" ref="BS70:BS101" si="90">Z70</f>
        <v>0</v>
      </c>
      <c r="BT70" s="82">
        <f t="shared" ref="BT70:BT101" si="91">D70</f>
        <v>0</v>
      </c>
      <c r="BU70" s="83">
        <f t="shared" ref="BU70:BU101" si="92">L70</f>
        <v>0</v>
      </c>
      <c r="BV70" s="82">
        <f t="shared" ref="BV70:BV101" si="93">N70</f>
        <v>0</v>
      </c>
      <c r="BW70" s="83">
        <f t="shared" ref="BW70:BW101" si="94">X70</f>
        <v>0</v>
      </c>
      <c r="BY70" s="7">
        <f t="shared" ref="BY70:BY101" si="95">SUM(BM70:BW70)</f>
        <v>227.02</v>
      </c>
      <c r="BZ70" s="7"/>
      <c r="CA70" s="7">
        <f t="shared" si="37"/>
        <v>0</v>
      </c>
      <c r="CB70" s="7"/>
      <c r="CC70" s="7">
        <f t="shared" ref="CC70:CC125" si="96">BY70-CA70</f>
        <v>227.02</v>
      </c>
      <c r="CF70" s="7">
        <f t="shared" ref="CF70:CF101" si="97">MATCH((SMALL(BA70:BK70,1)),BA70:BK70,0)</f>
        <v>1</v>
      </c>
      <c r="CG70" s="7">
        <f t="shared" ref="CG70:CG101" si="98">MATCH((SMALL(BA70:BK70,2)),BA70:BK70,0)</f>
        <v>1</v>
      </c>
      <c r="CH70" s="7">
        <f t="shared" ref="CH70:CH101" si="99">MATCH((SMALL(BA70:BK70,3)),BA70:BK70,0)</f>
        <v>1</v>
      </c>
      <c r="CI70" s="7">
        <f t="shared" ref="CI70:CI101" si="100">MATCH((SMALL(BA70:BK70,4)),BA70:BK70,0)</f>
        <v>1</v>
      </c>
      <c r="CJ70" s="7">
        <f t="shared" ref="CJ70:CJ101" si="101">MATCH((SMALL(BA70:BK70,5)),BA70:BK70,0)</f>
        <v>1</v>
      </c>
      <c r="CK70" s="7">
        <f t="shared" ref="CK70:CK101" si="102">MATCH((SMALL(BA70:BK70,6)),BA70:BK70,0)</f>
        <v>1</v>
      </c>
      <c r="CL70" s="7">
        <f t="shared" si="74"/>
        <v>1</v>
      </c>
      <c r="CM70" s="7">
        <f t="shared" si="75"/>
        <v>1</v>
      </c>
      <c r="CN70" s="7">
        <f t="shared" si="40"/>
        <v>1</v>
      </c>
      <c r="CO70" s="7">
        <f t="shared" si="41"/>
        <v>1</v>
      </c>
      <c r="CP70" s="7">
        <f t="shared" si="42"/>
        <v>4</v>
      </c>
      <c r="CQ70" s="7"/>
      <c r="CS70" s="7">
        <f t="shared" si="51"/>
        <v>0</v>
      </c>
      <c r="CT70" s="7">
        <f t="shared" si="51"/>
        <v>0</v>
      </c>
      <c r="CU70" s="7">
        <f t="shared" si="51"/>
        <v>0</v>
      </c>
      <c r="CV70" s="7">
        <f t="shared" si="51"/>
        <v>0</v>
      </c>
      <c r="CW70" s="7">
        <f t="shared" si="51"/>
        <v>0</v>
      </c>
      <c r="CX70" s="7">
        <f t="shared" si="76"/>
        <v>0</v>
      </c>
      <c r="CY70" s="7">
        <f t="shared" si="76"/>
        <v>0</v>
      </c>
      <c r="CZ70" s="7">
        <f t="shared" si="76"/>
        <v>0</v>
      </c>
      <c r="DA70" s="7">
        <f t="shared" si="76"/>
        <v>0</v>
      </c>
      <c r="DB70" s="7">
        <f t="shared" si="76"/>
        <v>0</v>
      </c>
      <c r="DC70" s="7">
        <f t="shared" si="76"/>
        <v>227.02</v>
      </c>
    </row>
    <row r="71" spans="1:107">
      <c r="A71" s="6">
        <v>115</v>
      </c>
      <c r="B71" s="68" t="s">
        <v>68</v>
      </c>
      <c r="C71" s="15" t="s">
        <v>299</v>
      </c>
      <c r="D71" s="9"/>
      <c r="E71" s="29">
        <f>LOOKUP((IF(D71&gt;0,(RANK(D71,D$6:D$135,0)),"NA")),'Points System'!$A$4:$A$154,'Points System'!$B$4:$B$154)</f>
        <v>0</v>
      </c>
      <c r="F71" s="17"/>
      <c r="G71" s="29">
        <f>LOOKUP((IF(F71&gt;0,(RANK(F71,F$6:F$135,0)),"NA")),'Points System'!$A$4:$A$154,'Points System'!$B$4:$B$154)</f>
        <v>0</v>
      </c>
      <c r="H71" s="17"/>
      <c r="I71" s="29">
        <f>LOOKUP((IF(H71&gt;0,(RANK(H71,H$6:H$135,0)),"NA")),'Points System'!$A$4:$A$154,'Points System'!$B$4:$B$154)</f>
        <v>0</v>
      </c>
      <c r="J71" s="17"/>
      <c r="K71" s="29">
        <f>LOOKUP((IF(J71&gt;0,(RANK(J71,J$6:J$135,0)),"NA")),'Points System'!$A$4:$A$154,'Points System'!$B$4:$B$154)</f>
        <v>0</v>
      </c>
      <c r="L71" s="17"/>
      <c r="M71" s="29">
        <f>LOOKUP((IF(L71&gt;0,(RANK(L71,L$6:L$135,0)),"NA")),'Points System'!$A$4:$A$154,'Points System'!$B$4:$B$154)</f>
        <v>0</v>
      </c>
      <c r="N71" s="17"/>
      <c r="O71" s="29">
        <f>LOOKUP((IF(N71&gt;0,(RANK(N71,N$6:N$135,0)),"NA")),'Points System'!$A$4:$A$154,'Points System'!$B$4:$B$154)</f>
        <v>0</v>
      </c>
      <c r="P71" s="19"/>
      <c r="Q71" s="29">
        <f>LOOKUP((IF(P71&gt;0,(RANK(P71,P$6:P$135,0)),"NA")),'Points System'!$A$4:$A$154,'Points System'!$B$4:$B$154)</f>
        <v>0</v>
      </c>
      <c r="R71" s="19"/>
      <c r="S71" s="29">
        <f>LOOKUP((IF(R71&gt;0,(RANK(R71,R$6:R$135,0)),"NA")),'Points System'!$A$4:$A$154,'Points System'!$B$4:$B$154)</f>
        <v>0</v>
      </c>
      <c r="T71" s="17"/>
      <c r="U71" s="29">
        <f>LOOKUP((IF(T71&gt;0,(RANK(T71,T$6:T$135,0)),"NA")),'Points System'!$A$4:$A$154,'Points System'!$B$4:$B$154)</f>
        <v>0</v>
      </c>
      <c r="V71" s="17"/>
      <c r="W71" s="29">
        <f>LOOKUP((IF(V71&gt;0,(RANK(V71,V$6:V$135,0)),"NA")),'Points System'!$A$4:$A$154,'Points System'!$B$4:$B$154)</f>
        <v>0</v>
      </c>
      <c r="X71" s="9">
        <v>119.01</v>
      </c>
      <c r="Y71" s="10">
        <f>LOOKUP((IF(X71&gt;0,(RANK(X71,X$6:X$135,0)),"NA")),'Points System'!$A$4:$A$154,'Points System'!$B$4:$B$154)</f>
        <v>60</v>
      </c>
      <c r="Z71" s="9"/>
      <c r="AA71" s="10">
        <f>LOOKUP((IF(Z71&gt;0,(RANK(Z71,Z$6:Z$135,0)),"NA")),'Points System'!$A$4:$A$154,'Points System'!$B$4:$B$154)</f>
        <v>0</v>
      </c>
      <c r="AB71" s="78">
        <f>CC71</f>
        <v>119.01</v>
      </c>
      <c r="AC71" s="10">
        <f>SUM((LARGE((BA71:BL71),1))+(LARGE((BA71:BL71),2))+(LARGE((BA71:BL71),3)+(LARGE((BA71:BL71),4))))</f>
        <v>60</v>
      </c>
      <c r="AD71" s="12">
        <f>RANK(AC71,$AC$6:$AC$135,0)</f>
        <v>65</v>
      </c>
      <c r="AE71" s="11">
        <f>(AB71-(ROUNDDOWN(AB71,0)))*100</f>
        <v>1.0000000000005116</v>
      </c>
      <c r="AF71" s="76" t="str">
        <f>IF((COUNTIF(AT71:AY71,"&gt;0"))&gt;2,"Y","N")</f>
        <v>N</v>
      </c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23">
        <f t="shared" si="44"/>
        <v>0</v>
      </c>
      <c r="AU71" s="23">
        <f t="shared" si="45"/>
        <v>0</v>
      </c>
      <c r="AV71" s="23">
        <f t="shared" si="46"/>
        <v>0</v>
      </c>
      <c r="AW71" s="23">
        <f t="shared" si="47"/>
        <v>0</v>
      </c>
      <c r="AX71" s="23">
        <f t="shared" si="48"/>
        <v>0</v>
      </c>
      <c r="AY71" s="23">
        <f t="shared" si="49"/>
        <v>60</v>
      </c>
      <c r="AZ71" s="7"/>
      <c r="BA71" s="82">
        <f t="shared" ref="BA71:BA125" si="103">G71</f>
        <v>0</v>
      </c>
      <c r="BB71" s="83">
        <f t="shared" si="77"/>
        <v>0</v>
      </c>
      <c r="BC71" s="82">
        <f t="shared" ref="BC71:BC125" si="104">I71</f>
        <v>0</v>
      </c>
      <c r="BD71" s="83">
        <f t="shared" si="78"/>
        <v>0</v>
      </c>
      <c r="BE71" s="82">
        <f t="shared" ref="BE71:BE125" si="105">K71</f>
        <v>0</v>
      </c>
      <c r="BF71" s="83">
        <f t="shared" si="79"/>
        <v>0</v>
      </c>
      <c r="BG71" s="82">
        <f t="shared" ref="BG71:BG125" si="106">AA71</f>
        <v>0</v>
      </c>
      <c r="BH71" s="82">
        <f t="shared" si="80"/>
        <v>0</v>
      </c>
      <c r="BI71" s="83">
        <f t="shared" si="81"/>
        <v>0</v>
      </c>
      <c r="BJ71" s="82">
        <f t="shared" si="82"/>
        <v>0</v>
      </c>
      <c r="BK71" s="83">
        <f t="shared" si="83"/>
        <v>60</v>
      </c>
      <c r="BL71" s="7"/>
      <c r="BM71" s="82">
        <f t="shared" si="84"/>
        <v>0</v>
      </c>
      <c r="BN71" s="83">
        <f t="shared" si="85"/>
        <v>0</v>
      </c>
      <c r="BO71" s="82">
        <f t="shared" si="86"/>
        <v>0</v>
      </c>
      <c r="BP71" s="83">
        <f t="shared" si="87"/>
        <v>0</v>
      </c>
      <c r="BQ71" s="82">
        <f t="shared" si="88"/>
        <v>0</v>
      </c>
      <c r="BR71" s="83">
        <f t="shared" si="89"/>
        <v>0</v>
      </c>
      <c r="BS71" s="82">
        <f t="shared" si="90"/>
        <v>0</v>
      </c>
      <c r="BT71" s="82">
        <f t="shared" si="91"/>
        <v>0</v>
      </c>
      <c r="BU71" s="83">
        <f t="shared" si="92"/>
        <v>0</v>
      </c>
      <c r="BV71" s="82">
        <f t="shared" si="93"/>
        <v>0</v>
      </c>
      <c r="BW71" s="83">
        <f t="shared" si="94"/>
        <v>119.01</v>
      </c>
      <c r="BY71" s="7">
        <f t="shared" si="95"/>
        <v>119.01</v>
      </c>
      <c r="BZ71" s="7"/>
      <c r="CA71" s="7">
        <f t="shared" ref="CA71:CA125" si="107">SUM(CS71:CY71)</f>
        <v>0</v>
      </c>
      <c r="CB71" s="7"/>
      <c r="CC71" s="7">
        <f t="shared" si="96"/>
        <v>119.01</v>
      </c>
      <c r="CF71" s="7">
        <f t="shared" si="97"/>
        <v>1</v>
      </c>
      <c r="CG71" s="7">
        <f t="shared" si="98"/>
        <v>1</v>
      </c>
      <c r="CH71" s="7">
        <f t="shared" si="99"/>
        <v>1</v>
      </c>
      <c r="CI71" s="7">
        <f t="shared" si="100"/>
        <v>1</v>
      </c>
      <c r="CJ71" s="7">
        <f t="shared" si="101"/>
        <v>1</v>
      </c>
      <c r="CK71" s="7">
        <f t="shared" si="102"/>
        <v>1</v>
      </c>
      <c r="CL71" s="7">
        <f t="shared" ref="CL71:CL102" si="108">MATCH((SMALL(BA71:BK71,7)),BA71:BK71,0)</f>
        <v>1</v>
      </c>
      <c r="CM71" s="7">
        <f t="shared" ref="CM71:CM102" si="109">MATCH((SMALL(BA71:BK71,8)),BA71:BK71,0)</f>
        <v>1</v>
      </c>
      <c r="CN71" s="7">
        <f t="shared" ref="CN71:CN134" si="110">MATCH((SMALL($BA71:$BK71,9)),$BA71:$BK71,0)</f>
        <v>1</v>
      </c>
      <c r="CO71" s="7">
        <f t="shared" ref="CO71:CO134" si="111">MATCH((SMALL($BA71:$BK71,10)),$BA71:$BK71,0)</f>
        <v>1</v>
      </c>
      <c r="CP71" s="7">
        <f t="shared" ref="CP71:CP134" si="112">MATCH((SMALL($BA71:$BK71,11)),$BA71:$BK71,0)</f>
        <v>11</v>
      </c>
      <c r="CQ71" s="7"/>
      <c r="CS71" s="7">
        <f t="shared" si="51"/>
        <v>0</v>
      </c>
      <c r="CT71" s="7">
        <f t="shared" si="51"/>
        <v>0</v>
      </c>
      <c r="CU71" s="7">
        <f t="shared" si="51"/>
        <v>0</v>
      </c>
      <c r="CV71" s="7">
        <f t="shared" si="51"/>
        <v>0</v>
      </c>
      <c r="CW71" s="7">
        <f t="shared" si="51"/>
        <v>0</v>
      </c>
      <c r="CX71" s="7">
        <f t="shared" si="76"/>
        <v>0</v>
      </c>
      <c r="CY71" s="7">
        <f t="shared" si="76"/>
        <v>0</v>
      </c>
      <c r="CZ71" s="7">
        <f t="shared" si="76"/>
        <v>0</v>
      </c>
      <c r="DA71" s="7">
        <f t="shared" si="76"/>
        <v>0</v>
      </c>
      <c r="DB71" s="7">
        <f t="shared" si="76"/>
        <v>0</v>
      </c>
      <c r="DC71" s="7">
        <f t="shared" si="76"/>
        <v>119.01</v>
      </c>
    </row>
    <row r="72" spans="1:107">
      <c r="A72" s="6">
        <v>57</v>
      </c>
      <c r="B72" s="68" t="s">
        <v>79</v>
      </c>
      <c r="C72" s="15" t="s">
        <v>579</v>
      </c>
      <c r="D72" s="9"/>
      <c r="E72" s="29">
        <f>LOOKUP((IF(D72&gt;0,(RANK(D72,D$6:D$135,0)),"NA")),'Points System'!$A$4:$A$154,'Points System'!$B$4:$B$154)</f>
        <v>0</v>
      </c>
      <c r="F72" s="17"/>
      <c r="G72" s="29">
        <f>LOOKUP((IF(F72&gt;0,(RANK(F72,F$6:F$135,0)),"NA")),'Points System'!$A$4:$A$154,'Points System'!$B$4:$B$154)</f>
        <v>0</v>
      </c>
      <c r="H72" s="17"/>
      <c r="I72" s="29">
        <f>LOOKUP((IF(H72&gt;0,(RANK(H72,H$6:H$135,0)),"NA")),'Points System'!$A$4:$A$154,'Points System'!$B$4:$B$154)</f>
        <v>0</v>
      </c>
      <c r="J72" s="17"/>
      <c r="K72" s="29">
        <f>LOOKUP((IF(J72&gt;0,(RANK(J72,J$6:J$135,0)),"NA")),'Points System'!$A$4:$A$154,'Points System'!$B$4:$B$154)</f>
        <v>0</v>
      </c>
      <c r="L72" s="17"/>
      <c r="M72" s="29">
        <f>LOOKUP((IF(L72&gt;0,(RANK(L72,L$6:L$135,0)),"NA")),'Points System'!$A$4:$A$154,'Points System'!$B$4:$B$154)</f>
        <v>0</v>
      </c>
      <c r="N72" s="17"/>
      <c r="O72" s="29">
        <f>LOOKUP((IF(N72&gt;0,(RANK(N72,N$6:N$135,0)),"NA")),'Points System'!$A$4:$A$154,'Points System'!$B$4:$B$154)</f>
        <v>0</v>
      </c>
      <c r="P72" s="19"/>
      <c r="Q72" s="29">
        <f>LOOKUP((IF(P72&gt;0,(RANK(P72,P$6:P$135,0)),"NA")),'Points System'!$A$4:$A$154,'Points System'!$B$4:$B$154)</f>
        <v>0</v>
      </c>
      <c r="R72" s="19"/>
      <c r="S72" s="29">
        <f>LOOKUP((IF(R72&gt;0,(RANK(R72,R$6:R$135,0)),"NA")),'Points System'!$A$4:$A$154,'Points System'!$B$4:$B$154)</f>
        <v>0</v>
      </c>
      <c r="T72" s="17"/>
      <c r="U72" s="29">
        <f>LOOKUP((IF(T72&gt;0,(RANK(T72,T$6:T$135,0)),"NA")),'Points System'!$A$4:$A$154,'Points System'!$B$4:$B$154)</f>
        <v>0</v>
      </c>
      <c r="V72" s="17">
        <v>140.01</v>
      </c>
      <c r="W72" s="29">
        <f>LOOKUP((IF(V72&gt;0,(RANK(V72,V$6:V$135,0)),"NA")),'Points System'!$A$4:$A$154,'Points System'!$B$4:$B$154)</f>
        <v>60</v>
      </c>
      <c r="X72" s="9"/>
      <c r="Y72" s="10">
        <f>LOOKUP((IF(X72&gt;0,(RANK(X72,X$6:X$135,0)),"NA")),'Points System'!$A$4:$A$154,'Points System'!$B$4:$B$154)</f>
        <v>0</v>
      </c>
      <c r="Z72" s="9"/>
      <c r="AA72" s="10">
        <f>LOOKUP((IF(Z72&gt;0,(RANK(Z72,Z$6:Z$135,0)),"NA")),'Points System'!$A$4:$A$154,'Points System'!$B$4:$B$154)</f>
        <v>0</v>
      </c>
      <c r="AB72" s="78">
        <f>CC72</f>
        <v>140.01</v>
      </c>
      <c r="AC72" s="10">
        <f>SUM((LARGE((BA72:BL72),1))+(LARGE((BA72:BL72),2))+(LARGE((BA72:BL72),3)+(LARGE((BA72:BL72),4))))</f>
        <v>60</v>
      </c>
      <c r="AD72" s="12">
        <f>RANK(AC72,$AC$6:$AC$135,0)</f>
        <v>65</v>
      </c>
      <c r="AE72" s="11">
        <f>(AB72-(ROUNDDOWN(AB72,0)))*100</f>
        <v>0.99999999999909051</v>
      </c>
      <c r="AF72" s="76" t="str">
        <f>IF((COUNTIF(AT72:AY72,"&gt;0"))&gt;2,"Y","N")</f>
        <v>N</v>
      </c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23">
        <f t="shared" ref="AT72:AT135" si="113">LARGE(BA72:BB72,1)</f>
        <v>0</v>
      </c>
      <c r="AU72" s="23">
        <f t="shared" ref="AU72:AU135" si="114">LARGE(BC72:BD72,1)</f>
        <v>0</v>
      </c>
      <c r="AV72" s="23">
        <f t="shared" ref="AV72:AV135" si="115">LARGE(BE72:BF72,1)</f>
        <v>60</v>
      </c>
      <c r="AW72" s="23">
        <f t="shared" ref="AW72:AW135" si="116">LARGE(BG72:BH72,1)</f>
        <v>0</v>
      </c>
      <c r="AX72" s="23">
        <f t="shared" ref="AX72:AX135" si="117">LARGE(BI72:BJ72,1)</f>
        <v>0</v>
      </c>
      <c r="AY72" s="23">
        <f t="shared" ref="AY72:AY135" si="118">LARGE(BK72:BL72,1)</f>
        <v>0</v>
      </c>
      <c r="AZ72" s="7"/>
      <c r="BA72" s="82">
        <f t="shared" si="103"/>
        <v>0</v>
      </c>
      <c r="BB72" s="83">
        <f t="shared" si="77"/>
        <v>0</v>
      </c>
      <c r="BC72" s="82">
        <f t="shared" si="104"/>
        <v>0</v>
      </c>
      <c r="BD72" s="83">
        <f t="shared" si="78"/>
        <v>0</v>
      </c>
      <c r="BE72" s="82">
        <f t="shared" si="105"/>
        <v>0</v>
      </c>
      <c r="BF72" s="83">
        <f t="shared" si="79"/>
        <v>60</v>
      </c>
      <c r="BG72" s="82">
        <f t="shared" si="106"/>
        <v>0</v>
      </c>
      <c r="BH72" s="82">
        <f t="shared" si="80"/>
        <v>0</v>
      </c>
      <c r="BI72" s="83">
        <f t="shared" si="81"/>
        <v>0</v>
      </c>
      <c r="BJ72" s="82">
        <f t="shared" si="82"/>
        <v>0</v>
      </c>
      <c r="BK72" s="83">
        <f t="shared" si="83"/>
        <v>0</v>
      </c>
      <c r="BL72" s="7"/>
      <c r="BM72" s="82">
        <f t="shared" si="84"/>
        <v>0</v>
      </c>
      <c r="BN72" s="83">
        <f t="shared" si="85"/>
        <v>0</v>
      </c>
      <c r="BO72" s="82">
        <f t="shared" si="86"/>
        <v>0</v>
      </c>
      <c r="BP72" s="83">
        <f t="shared" si="87"/>
        <v>0</v>
      </c>
      <c r="BQ72" s="82">
        <f t="shared" si="88"/>
        <v>0</v>
      </c>
      <c r="BR72" s="83">
        <f t="shared" si="89"/>
        <v>140.01</v>
      </c>
      <c r="BS72" s="82">
        <f t="shared" si="90"/>
        <v>0</v>
      </c>
      <c r="BT72" s="82">
        <f t="shared" si="91"/>
        <v>0</v>
      </c>
      <c r="BU72" s="83">
        <f t="shared" si="92"/>
        <v>0</v>
      </c>
      <c r="BV72" s="82">
        <f t="shared" si="93"/>
        <v>0</v>
      </c>
      <c r="BW72" s="83">
        <f t="shared" si="94"/>
        <v>0</v>
      </c>
      <c r="BY72" s="7">
        <f t="shared" si="95"/>
        <v>140.01</v>
      </c>
      <c r="BZ72" s="7"/>
      <c r="CA72" s="7">
        <f t="shared" si="107"/>
        <v>0</v>
      </c>
      <c r="CB72" s="7"/>
      <c r="CC72" s="7">
        <f t="shared" si="96"/>
        <v>140.01</v>
      </c>
      <c r="CF72" s="7">
        <f t="shared" si="97"/>
        <v>1</v>
      </c>
      <c r="CG72" s="7">
        <f t="shared" si="98"/>
        <v>1</v>
      </c>
      <c r="CH72" s="7">
        <f t="shared" si="99"/>
        <v>1</v>
      </c>
      <c r="CI72" s="7">
        <f t="shared" si="100"/>
        <v>1</v>
      </c>
      <c r="CJ72" s="7">
        <f t="shared" si="101"/>
        <v>1</v>
      </c>
      <c r="CK72" s="7">
        <f t="shared" si="102"/>
        <v>1</v>
      </c>
      <c r="CL72" s="7">
        <f t="shared" si="108"/>
        <v>1</v>
      </c>
      <c r="CM72" s="7">
        <f t="shared" si="109"/>
        <v>1</v>
      </c>
      <c r="CN72" s="7">
        <f t="shared" si="110"/>
        <v>1</v>
      </c>
      <c r="CO72" s="7">
        <f t="shared" si="111"/>
        <v>1</v>
      </c>
      <c r="CP72" s="7">
        <f t="shared" si="112"/>
        <v>6</v>
      </c>
      <c r="CQ72" s="7"/>
      <c r="CS72" s="7">
        <f t="shared" si="51"/>
        <v>0</v>
      </c>
      <c r="CT72" s="7">
        <f t="shared" si="51"/>
        <v>0</v>
      </c>
      <c r="CU72" s="7">
        <f t="shared" si="51"/>
        <v>0</v>
      </c>
      <c r="CV72" s="7">
        <f t="shared" si="51"/>
        <v>0</v>
      </c>
      <c r="CW72" s="7">
        <f t="shared" si="51"/>
        <v>0</v>
      </c>
      <c r="CX72" s="7">
        <f t="shared" si="76"/>
        <v>0</v>
      </c>
      <c r="CY72" s="7">
        <f t="shared" si="76"/>
        <v>0</v>
      </c>
      <c r="CZ72" s="7">
        <f t="shared" si="76"/>
        <v>0</v>
      </c>
      <c r="DA72" s="7">
        <f t="shared" si="76"/>
        <v>0</v>
      </c>
      <c r="DB72" s="7">
        <f t="shared" si="76"/>
        <v>0</v>
      </c>
      <c r="DC72" s="7">
        <f t="shared" si="76"/>
        <v>140.01</v>
      </c>
    </row>
    <row r="73" spans="1:107">
      <c r="A73" s="6">
        <v>58</v>
      </c>
      <c r="B73" s="68" t="s">
        <v>174</v>
      </c>
      <c r="C73" s="15" t="s">
        <v>173</v>
      </c>
      <c r="D73" s="9"/>
      <c r="E73" s="29">
        <f>LOOKUP((IF(D73&gt;0,(RANK(D73,D$6:D$135,0)),"NA")),'Points System'!$A$4:$A$154,'Points System'!$B$4:$B$154)</f>
        <v>0</v>
      </c>
      <c r="F73" s="17"/>
      <c r="G73" s="29">
        <f>LOOKUP((IF(F73&gt;0,(RANK(F73,F$6:F$135,0)),"NA")),'Points System'!$A$4:$A$154,'Points System'!$B$4:$B$154)</f>
        <v>0</v>
      </c>
      <c r="H73" s="17"/>
      <c r="I73" s="29">
        <f>LOOKUP((IF(H73&gt;0,(RANK(H73,H$6:H$135,0)),"NA")),'Points System'!$A$4:$A$154,'Points System'!$B$4:$B$154)</f>
        <v>0</v>
      </c>
      <c r="J73" s="17"/>
      <c r="K73" s="29">
        <f>LOOKUP((IF(J73&gt;0,(RANK(J73,J$6:J$135,0)),"NA")),'Points System'!$A$4:$A$154,'Points System'!$B$4:$B$154)</f>
        <v>0</v>
      </c>
      <c r="L73" s="17"/>
      <c r="M73" s="29">
        <f>LOOKUP((IF(L73&gt;0,(RANK(L73,L$6:L$135,0)),"NA")),'Points System'!$A$4:$A$154,'Points System'!$B$4:$B$154)</f>
        <v>0</v>
      </c>
      <c r="N73" s="17"/>
      <c r="O73" s="29">
        <f>LOOKUP((IF(N73&gt;0,(RANK(N73,N$6:N$135,0)),"NA")),'Points System'!$A$4:$A$154,'Points System'!$B$4:$B$154)</f>
        <v>0</v>
      </c>
      <c r="P73" s="19">
        <v>223.02</v>
      </c>
      <c r="Q73" s="29">
        <f>LOOKUP((IF(P73&gt;0,(RANK(P73,P$6:P$135,0)),"NA")),'Points System'!$A$4:$A$154,'Points System'!$B$4:$B$154)</f>
        <v>58</v>
      </c>
      <c r="R73" s="19"/>
      <c r="S73" s="29">
        <f>LOOKUP((IF(R73&gt;0,(RANK(R73,R$6:R$135,0)),"NA")),'Points System'!$A$4:$A$154,'Points System'!$B$4:$B$154)</f>
        <v>0</v>
      </c>
      <c r="T73" s="17"/>
      <c r="U73" s="29">
        <f>LOOKUP((IF(T73&gt;0,(RANK(T73,T$6:T$135,0)),"NA")),'Points System'!$A$4:$A$154,'Points System'!$B$4:$B$154)</f>
        <v>0</v>
      </c>
      <c r="V73" s="17"/>
      <c r="W73" s="29">
        <f>LOOKUP((IF(V73&gt;0,(RANK(V73,V$6:V$135,0)),"NA")),'Points System'!$A$4:$A$154,'Points System'!$B$4:$B$154)</f>
        <v>0</v>
      </c>
      <c r="X73" s="9"/>
      <c r="Y73" s="10">
        <f>LOOKUP((IF(X73&gt;0,(RANK(X73,X$6:X$135,0)),"NA")),'Points System'!$A$4:$A$154,'Points System'!$B$4:$B$154)</f>
        <v>0</v>
      </c>
      <c r="Z73" s="9"/>
      <c r="AA73" s="10">
        <f>LOOKUP((IF(Z73&gt;0,(RANK(Z73,Z$6:Z$135,0)),"NA")),'Points System'!$A$4:$A$154,'Points System'!$B$4:$B$154)</f>
        <v>0</v>
      </c>
      <c r="AB73" s="78">
        <f>CC73</f>
        <v>223.02</v>
      </c>
      <c r="AC73" s="10">
        <f>SUM((LARGE((BA73:BL73),1))+(LARGE((BA73:BL73),2))+(LARGE((BA73:BL73),3)+(LARGE((BA73:BL73),4))))</f>
        <v>58</v>
      </c>
      <c r="AD73" s="12">
        <f>RANK(AC73,$AC$6:$AC$135,0)</f>
        <v>68</v>
      </c>
      <c r="AE73" s="11">
        <f>(AB73-(ROUNDDOWN(AB73,0)))*100</f>
        <v>2.0000000000010232</v>
      </c>
      <c r="AF73" s="76" t="str">
        <f>IF((COUNTIF(AT73:AY73,"&gt;0"))&gt;2,"Y","N")</f>
        <v>N</v>
      </c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23">
        <f t="shared" si="113"/>
        <v>0</v>
      </c>
      <c r="AU73" s="23">
        <f t="shared" si="114"/>
        <v>58</v>
      </c>
      <c r="AV73" s="23">
        <f t="shared" si="115"/>
        <v>0</v>
      </c>
      <c r="AW73" s="23">
        <f t="shared" si="116"/>
        <v>0</v>
      </c>
      <c r="AX73" s="23">
        <f t="shared" si="117"/>
        <v>0</v>
      </c>
      <c r="AY73" s="23">
        <f t="shared" si="118"/>
        <v>0</v>
      </c>
      <c r="AZ73" s="7"/>
      <c r="BA73" s="82">
        <f t="shared" si="103"/>
        <v>0</v>
      </c>
      <c r="BB73" s="83">
        <f t="shared" si="77"/>
        <v>0</v>
      </c>
      <c r="BC73" s="82">
        <f t="shared" si="104"/>
        <v>0</v>
      </c>
      <c r="BD73" s="83">
        <f t="shared" si="78"/>
        <v>58</v>
      </c>
      <c r="BE73" s="82">
        <f t="shared" si="105"/>
        <v>0</v>
      </c>
      <c r="BF73" s="83">
        <f t="shared" si="79"/>
        <v>0</v>
      </c>
      <c r="BG73" s="82">
        <f t="shared" si="106"/>
        <v>0</v>
      </c>
      <c r="BH73" s="82">
        <f t="shared" si="80"/>
        <v>0</v>
      </c>
      <c r="BI73" s="83">
        <f t="shared" si="81"/>
        <v>0</v>
      </c>
      <c r="BJ73" s="82">
        <f t="shared" si="82"/>
        <v>0</v>
      </c>
      <c r="BK73" s="83">
        <f t="shared" si="83"/>
        <v>0</v>
      </c>
      <c r="BL73" s="7"/>
      <c r="BM73" s="82">
        <f t="shared" si="84"/>
        <v>0</v>
      </c>
      <c r="BN73" s="83">
        <f t="shared" si="85"/>
        <v>0</v>
      </c>
      <c r="BO73" s="82">
        <f t="shared" si="86"/>
        <v>0</v>
      </c>
      <c r="BP73" s="83">
        <f t="shared" si="87"/>
        <v>223.02</v>
      </c>
      <c r="BQ73" s="82">
        <f t="shared" si="88"/>
        <v>0</v>
      </c>
      <c r="BR73" s="83">
        <f t="shared" si="89"/>
        <v>0</v>
      </c>
      <c r="BS73" s="82">
        <f t="shared" si="90"/>
        <v>0</v>
      </c>
      <c r="BT73" s="82">
        <f t="shared" si="91"/>
        <v>0</v>
      </c>
      <c r="BU73" s="83">
        <f t="shared" si="92"/>
        <v>0</v>
      </c>
      <c r="BV73" s="82">
        <f t="shared" si="93"/>
        <v>0</v>
      </c>
      <c r="BW73" s="83">
        <f t="shared" si="94"/>
        <v>0</v>
      </c>
      <c r="BY73" s="7">
        <f t="shared" si="95"/>
        <v>223.02</v>
      </c>
      <c r="BZ73" s="7"/>
      <c r="CA73" s="7">
        <f t="shared" si="107"/>
        <v>0</v>
      </c>
      <c r="CB73" s="7"/>
      <c r="CC73" s="7">
        <f t="shared" si="96"/>
        <v>223.02</v>
      </c>
      <c r="CF73" s="7">
        <f t="shared" si="97"/>
        <v>1</v>
      </c>
      <c r="CG73" s="7">
        <f t="shared" si="98"/>
        <v>1</v>
      </c>
      <c r="CH73" s="7">
        <f t="shared" si="99"/>
        <v>1</v>
      </c>
      <c r="CI73" s="7">
        <f t="shared" si="100"/>
        <v>1</v>
      </c>
      <c r="CJ73" s="7">
        <f t="shared" si="101"/>
        <v>1</v>
      </c>
      <c r="CK73" s="7">
        <f t="shared" si="102"/>
        <v>1</v>
      </c>
      <c r="CL73" s="7">
        <f t="shared" si="108"/>
        <v>1</v>
      </c>
      <c r="CM73" s="7">
        <f t="shared" si="109"/>
        <v>1</v>
      </c>
      <c r="CN73" s="7">
        <f t="shared" si="110"/>
        <v>1</v>
      </c>
      <c r="CO73" s="7">
        <f t="shared" si="111"/>
        <v>1</v>
      </c>
      <c r="CP73" s="7">
        <f t="shared" si="112"/>
        <v>4</v>
      </c>
      <c r="CQ73" s="7"/>
      <c r="CS73" s="7">
        <f t="shared" si="51"/>
        <v>0</v>
      </c>
      <c r="CT73" s="7">
        <f t="shared" si="51"/>
        <v>0</v>
      </c>
      <c r="CU73" s="7">
        <f t="shared" si="51"/>
        <v>0</v>
      </c>
      <c r="CV73" s="7">
        <f t="shared" si="51"/>
        <v>0</v>
      </c>
      <c r="CW73" s="7">
        <f t="shared" si="51"/>
        <v>0</v>
      </c>
      <c r="CX73" s="7">
        <f t="shared" si="76"/>
        <v>0</v>
      </c>
      <c r="CY73" s="7">
        <f t="shared" si="76"/>
        <v>0</v>
      </c>
      <c r="CZ73" s="7">
        <f t="shared" si="76"/>
        <v>0</v>
      </c>
      <c r="DA73" s="7">
        <f t="shared" si="76"/>
        <v>0</v>
      </c>
      <c r="DB73" s="7">
        <f t="shared" si="76"/>
        <v>0</v>
      </c>
      <c r="DC73" s="7">
        <f t="shared" si="76"/>
        <v>223.02</v>
      </c>
    </row>
    <row r="74" spans="1:107">
      <c r="A74" s="6">
        <v>59</v>
      </c>
      <c r="B74" s="68" t="s">
        <v>147</v>
      </c>
      <c r="C74" s="15" t="s">
        <v>148</v>
      </c>
      <c r="D74" s="9"/>
      <c r="E74" s="29">
        <f>LOOKUP((IF(D74&gt;0,(RANK(D74,D$6:D$135,0)),"NA")),'Points System'!$A$4:$A$154,'Points System'!$B$4:$B$154)</f>
        <v>0</v>
      </c>
      <c r="F74" s="17">
        <v>183</v>
      </c>
      <c r="G74" s="29">
        <f>LOOKUP((IF(F74&gt;0,(RANK(F74,F$6:F$135,0)),"NA")),'Points System'!$A$4:$A$154,'Points System'!$B$4:$B$154)</f>
        <v>58</v>
      </c>
      <c r="H74" s="17"/>
      <c r="I74" s="29">
        <f>LOOKUP((IF(H74&gt;0,(RANK(H74,H$6:H$135,0)),"NA")),'Points System'!$A$4:$A$154,'Points System'!$B$4:$B$154)</f>
        <v>0</v>
      </c>
      <c r="J74" s="17"/>
      <c r="K74" s="29">
        <f>LOOKUP((IF(J74&gt;0,(RANK(J74,J$6:J$135,0)),"NA")),'Points System'!$A$4:$A$154,'Points System'!$B$4:$B$154)</f>
        <v>0</v>
      </c>
      <c r="L74" s="17"/>
      <c r="M74" s="29">
        <f>LOOKUP((IF(L74&gt;0,(RANK(L74,L$6:L$135,0)),"NA")),'Points System'!$A$4:$A$154,'Points System'!$B$4:$B$154)</f>
        <v>0</v>
      </c>
      <c r="N74" s="17"/>
      <c r="O74" s="29">
        <f>LOOKUP((IF(N74&gt;0,(RANK(N74,N$6:N$135,0)),"NA")),'Points System'!$A$4:$A$154,'Points System'!$B$4:$B$154)</f>
        <v>0</v>
      </c>
      <c r="P74" s="19"/>
      <c r="Q74" s="29">
        <f>LOOKUP((IF(P74&gt;0,(RANK(P74,P$6:P$135,0)),"NA")),'Points System'!$A$4:$A$154,'Points System'!$B$4:$B$154)</f>
        <v>0</v>
      </c>
      <c r="R74" s="19"/>
      <c r="S74" s="29">
        <f>LOOKUP((IF(R74&gt;0,(RANK(R74,R$6:R$135,0)),"NA")),'Points System'!$A$4:$A$154,'Points System'!$B$4:$B$154)</f>
        <v>0</v>
      </c>
      <c r="T74" s="17"/>
      <c r="U74" s="29">
        <f>LOOKUP((IF(T74&gt;0,(RANK(T74,T$6:T$135,0)),"NA")),'Points System'!$A$4:$A$154,'Points System'!$B$4:$B$154)</f>
        <v>0</v>
      </c>
      <c r="V74" s="17"/>
      <c r="W74" s="29">
        <f>LOOKUP((IF(V74&gt;0,(RANK(V74,V$6:V$135,0)),"NA")),'Points System'!$A$4:$A$154,'Points System'!$B$4:$B$154)</f>
        <v>0</v>
      </c>
      <c r="X74" s="9"/>
      <c r="Y74" s="10">
        <f>LOOKUP((IF(X74&gt;0,(RANK(X74,X$6:X$135,0)),"NA")),'Points System'!$A$4:$A$154,'Points System'!$B$4:$B$154)</f>
        <v>0</v>
      </c>
      <c r="Z74" s="9"/>
      <c r="AA74" s="10">
        <f>LOOKUP((IF(Z74&gt;0,(RANK(Z74,Z$6:Z$135,0)),"NA")),'Points System'!$A$4:$A$154,'Points System'!$B$4:$B$154)</f>
        <v>0</v>
      </c>
      <c r="AB74" s="78">
        <f>CC74</f>
        <v>183</v>
      </c>
      <c r="AC74" s="10">
        <f>SUM((LARGE((BA74:BL74),1))+(LARGE((BA74:BL74),2))+(LARGE((BA74:BL74),3)+(LARGE((BA74:BL74),4))))</f>
        <v>58</v>
      </c>
      <c r="AD74" s="12">
        <f>RANK(AC74,$AC$6:$AC$135,0)</f>
        <v>68</v>
      </c>
      <c r="AE74" s="11">
        <f>(AB74-(ROUNDDOWN(AB74,0)))*100</f>
        <v>0</v>
      </c>
      <c r="AF74" s="76" t="str">
        <f>IF((COUNTIF(AT74:AY74,"&gt;0"))&gt;2,"Y","N")</f>
        <v>N</v>
      </c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23">
        <f t="shared" si="113"/>
        <v>58</v>
      </c>
      <c r="AU74" s="23">
        <f t="shared" si="114"/>
        <v>0</v>
      </c>
      <c r="AV74" s="23">
        <f t="shared" si="115"/>
        <v>0</v>
      </c>
      <c r="AW74" s="23">
        <f t="shared" si="116"/>
        <v>0</v>
      </c>
      <c r="AX74" s="23">
        <f t="shared" si="117"/>
        <v>0</v>
      </c>
      <c r="AY74" s="23">
        <f t="shared" si="118"/>
        <v>0</v>
      </c>
      <c r="AZ74" s="7"/>
      <c r="BA74" s="82">
        <f t="shared" si="103"/>
        <v>58</v>
      </c>
      <c r="BB74" s="83">
        <f t="shared" si="77"/>
        <v>0</v>
      </c>
      <c r="BC74" s="82">
        <f t="shared" si="104"/>
        <v>0</v>
      </c>
      <c r="BD74" s="83">
        <f t="shared" si="78"/>
        <v>0</v>
      </c>
      <c r="BE74" s="82">
        <f t="shared" si="105"/>
        <v>0</v>
      </c>
      <c r="BF74" s="83">
        <f t="shared" si="79"/>
        <v>0</v>
      </c>
      <c r="BG74" s="82">
        <f t="shared" si="106"/>
        <v>0</v>
      </c>
      <c r="BH74" s="82">
        <f t="shared" si="80"/>
        <v>0</v>
      </c>
      <c r="BI74" s="83">
        <f t="shared" si="81"/>
        <v>0</v>
      </c>
      <c r="BJ74" s="82">
        <f t="shared" si="82"/>
        <v>0</v>
      </c>
      <c r="BK74" s="83">
        <f t="shared" si="83"/>
        <v>0</v>
      </c>
      <c r="BL74" s="7"/>
      <c r="BM74" s="82">
        <f t="shared" si="84"/>
        <v>183</v>
      </c>
      <c r="BN74" s="83">
        <f t="shared" si="85"/>
        <v>0</v>
      </c>
      <c r="BO74" s="82">
        <f t="shared" si="86"/>
        <v>0</v>
      </c>
      <c r="BP74" s="83">
        <f t="shared" si="87"/>
        <v>0</v>
      </c>
      <c r="BQ74" s="82">
        <f t="shared" si="88"/>
        <v>0</v>
      </c>
      <c r="BR74" s="83">
        <f t="shared" si="89"/>
        <v>0</v>
      </c>
      <c r="BS74" s="82">
        <f t="shared" si="90"/>
        <v>0</v>
      </c>
      <c r="BT74" s="82">
        <f t="shared" si="91"/>
        <v>0</v>
      </c>
      <c r="BU74" s="83">
        <f t="shared" si="92"/>
        <v>0</v>
      </c>
      <c r="BV74" s="82">
        <f t="shared" si="93"/>
        <v>0</v>
      </c>
      <c r="BW74" s="83">
        <f t="shared" si="94"/>
        <v>0</v>
      </c>
      <c r="BY74" s="7">
        <f t="shared" si="95"/>
        <v>183</v>
      </c>
      <c r="BZ74" s="7"/>
      <c r="CA74" s="7">
        <f t="shared" si="107"/>
        <v>0</v>
      </c>
      <c r="CB74" s="7"/>
      <c r="CC74" s="7">
        <f t="shared" si="96"/>
        <v>183</v>
      </c>
      <c r="CF74" s="7">
        <f t="shared" si="97"/>
        <v>2</v>
      </c>
      <c r="CG74" s="7">
        <f t="shared" si="98"/>
        <v>2</v>
      </c>
      <c r="CH74" s="7">
        <f t="shared" si="99"/>
        <v>2</v>
      </c>
      <c r="CI74" s="7">
        <f t="shared" si="100"/>
        <v>2</v>
      </c>
      <c r="CJ74" s="7">
        <f t="shared" si="101"/>
        <v>2</v>
      </c>
      <c r="CK74" s="7">
        <f t="shared" si="102"/>
        <v>2</v>
      </c>
      <c r="CL74" s="7">
        <f t="shared" si="108"/>
        <v>2</v>
      </c>
      <c r="CM74" s="7">
        <f t="shared" si="109"/>
        <v>2</v>
      </c>
      <c r="CN74" s="7">
        <f t="shared" si="110"/>
        <v>2</v>
      </c>
      <c r="CO74" s="7">
        <f t="shared" si="111"/>
        <v>2</v>
      </c>
      <c r="CP74" s="7">
        <f t="shared" si="112"/>
        <v>1</v>
      </c>
      <c r="CQ74" s="7"/>
      <c r="CS74" s="7">
        <f t="shared" si="51"/>
        <v>0</v>
      </c>
      <c r="CT74" s="7">
        <f t="shared" si="51"/>
        <v>0</v>
      </c>
      <c r="CU74" s="7">
        <f t="shared" si="51"/>
        <v>0</v>
      </c>
      <c r="CV74" s="7">
        <f t="shared" si="51"/>
        <v>0</v>
      </c>
      <c r="CW74" s="7">
        <f t="shared" si="51"/>
        <v>0</v>
      </c>
      <c r="CX74" s="7">
        <f t="shared" si="76"/>
        <v>0</v>
      </c>
      <c r="CY74" s="7">
        <f t="shared" si="76"/>
        <v>0</v>
      </c>
      <c r="CZ74" s="7">
        <f t="shared" si="76"/>
        <v>0</v>
      </c>
      <c r="DA74" s="7">
        <f t="shared" si="76"/>
        <v>0</v>
      </c>
      <c r="DB74" s="7">
        <f t="shared" si="76"/>
        <v>0</v>
      </c>
      <c r="DC74" s="7">
        <f t="shared" si="76"/>
        <v>183</v>
      </c>
    </row>
    <row r="75" spans="1:107">
      <c r="A75" s="6">
        <v>124</v>
      </c>
      <c r="B75" s="68" t="s">
        <v>182</v>
      </c>
      <c r="C75" s="15" t="s">
        <v>610</v>
      </c>
      <c r="D75" s="9"/>
      <c r="E75" s="29">
        <f>LOOKUP((IF(D75&gt;0,(RANK(D75,D$6:D$135,0)),"NA")),'Points System'!$A$4:$A$154,'Points System'!$B$4:$B$154)</f>
        <v>0</v>
      </c>
      <c r="F75" s="17"/>
      <c r="G75" s="29">
        <f>LOOKUP((IF(F75&gt;0,(RANK(F75,F$6:F$135,0)),"NA")),'Points System'!$A$4:$A$154,'Points System'!$B$4:$B$154)</f>
        <v>0</v>
      </c>
      <c r="H75" s="17"/>
      <c r="I75" s="29">
        <f>LOOKUP((IF(H75&gt;0,(RANK(H75,H$6:H$135,0)),"NA")),'Points System'!$A$4:$A$154,'Points System'!$B$4:$B$154)</f>
        <v>0</v>
      </c>
      <c r="J75" s="17"/>
      <c r="K75" s="29">
        <f>LOOKUP((IF(J75&gt;0,(RANK(J75,J$6:J$135,0)),"NA")),'Points System'!$A$4:$A$154,'Points System'!$B$4:$B$154)</f>
        <v>0</v>
      </c>
      <c r="L75" s="17"/>
      <c r="M75" s="29">
        <f>LOOKUP((IF(L75&gt;0,(RANK(L75,L$6:L$135,0)),"NA")),'Points System'!$A$4:$A$154,'Points System'!$B$4:$B$154)</f>
        <v>0</v>
      </c>
      <c r="N75" s="17"/>
      <c r="O75" s="29">
        <f>LOOKUP((IF(N75&gt;0,(RANK(N75,N$6:N$135,0)),"NA")),'Points System'!$A$4:$A$154,'Points System'!$B$4:$B$154)</f>
        <v>0</v>
      </c>
      <c r="P75" s="19"/>
      <c r="Q75" s="29">
        <f>LOOKUP((IF(P75&gt;0,(RANK(P75,P$6:P$135,0)),"NA")),'Points System'!$A$4:$A$154,'Points System'!$B$4:$B$154)</f>
        <v>0</v>
      </c>
      <c r="R75" s="19"/>
      <c r="S75" s="29">
        <f>LOOKUP((IF(R75&gt;0,(RANK(R75,R$6:R$135,0)),"NA")),'Points System'!$A$4:$A$154,'Points System'!$B$4:$B$154)</f>
        <v>0</v>
      </c>
      <c r="T75" s="17"/>
      <c r="U75" s="29">
        <f>LOOKUP((IF(T75&gt;0,(RANK(T75,T$6:T$135,0)),"NA")),'Points System'!$A$4:$A$154,'Points System'!$B$4:$B$154)</f>
        <v>0</v>
      </c>
      <c r="V75" s="17"/>
      <c r="W75" s="29">
        <f>LOOKUP((IF(V75&gt;0,(RANK(V75,V$6:V$135,0)),"NA")),'Points System'!$A$4:$A$154,'Points System'!$B$4:$B$154)</f>
        <v>0</v>
      </c>
      <c r="X75" s="9">
        <v>92</v>
      </c>
      <c r="Y75" s="10">
        <f>LOOKUP((IF(X75&gt;0,(RANK(X75,X$6:X$135,0)),"NA")),'Points System'!$A$4:$A$154,'Points System'!$B$4:$B$154)</f>
        <v>58</v>
      </c>
      <c r="Z75" s="9"/>
      <c r="AA75" s="10">
        <f>LOOKUP((IF(Z75&gt;0,(RANK(Z75,Z$6:Z$135,0)),"NA")),'Points System'!$A$4:$A$154,'Points System'!$B$4:$B$154)</f>
        <v>0</v>
      </c>
      <c r="AB75" s="78">
        <f>CC75</f>
        <v>92</v>
      </c>
      <c r="AC75" s="10">
        <f>SUM((LARGE((BA75:BL75),1))+(LARGE((BA75:BL75),2))+(LARGE((BA75:BL75),3)+(LARGE((BA75:BL75),4))))</f>
        <v>58</v>
      </c>
      <c r="AD75" s="12">
        <f>RANK(AC75,$AC$6:$AC$135,0)</f>
        <v>68</v>
      </c>
      <c r="AE75" s="11">
        <f>(AB75-(ROUNDDOWN(AB75,0)))*100</f>
        <v>0</v>
      </c>
      <c r="AF75" s="76" t="str">
        <f>IF((COUNTIF(AT75:AY75,"&gt;0"))&gt;2,"Y","N")</f>
        <v>N</v>
      </c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23">
        <f t="shared" si="113"/>
        <v>0</v>
      </c>
      <c r="AU75" s="23">
        <f t="shared" si="114"/>
        <v>0</v>
      </c>
      <c r="AV75" s="23">
        <f t="shared" si="115"/>
        <v>0</v>
      </c>
      <c r="AW75" s="23">
        <f t="shared" si="116"/>
        <v>0</v>
      </c>
      <c r="AX75" s="23">
        <f t="shared" si="117"/>
        <v>0</v>
      </c>
      <c r="AY75" s="23">
        <f t="shared" si="118"/>
        <v>58</v>
      </c>
      <c r="AZ75" s="7"/>
      <c r="BA75" s="82">
        <f t="shared" si="103"/>
        <v>0</v>
      </c>
      <c r="BB75" s="83">
        <f t="shared" si="77"/>
        <v>0</v>
      </c>
      <c r="BC75" s="82">
        <f t="shared" si="104"/>
        <v>0</v>
      </c>
      <c r="BD75" s="83">
        <f t="shared" si="78"/>
        <v>0</v>
      </c>
      <c r="BE75" s="82">
        <f t="shared" si="105"/>
        <v>0</v>
      </c>
      <c r="BF75" s="83">
        <f t="shared" si="79"/>
        <v>0</v>
      </c>
      <c r="BG75" s="82">
        <f t="shared" si="106"/>
        <v>0</v>
      </c>
      <c r="BH75" s="82">
        <f t="shared" si="80"/>
        <v>0</v>
      </c>
      <c r="BI75" s="83">
        <f t="shared" si="81"/>
        <v>0</v>
      </c>
      <c r="BJ75" s="82">
        <f t="shared" si="82"/>
        <v>0</v>
      </c>
      <c r="BK75" s="83">
        <f t="shared" si="83"/>
        <v>58</v>
      </c>
      <c r="BL75" s="7"/>
      <c r="BM75" s="82">
        <f t="shared" si="84"/>
        <v>0</v>
      </c>
      <c r="BN75" s="83">
        <f t="shared" si="85"/>
        <v>0</v>
      </c>
      <c r="BO75" s="82">
        <f t="shared" si="86"/>
        <v>0</v>
      </c>
      <c r="BP75" s="83">
        <f t="shared" si="87"/>
        <v>0</v>
      </c>
      <c r="BQ75" s="82">
        <f t="shared" si="88"/>
        <v>0</v>
      </c>
      <c r="BR75" s="83">
        <f t="shared" si="89"/>
        <v>0</v>
      </c>
      <c r="BS75" s="82">
        <f t="shared" si="90"/>
        <v>0</v>
      </c>
      <c r="BT75" s="82">
        <f t="shared" si="91"/>
        <v>0</v>
      </c>
      <c r="BU75" s="83">
        <f t="shared" si="92"/>
        <v>0</v>
      </c>
      <c r="BV75" s="82">
        <f t="shared" si="93"/>
        <v>0</v>
      </c>
      <c r="BW75" s="83">
        <f t="shared" si="94"/>
        <v>92</v>
      </c>
      <c r="BY75" s="7">
        <f t="shared" si="95"/>
        <v>92</v>
      </c>
      <c r="BZ75" s="7"/>
      <c r="CA75" s="7">
        <f t="shared" si="107"/>
        <v>0</v>
      </c>
      <c r="CB75" s="7"/>
      <c r="CC75" s="7">
        <f t="shared" si="96"/>
        <v>92</v>
      </c>
      <c r="CF75" s="7">
        <f t="shared" si="97"/>
        <v>1</v>
      </c>
      <c r="CG75" s="7">
        <f t="shared" si="98"/>
        <v>1</v>
      </c>
      <c r="CH75" s="7">
        <f t="shared" si="99"/>
        <v>1</v>
      </c>
      <c r="CI75" s="7">
        <f t="shared" si="100"/>
        <v>1</v>
      </c>
      <c r="CJ75" s="7">
        <f t="shared" si="101"/>
        <v>1</v>
      </c>
      <c r="CK75" s="7">
        <f t="shared" si="102"/>
        <v>1</v>
      </c>
      <c r="CL75" s="7">
        <f t="shared" si="108"/>
        <v>1</v>
      </c>
      <c r="CM75" s="7">
        <f t="shared" si="109"/>
        <v>1</v>
      </c>
      <c r="CN75" s="7">
        <f t="shared" si="110"/>
        <v>1</v>
      </c>
      <c r="CO75" s="7">
        <f t="shared" si="111"/>
        <v>1</v>
      </c>
      <c r="CP75" s="7">
        <f t="shared" si="112"/>
        <v>11</v>
      </c>
      <c r="CQ75" s="7"/>
      <c r="CS75" s="7">
        <f t="shared" si="51"/>
        <v>0</v>
      </c>
      <c r="CT75" s="7">
        <f t="shared" si="51"/>
        <v>0</v>
      </c>
      <c r="CU75" s="7">
        <f t="shared" si="51"/>
        <v>0</v>
      </c>
      <c r="CV75" s="7">
        <f t="shared" si="51"/>
        <v>0</v>
      </c>
      <c r="CW75" s="7">
        <f t="shared" si="51"/>
        <v>0</v>
      </c>
      <c r="CX75" s="7">
        <f t="shared" si="76"/>
        <v>0</v>
      </c>
      <c r="CY75" s="7">
        <f t="shared" si="76"/>
        <v>0</v>
      </c>
      <c r="CZ75" s="7">
        <f t="shared" si="76"/>
        <v>0</v>
      </c>
      <c r="DA75" s="7">
        <f t="shared" si="76"/>
        <v>0</v>
      </c>
      <c r="DB75" s="7">
        <f t="shared" si="76"/>
        <v>0</v>
      </c>
      <c r="DC75" s="7">
        <f t="shared" si="76"/>
        <v>92</v>
      </c>
    </row>
    <row r="76" spans="1:107">
      <c r="A76" s="6">
        <v>60</v>
      </c>
      <c r="B76" s="68" t="s">
        <v>237</v>
      </c>
      <c r="C76" s="15" t="s">
        <v>236</v>
      </c>
      <c r="D76" s="9"/>
      <c r="E76" s="29">
        <f>LOOKUP((IF(D76&gt;0,(RANK(D76,D$6:D$135,0)),"NA")),'Points System'!$A$4:$A$154,'Points System'!$B$4:$B$154)</f>
        <v>0</v>
      </c>
      <c r="F76" s="17"/>
      <c r="G76" s="29">
        <f>LOOKUP((IF(F76&gt;0,(RANK(F76,F$6:F$135,0)),"NA")),'Points System'!$A$4:$A$154,'Points System'!$B$4:$B$154)</f>
        <v>0</v>
      </c>
      <c r="H76" s="17"/>
      <c r="I76" s="29">
        <f>LOOKUP((IF(H76&gt;0,(RANK(H76,H$6:H$135,0)),"NA")),'Points System'!$A$4:$A$154,'Points System'!$B$4:$B$154)</f>
        <v>0</v>
      </c>
      <c r="J76" s="17">
        <v>155.01</v>
      </c>
      <c r="K76" s="29">
        <f>LOOKUP((IF(J76&gt;0,(RANK(J76,J$6:J$135,0)),"NA")),'Points System'!$A$4:$A$154,'Points System'!$B$4:$B$154)</f>
        <v>57</v>
      </c>
      <c r="L76" s="17"/>
      <c r="M76" s="29">
        <f>LOOKUP((IF(L76&gt;0,(RANK(L76,L$6:L$135,0)),"NA")),'Points System'!$A$4:$A$154,'Points System'!$B$4:$B$154)</f>
        <v>0</v>
      </c>
      <c r="N76" s="17"/>
      <c r="O76" s="29">
        <f>LOOKUP((IF(N76&gt;0,(RANK(N76,N$6:N$135,0)),"NA")),'Points System'!$A$4:$A$154,'Points System'!$B$4:$B$154)</f>
        <v>0</v>
      </c>
      <c r="P76" s="19"/>
      <c r="Q76" s="29">
        <f>LOOKUP((IF(P76&gt;0,(RANK(P76,P$6:P$135,0)),"NA")),'Points System'!$A$4:$A$154,'Points System'!$B$4:$B$154)</f>
        <v>0</v>
      </c>
      <c r="R76" s="19"/>
      <c r="S76" s="29">
        <f>LOOKUP((IF(R76&gt;0,(RANK(R76,R$6:R$135,0)),"NA")),'Points System'!$A$4:$A$154,'Points System'!$B$4:$B$154)</f>
        <v>0</v>
      </c>
      <c r="T76" s="17"/>
      <c r="U76" s="29">
        <f>LOOKUP((IF(T76&gt;0,(RANK(T76,T$6:T$135,0)),"NA")),'Points System'!$A$4:$A$154,'Points System'!$B$4:$B$154)</f>
        <v>0</v>
      </c>
      <c r="V76" s="17"/>
      <c r="W76" s="29">
        <f>LOOKUP((IF(V76&gt;0,(RANK(V76,V$6:V$135,0)),"NA")),'Points System'!$A$4:$A$154,'Points System'!$B$4:$B$154)</f>
        <v>0</v>
      </c>
      <c r="X76" s="9"/>
      <c r="Y76" s="10">
        <f>LOOKUP((IF(X76&gt;0,(RANK(X76,X$6:X$135,0)),"NA")),'Points System'!$A$4:$A$154,'Points System'!$B$4:$B$154)</f>
        <v>0</v>
      </c>
      <c r="Z76" s="9"/>
      <c r="AA76" s="10">
        <f>LOOKUP((IF(Z76&gt;0,(RANK(Z76,Z$6:Z$135,0)),"NA")),'Points System'!$A$4:$A$154,'Points System'!$B$4:$B$154)</f>
        <v>0</v>
      </c>
      <c r="AB76" s="78">
        <f>CC76</f>
        <v>155.01</v>
      </c>
      <c r="AC76" s="10">
        <f>SUM((LARGE((BA76:BL76),1))+(LARGE((BA76:BL76),2))+(LARGE((BA76:BL76),3)+(LARGE((BA76:BL76),4))))</f>
        <v>57</v>
      </c>
      <c r="AD76" s="12">
        <f>RANK(AC76,$AC$6:$AC$135,0)</f>
        <v>71</v>
      </c>
      <c r="AE76" s="11">
        <f>(AB76-(ROUNDDOWN(AB76,0)))*100</f>
        <v>0.99999999999909051</v>
      </c>
      <c r="AF76" s="76" t="str">
        <f>IF((COUNTIF(AT76:AY76,"&gt;0"))&gt;2,"Y","N")</f>
        <v>N</v>
      </c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23">
        <f t="shared" si="113"/>
        <v>0</v>
      </c>
      <c r="AU76" s="23">
        <f t="shared" si="114"/>
        <v>0</v>
      </c>
      <c r="AV76" s="23">
        <f t="shared" si="115"/>
        <v>57</v>
      </c>
      <c r="AW76" s="23">
        <f t="shared" si="116"/>
        <v>0</v>
      </c>
      <c r="AX76" s="23">
        <f t="shared" si="117"/>
        <v>0</v>
      </c>
      <c r="AY76" s="23">
        <f t="shared" si="118"/>
        <v>0</v>
      </c>
      <c r="AZ76" s="7"/>
      <c r="BA76" s="82">
        <f t="shared" si="103"/>
        <v>0</v>
      </c>
      <c r="BB76" s="83">
        <f t="shared" si="77"/>
        <v>0</v>
      </c>
      <c r="BC76" s="82">
        <f t="shared" si="104"/>
        <v>0</v>
      </c>
      <c r="BD76" s="83">
        <f t="shared" si="78"/>
        <v>0</v>
      </c>
      <c r="BE76" s="82">
        <f t="shared" si="105"/>
        <v>57</v>
      </c>
      <c r="BF76" s="83">
        <f t="shared" si="79"/>
        <v>0</v>
      </c>
      <c r="BG76" s="82">
        <f t="shared" si="106"/>
        <v>0</v>
      </c>
      <c r="BH76" s="82">
        <f t="shared" si="80"/>
        <v>0</v>
      </c>
      <c r="BI76" s="83">
        <f t="shared" si="81"/>
        <v>0</v>
      </c>
      <c r="BJ76" s="82">
        <f t="shared" si="82"/>
        <v>0</v>
      </c>
      <c r="BK76" s="83">
        <f t="shared" si="83"/>
        <v>0</v>
      </c>
      <c r="BL76" s="7"/>
      <c r="BM76" s="82">
        <f t="shared" si="84"/>
        <v>0</v>
      </c>
      <c r="BN76" s="83">
        <f t="shared" si="85"/>
        <v>0</v>
      </c>
      <c r="BO76" s="82">
        <f t="shared" si="86"/>
        <v>0</v>
      </c>
      <c r="BP76" s="83">
        <f t="shared" si="87"/>
        <v>0</v>
      </c>
      <c r="BQ76" s="82">
        <f t="shared" si="88"/>
        <v>155.01</v>
      </c>
      <c r="BR76" s="83">
        <f t="shared" si="89"/>
        <v>0</v>
      </c>
      <c r="BS76" s="82">
        <f t="shared" si="90"/>
        <v>0</v>
      </c>
      <c r="BT76" s="82">
        <f t="shared" si="91"/>
        <v>0</v>
      </c>
      <c r="BU76" s="83">
        <f t="shared" si="92"/>
        <v>0</v>
      </c>
      <c r="BV76" s="82">
        <f t="shared" si="93"/>
        <v>0</v>
      </c>
      <c r="BW76" s="83">
        <f t="shared" si="94"/>
        <v>0</v>
      </c>
      <c r="BY76" s="7">
        <f t="shared" si="95"/>
        <v>155.01</v>
      </c>
      <c r="BZ76" s="7"/>
      <c r="CA76" s="7">
        <f t="shared" si="107"/>
        <v>0</v>
      </c>
      <c r="CB76" s="7"/>
      <c r="CC76" s="7">
        <f t="shared" si="96"/>
        <v>155.01</v>
      </c>
      <c r="CF76" s="7">
        <f t="shared" si="97"/>
        <v>1</v>
      </c>
      <c r="CG76" s="7">
        <f t="shared" si="98"/>
        <v>1</v>
      </c>
      <c r="CH76" s="7">
        <f t="shared" si="99"/>
        <v>1</v>
      </c>
      <c r="CI76" s="7">
        <f t="shared" si="100"/>
        <v>1</v>
      </c>
      <c r="CJ76" s="7">
        <f t="shared" si="101"/>
        <v>1</v>
      </c>
      <c r="CK76" s="7">
        <f t="shared" si="102"/>
        <v>1</v>
      </c>
      <c r="CL76" s="7">
        <f t="shared" si="108"/>
        <v>1</v>
      </c>
      <c r="CM76" s="7">
        <f t="shared" si="109"/>
        <v>1</v>
      </c>
      <c r="CN76" s="7">
        <f t="shared" si="110"/>
        <v>1</v>
      </c>
      <c r="CO76" s="7">
        <f t="shared" si="111"/>
        <v>1</v>
      </c>
      <c r="CP76" s="7">
        <f t="shared" si="112"/>
        <v>5</v>
      </c>
      <c r="CQ76" s="7"/>
      <c r="CS76" s="7">
        <f t="shared" si="51"/>
        <v>0</v>
      </c>
      <c r="CT76" s="7">
        <f t="shared" si="51"/>
        <v>0</v>
      </c>
      <c r="CU76" s="7">
        <f t="shared" si="51"/>
        <v>0</v>
      </c>
      <c r="CV76" s="7">
        <f t="shared" si="51"/>
        <v>0</v>
      </c>
      <c r="CW76" s="7">
        <f t="shared" si="51"/>
        <v>0</v>
      </c>
      <c r="CX76" s="7">
        <f t="shared" si="76"/>
        <v>0</v>
      </c>
      <c r="CY76" s="7">
        <f t="shared" si="76"/>
        <v>0</v>
      </c>
      <c r="CZ76" s="7">
        <f t="shared" si="76"/>
        <v>0</v>
      </c>
      <c r="DA76" s="7">
        <f t="shared" si="76"/>
        <v>0</v>
      </c>
      <c r="DB76" s="7">
        <f t="shared" si="76"/>
        <v>0</v>
      </c>
      <c r="DC76" s="7">
        <f t="shared" si="76"/>
        <v>155.01</v>
      </c>
    </row>
    <row r="77" spans="1:107">
      <c r="A77" s="6">
        <v>87</v>
      </c>
      <c r="B77" s="68" t="s">
        <v>125</v>
      </c>
      <c r="C77" s="15" t="s">
        <v>183</v>
      </c>
      <c r="D77" s="9"/>
      <c r="E77" s="29">
        <f>LOOKUP((IF(D77&gt;0,(RANK(D77,D$6:D$135,0)),"NA")),'Points System'!$A$4:$A$154,'Points System'!$B$4:$B$154)</f>
        <v>0</v>
      </c>
      <c r="F77" s="17"/>
      <c r="G77" s="29">
        <f>LOOKUP((IF(F77&gt;0,(RANK(F77,F$6:F$135,0)),"NA")),'Points System'!$A$4:$A$154,'Points System'!$B$4:$B$154)</f>
        <v>0</v>
      </c>
      <c r="H77" s="17"/>
      <c r="I77" s="29">
        <f>LOOKUP((IF(H77&gt;0,(RANK(H77,H$6:H$135,0)),"NA")),'Points System'!$A$4:$A$154,'Points System'!$B$4:$B$154)</f>
        <v>0</v>
      </c>
      <c r="J77" s="17"/>
      <c r="K77" s="29">
        <f>LOOKUP((IF(J77&gt;0,(RANK(J77,J$6:J$135,0)),"NA")),'Points System'!$A$4:$A$154,'Points System'!$B$4:$B$154)</f>
        <v>0</v>
      </c>
      <c r="L77" s="17"/>
      <c r="M77" s="29">
        <f>LOOKUP((IF(L77&gt;0,(RANK(L77,L$6:L$135,0)),"NA")),'Points System'!$A$4:$A$154,'Points System'!$B$4:$B$154)</f>
        <v>0</v>
      </c>
      <c r="N77" s="17"/>
      <c r="O77" s="29">
        <f>LOOKUP((IF(N77&gt;0,(RANK(N77,N$6:N$135,0)),"NA")),'Points System'!$A$4:$A$154,'Points System'!$B$4:$B$154)</f>
        <v>0</v>
      </c>
      <c r="P77" s="19"/>
      <c r="Q77" s="29">
        <f>LOOKUP((IF(P77&gt;0,(RANK(P77,P$6:P$135,0)),"NA")),'Points System'!$A$4:$A$154,'Points System'!$B$4:$B$154)</f>
        <v>0</v>
      </c>
      <c r="R77" s="19"/>
      <c r="S77" s="29">
        <f>LOOKUP((IF(R77&gt;0,(RANK(R77,R$6:R$135,0)),"NA")),'Points System'!$A$4:$A$154,'Points System'!$B$4:$B$154)</f>
        <v>0</v>
      </c>
      <c r="T77" s="17"/>
      <c r="U77" s="29">
        <f>LOOKUP((IF(T77&gt;0,(RANK(T77,T$6:T$135,0)),"NA")),'Points System'!$A$4:$A$154,'Points System'!$B$4:$B$154)</f>
        <v>0</v>
      </c>
      <c r="V77" s="17"/>
      <c r="W77" s="29">
        <f>LOOKUP((IF(V77&gt;0,(RANK(V77,V$6:V$135,0)),"NA")),'Points System'!$A$4:$A$154,'Points System'!$B$4:$B$154)</f>
        <v>0</v>
      </c>
      <c r="X77" s="9">
        <v>83</v>
      </c>
      <c r="Y77" s="10">
        <f>LOOKUP((IF(X77&gt;0,(RANK(X77,X$6:X$135,0)),"NA")),'Points System'!$A$4:$A$154,'Points System'!$B$4:$B$154)</f>
        <v>57</v>
      </c>
      <c r="Z77" s="9"/>
      <c r="AA77" s="10">
        <f>LOOKUP((IF(Z77&gt;0,(RANK(Z77,Z$6:Z$135,0)),"NA")),'Points System'!$A$4:$A$154,'Points System'!$B$4:$B$154)</f>
        <v>0</v>
      </c>
      <c r="AB77" s="78">
        <f>CC77</f>
        <v>83</v>
      </c>
      <c r="AC77" s="10">
        <f>SUM((LARGE((BA77:BL77),1))+(LARGE((BA77:BL77),2))+(LARGE((BA77:BL77),3)+(LARGE((BA77:BL77),4))))</f>
        <v>57</v>
      </c>
      <c r="AD77" s="12">
        <f>RANK(AC77,$AC$6:$AC$135,0)</f>
        <v>71</v>
      </c>
      <c r="AE77" s="11">
        <f>(AB77-(ROUNDDOWN(AB77,0)))*100</f>
        <v>0</v>
      </c>
      <c r="AF77" s="76" t="str">
        <f>IF((COUNTIF(AT77:AY77,"&gt;0"))&gt;2,"Y","N")</f>
        <v>N</v>
      </c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23">
        <f t="shared" si="113"/>
        <v>0</v>
      </c>
      <c r="AU77" s="23">
        <f t="shared" si="114"/>
        <v>0</v>
      </c>
      <c r="AV77" s="23">
        <f t="shared" si="115"/>
        <v>0</v>
      </c>
      <c r="AW77" s="23">
        <f t="shared" si="116"/>
        <v>0</v>
      </c>
      <c r="AX77" s="23">
        <f t="shared" si="117"/>
        <v>0</v>
      </c>
      <c r="AY77" s="23">
        <f t="shared" si="118"/>
        <v>57</v>
      </c>
      <c r="AZ77" s="7"/>
      <c r="BA77" s="82">
        <f t="shared" si="103"/>
        <v>0</v>
      </c>
      <c r="BB77" s="83">
        <f t="shared" si="77"/>
        <v>0</v>
      </c>
      <c r="BC77" s="82">
        <f t="shared" si="104"/>
        <v>0</v>
      </c>
      <c r="BD77" s="83">
        <f t="shared" si="78"/>
        <v>0</v>
      </c>
      <c r="BE77" s="82">
        <f t="shared" si="105"/>
        <v>0</v>
      </c>
      <c r="BF77" s="83">
        <f t="shared" si="79"/>
        <v>0</v>
      </c>
      <c r="BG77" s="82">
        <f t="shared" si="106"/>
        <v>0</v>
      </c>
      <c r="BH77" s="82">
        <f t="shared" si="80"/>
        <v>0</v>
      </c>
      <c r="BI77" s="83">
        <f t="shared" si="81"/>
        <v>0</v>
      </c>
      <c r="BJ77" s="82">
        <f t="shared" si="82"/>
        <v>0</v>
      </c>
      <c r="BK77" s="83">
        <f t="shared" si="83"/>
        <v>57</v>
      </c>
      <c r="BL77" s="7"/>
      <c r="BM77" s="82">
        <f t="shared" si="84"/>
        <v>0</v>
      </c>
      <c r="BN77" s="83">
        <f t="shared" si="85"/>
        <v>0</v>
      </c>
      <c r="BO77" s="82">
        <f t="shared" si="86"/>
        <v>0</v>
      </c>
      <c r="BP77" s="83">
        <f t="shared" si="87"/>
        <v>0</v>
      </c>
      <c r="BQ77" s="82">
        <f t="shared" si="88"/>
        <v>0</v>
      </c>
      <c r="BR77" s="83">
        <f t="shared" si="89"/>
        <v>0</v>
      </c>
      <c r="BS77" s="82">
        <f t="shared" si="90"/>
        <v>0</v>
      </c>
      <c r="BT77" s="82">
        <f t="shared" si="91"/>
        <v>0</v>
      </c>
      <c r="BU77" s="83">
        <f t="shared" si="92"/>
        <v>0</v>
      </c>
      <c r="BV77" s="82">
        <f t="shared" si="93"/>
        <v>0</v>
      </c>
      <c r="BW77" s="83">
        <f t="shared" si="94"/>
        <v>83</v>
      </c>
      <c r="BY77" s="7">
        <f t="shared" si="95"/>
        <v>83</v>
      </c>
      <c r="BZ77" s="7"/>
      <c r="CA77" s="7">
        <f t="shared" si="107"/>
        <v>0</v>
      </c>
      <c r="CB77" s="7"/>
      <c r="CC77" s="7">
        <f t="shared" si="96"/>
        <v>83</v>
      </c>
      <c r="CF77" s="7">
        <f t="shared" si="97"/>
        <v>1</v>
      </c>
      <c r="CG77" s="7">
        <f t="shared" si="98"/>
        <v>1</v>
      </c>
      <c r="CH77" s="7">
        <f t="shared" si="99"/>
        <v>1</v>
      </c>
      <c r="CI77" s="7">
        <f t="shared" si="100"/>
        <v>1</v>
      </c>
      <c r="CJ77" s="7">
        <f t="shared" si="101"/>
        <v>1</v>
      </c>
      <c r="CK77" s="7">
        <f t="shared" si="102"/>
        <v>1</v>
      </c>
      <c r="CL77" s="7">
        <f t="shared" si="108"/>
        <v>1</v>
      </c>
      <c r="CM77" s="7">
        <f t="shared" si="109"/>
        <v>1</v>
      </c>
      <c r="CN77" s="7">
        <f t="shared" si="110"/>
        <v>1</v>
      </c>
      <c r="CO77" s="7">
        <f t="shared" si="111"/>
        <v>1</v>
      </c>
      <c r="CP77" s="7">
        <f t="shared" si="112"/>
        <v>11</v>
      </c>
      <c r="CQ77" s="7"/>
      <c r="CS77" s="7">
        <f t="shared" si="51"/>
        <v>0</v>
      </c>
      <c r="CT77" s="7">
        <f t="shared" si="51"/>
        <v>0</v>
      </c>
      <c r="CU77" s="7">
        <f t="shared" si="51"/>
        <v>0</v>
      </c>
      <c r="CV77" s="7">
        <f t="shared" si="51"/>
        <v>0</v>
      </c>
      <c r="CW77" s="7">
        <f t="shared" si="51"/>
        <v>0</v>
      </c>
      <c r="CX77" s="7">
        <f t="shared" si="76"/>
        <v>0</v>
      </c>
      <c r="CY77" s="7">
        <f t="shared" si="76"/>
        <v>0</v>
      </c>
      <c r="CZ77" s="7">
        <f t="shared" si="76"/>
        <v>0</v>
      </c>
      <c r="DA77" s="7">
        <f t="shared" si="76"/>
        <v>0</v>
      </c>
      <c r="DB77" s="7">
        <f t="shared" si="76"/>
        <v>0</v>
      </c>
      <c r="DC77" s="7">
        <f t="shared" si="76"/>
        <v>83</v>
      </c>
    </row>
    <row r="78" spans="1:107">
      <c r="A78" s="6">
        <v>61</v>
      </c>
      <c r="B78" s="68" t="s">
        <v>276</v>
      </c>
      <c r="C78" s="15" t="s">
        <v>277</v>
      </c>
      <c r="D78" s="9"/>
      <c r="E78" s="29">
        <f>LOOKUP((IF(D78&gt;0,(RANK(D78,D$6:D$135,0)),"NA")),'Points System'!$A$4:$A$154,'Points System'!$B$4:$B$154)</f>
        <v>0</v>
      </c>
      <c r="F78" s="17"/>
      <c r="G78" s="29">
        <f>LOOKUP((IF(F78&gt;0,(RANK(F78,F$6:F$135,0)),"NA")),'Points System'!$A$4:$A$154,'Points System'!$B$4:$B$154)</f>
        <v>0</v>
      </c>
      <c r="H78" s="17"/>
      <c r="I78" s="29">
        <f>LOOKUP((IF(H78&gt;0,(RANK(H78,H$6:H$135,0)),"NA")),'Points System'!$A$4:$A$154,'Points System'!$B$4:$B$154)</f>
        <v>0</v>
      </c>
      <c r="J78" s="17"/>
      <c r="K78" s="29">
        <f>LOOKUP((IF(J78&gt;0,(RANK(J78,J$6:J$135,0)),"NA")),'Points System'!$A$4:$A$154,'Points System'!$B$4:$B$154)</f>
        <v>0</v>
      </c>
      <c r="L78" s="17"/>
      <c r="M78" s="29">
        <f>LOOKUP((IF(L78&gt;0,(RANK(L78,L$6:L$135,0)),"NA")),'Points System'!$A$4:$A$154,'Points System'!$B$4:$B$154)</f>
        <v>0</v>
      </c>
      <c r="N78" s="17"/>
      <c r="O78" s="29">
        <f>LOOKUP((IF(N78&gt;0,(RANK(N78,N$6:N$135,0)),"NA")),'Points System'!$A$4:$A$154,'Points System'!$B$4:$B$154)</f>
        <v>0</v>
      </c>
      <c r="P78" s="19"/>
      <c r="Q78" s="29">
        <f>LOOKUP((IF(P78&gt;0,(RANK(P78,P$6:P$135,0)),"NA")),'Points System'!$A$4:$A$154,'Points System'!$B$4:$B$154)</f>
        <v>0</v>
      </c>
      <c r="R78" s="19">
        <v>181.01</v>
      </c>
      <c r="S78" s="29">
        <f>LOOKUP((IF(R78&gt;0,(RANK(R78,R$6:R$135,0)),"NA")),'Points System'!$A$4:$A$154,'Points System'!$B$4:$B$154)</f>
        <v>55</v>
      </c>
      <c r="T78" s="17"/>
      <c r="U78" s="29">
        <f>LOOKUP((IF(T78&gt;0,(RANK(T78,T$6:T$135,0)),"NA")),'Points System'!$A$4:$A$154,'Points System'!$B$4:$B$154)</f>
        <v>0</v>
      </c>
      <c r="V78" s="17"/>
      <c r="W78" s="29">
        <f>LOOKUP((IF(V78&gt;0,(RANK(V78,V$6:V$135,0)),"NA")),'Points System'!$A$4:$A$154,'Points System'!$B$4:$B$154)</f>
        <v>0</v>
      </c>
      <c r="X78" s="9"/>
      <c r="Y78" s="10">
        <f>LOOKUP((IF(X78&gt;0,(RANK(X78,X$6:X$135,0)),"NA")),'Points System'!$A$4:$A$154,'Points System'!$B$4:$B$154)</f>
        <v>0</v>
      </c>
      <c r="Z78" s="9"/>
      <c r="AA78" s="10">
        <f>LOOKUP((IF(Z78&gt;0,(RANK(Z78,Z$6:Z$135,0)),"NA")),'Points System'!$A$4:$A$154,'Points System'!$B$4:$B$154)</f>
        <v>0</v>
      </c>
      <c r="AB78" s="78">
        <f>CC78</f>
        <v>181.01</v>
      </c>
      <c r="AC78" s="10">
        <f>SUM((LARGE((BA78:BL78),1))+(LARGE((BA78:BL78),2))+(LARGE((BA78:BL78),3)+(LARGE((BA78:BL78),4))))</f>
        <v>55</v>
      </c>
      <c r="AD78" s="12">
        <f>RANK(AC78,$AC$6:$AC$135,0)</f>
        <v>73</v>
      </c>
      <c r="AE78" s="11">
        <f>(AB78-(ROUNDDOWN(AB78,0)))*100</f>
        <v>0.99999999999909051</v>
      </c>
      <c r="AF78" s="76" t="str">
        <f>IF((COUNTIF(AT78:AY78,"&gt;0"))&gt;2,"Y","N")</f>
        <v>N</v>
      </c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23">
        <f t="shared" si="113"/>
        <v>55</v>
      </c>
      <c r="AU78" s="23">
        <f t="shared" si="114"/>
        <v>0</v>
      </c>
      <c r="AV78" s="23">
        <f t="shared" si="115"/>
        <v>0</v>
      </c>
      <c r="AW78" s="23">
        <f t="shared" si="116"/>
        <v>0</v>
      </c>
      <c r="AX78" s="23">
        <f t="shared" si="117"/>
        <v>0</v>
      </c>
      <c r="AY78" s="23">
        <f t="shared" si="118"/>
        <v>0</v>
      </c>
      <c r="AZ78" s="7"/>
      <c r="BA78" s="82">
        <f t="shared" si="103"/>
        <v>0</v>
      </c>
      <c r="BB78" s="83">
        <f t="shared" si="77"/>
        <v>55</v>
      </c>
      <c r="BC78" s="82">
        <f t="shared" si="104"/>
        <v>0</v>
      </c>
      <c r="BD78" s="83">
        <f t="shared" si="78"/>
        <v>0</v>
      </c>
      <c r="BE78" s="82">
        <f t="shared" si="105"/>
        <v>0</v>
      </c>
      <c r="BF78" s="83">
        <f t="shared" si="79"/>
        <v>0</v>
      </c>
      <c r="BG78" s="82">
        <f t="shared" si="106"/>
        <v>0</v>
      </c>
      <c r="BH78" s="82">
        <f t="shared" si="80"/>
        <v>0</v>
      </c>
      <c r="BI78" s="83">
        <f t="shared" si="81"/>
        <v>0</v>
      </c>
      <c r="BJ78" s="82">
        <f t="shared" si="82"/>
        <v>0</v>
      </c>
      <c r="BK78" s="83">
        <f t="shared" si="83"/>
        <v>0</v>
      </c>
      <c r="BL78" s="7"/>
      <c r="BM78" s="82">
        <f t="shared" si="84"/>
        <v>0</v>
      </c>
      <c r="BN78" s="83">
        <f t="shared" si="85"/>
        <v>181.01</v>
      </c>
      <c r="BO78" s="82">
        <f t="shared" si="86"/>
        <v>0</v>
      </c>
      <c r="BP78" s="83">
        <f t="shared" si="87"/>
        <v>0</v>
      </c>
      <c r="BQ78" s="82">
        <f t="shared" si="88"/>
        <v>0</v>
      </c>
      <c r="BR78" s="83">
        <f t="shared" si="89"/>
        <v>0</v>
      </c>
      <c r="BS78" s="82">
        <f t="shared" si="90"/>
        <v>0</v>
      </c>
      <c r="BT78" s="82">
        <f t="shared" si="91"/>
        <v>0</v>
      </c>
      <c r="BU78" s="83">
        <f t="shared" si="92"/>
        <v>0</v>
      </c>
      <c r="BV78" s="82">
        <f t="shared" si="93"/>
        <v>0</v>
      </c>
      <c r="BW78" s="83">
        <f t="shared" si="94"/>
        <v>0</v>
      </c>
      <c r="BY78" s="7">
        <f t="shared" si="95"/>
        <v>181.01</v>
      </c>
      <c r="BZ78" s="7"/>
      <c r="CA78" s="7">
        <f t="shared" si="107"/>
        <v>0</v>
      </c>
      <c r="CB78" s="7"/>
      <c r="CC78" s="7">
        <f t="shared" si="96"/>
        <v>181.01</v>
      </c>
      <c r="CF78" s="7">
        <f t="shared" si="97"/>
        <v>1</v>
      </c>
      <c r="CG78" s="7">
        <f t="shared" si="98"/>
        <v>1</v>
      </c>
      <c r="CH78" s="7">
        <f t="shared" si="99"/>
        <v>1</v>
      </c>
      <c r="CI78" s="7">
        <f t="shared" si="100"/>
        <v>1</v>
      </c>
      <c r="CJ78" s="7">
        <f t="shared" si="101"/>
        <v>1</v>
      </c>
      <c r="CK78" s="7">
        <f t="shared" si="102"/>
        <v>1</v>
      </c>
      <c r="CL78" s="7">
        <f t="shared" si="108"/>
        <v>1</v>
      </c>
      <c r="CM78" s="7">
        <f t="shared" si="109"/>
        <v>1</v>
      </c>
      <c r="CN78" s="7">
        <f t="shared" si="110"/>
        <v>1</v>
      </c>
      <c r="CO78" s="7">
        <f t="shared" si="111"/>
        <v>1</v>
      </c>
      <c r="CP78" s="7">
        <f t="shared" si="112"/>
        <v>2</v>
      </c>
      <c r="CQ78" s="7"/>
      <c r="CS78" s="7">
        <f t="shared" si="51"/>
        <v>0</v>
      </c>
      <c r="CT78" s="7">
        <f t="shared" si="51"/>
        <v>0</v>
      </c>
      <c r="CU78" s="7">
        <f t="shared" si="51"/>
        <v>0</v>
      </c>
      <c r="CV78" s="7">
        <f t="shared" si="51"/>
        <v>0</v>
      </c>
      <c r="CW78" s="7">
        <f t="shared" si="51"/>
        <v>0</v>
      </c>
      <c r="CX78" s="7">
        <f t="shared" si="76"/>
        <v>0</v>
      </c>
      <c r="CY78" s="7">
        <f t="shared" si="76"/>
        <v>0</v>
      </c>
      <c r="CZ78" s="7">
        <f t="shared" si="76"/>
        <v>0</v>
      </c>
      <c r="DA78" s="7">
        <f t="shared" si="76"/>
        <v>0</v>
      </c>
      <c r="DB78" s="7">
        <f t="shared" si="76"/>
        <v>0</v>
      </c>
      <c r="DC78" s="7">
        <f t="shared" si="76"/>
        <v>181.01</v>
      </c>
    </row>
    <row r="79" spans="1:107">
      <c r="A79" s="6">
        <v>62</v>
      </c>
      <c r="B79" s="68" t="s">
        <v>132</v>
      </c>
      <c r="C79" s="15" t="s">
        <v>105</v>
      </c>
      <c r="D79" s="9"/>
      <c r="E79" s="29">
        <f>LOOKUP((IF(D79&gt;0,(RANK(D79,D$6:D$135,0)),"NA")),'Points System'!$A$4:$A$154,'Points System'!$B$4:$B$154)</f>
        <v>0</v>
      </c>
      <c r="F79" s="17"/>
      <c r="G79" s="29">
        <f>LOOKUP((IF(F79&gt;0,(RANK(F79,F$6:F$135,0)),"NA")),'Points System'!$A$4:$A$154,'Points System'!$B$4:$B$154)</f>
        <v>0</v>
      </c>
      <c r="H79" s="17"/>
      <c r="I79" s="29">
        <f>LOOKUP((IF(H79&gt;0,(RANK(H79,H$6:H$135,0)),"NA")),'Points System'!$A$4:$A$154,'Points System'!$B$4:$B$154)</f>
        <v>0</v>
      </c>
      <c r="J79" s="17"/>
      <c r="K79" s="29">
        <f>LOOKUP((IF(J79&gt;0,(RANK(J79,J$6:J$135,0)),"NA")),'Points System'!$A$4:$A$154,'Points System'!$B$4:$B$154)</f>
        <v>0</v>
      </c>
      <c r="L79" s="17">
        <v>191.03</v>
      </c>
      <c r="M79" s="29">
        <f>LOOKUP((IF(L79&gt;0,(RANK(L79,L$6:L$135,0)),"NA")),'Points System'!$A$4:$A$154,'Points System'!$B$4:$B$154)</f>
        <v>53</v>
      </c>
      <c r="N79" s="17"/>
      <c r="O79" s="29">
        <f>LOOKUP((IF(N79&gt;0,(RANK(N79,N$6:N$135,0)),"NA")),'Points System'!$A$4:$A$154,'Points System'!$B$4:$B$154)</f>
        <v>0</v>
      </c>
      <c r="P79" s="19"/>
      <c r="Q79" s="29">
        <f>LOOKUP((IF(P79&gt;0,(RANK(P79,P$6:P$135,0)),"NA")),'Points System'!$A$4:$A$154,'Points System'!$B$4:$B$154)</f>
        <v>0</v>
      </c>
      <c r="R79" s="19"/>
      <c r="S79" s="29">
        <f>LOOKUP((IF(R79&gt;0,(RANK(R79,R$6:R$135,0)),"NA")),'Points System'!$A$4:$A$154,'Points System'!$B$4:$B$154)</f>
        <v>0</v>
      </c>
      <c r="T79" s="17"/>
      <c r="U79" s="29">
        <f>LOOKUP((IF(T79&gt;0,(RANK(T79,T$6:T$135,0)),"NA")),'Points System'!$A$4:$A$154,'Points System'!$B$4:$B$154)</f>
        <v>0</v>
      </c>
      <c r="V79" s="17"/>
      <c r="W79" s="29">
        <f>LOOKUP((IF(V79&gt;0,(RANK(V79,V$6:V$135,0)),"NA")),'Points System'!$A$4:$A$154,'Points System'!$B$4:$B$154)</f>
        <v>0</v>
      </c>
      <c r="X79" s="9"/>
      <c r="Y79" s="10">
        <f>LOOKUP((IF(X79&gt;0,(RANK(X79,X$6:X$135,0)),"NA")),'Points System'!$A$4:$A$154,'Points System'!$B$4:$B$154)</f>
        <v>0</v>
      </c>
      <c r="Z79" s="9"/>
      <c r="AA79" s="10">
        <f>LOOKUP((IF(Z79&gt;0,(RANK(Z79,Z$6:Z$135,0)),"NA")),'Points System'!$A$4:$A$154,'Points System'!$B$4:$B$154)</f>
        <v>0</v>
      </c>
      <c r="AB79" s="78">
        <f>CC79</f>
        <v>191.03</v>
      </c>
      <c r="AC79" s="10">
        <f>SUM((LARGE((BA79:BL79),1))+(LARGE((BA79:BL79),2))+(LARGE((BA79:BL79),3)+(LARGE((BA79:BL79),4))))</f>
        <v>53</v>
      </c>
      <c r="AD79" s="12">
        <f>RANK(AC79,$AC$6:$AC$135,0)</f>
        <v>74</v>
      </c>
      <c r="AE79" s="11">
        <f>(AB79-(ROUNDDOWN(AB79,0)))*100</f>
        <v>3.0000000000001137</v>
      </c>
      <c r="AF79" s="76" t="str">
        <f>IF((COUNTIF(AT79:AY79,"&gt;0"))&gt;2,"Y","N")</f>
        <v>N</v>
      </c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23">
        <f t="shared" si="113"/>
        <v>0</v>
      </c>
      <c r="AU79" s="23">
        <f t="shared" si="114"/>
        <v>0</v>
      </c>
      <c r="AV79" s="23">
        <f t="shared" si="115"/>
        <v>0</v>
      </c>
      <c r="AW79" s="23">
        <f t="shared" si="116"/>
        <v>0</v>
      </c>
      <c r="AX79" s="23">
        <f t="shared" si="117"/>
        <v>53</v>
      </c>
      <c r="AY79" s="23">
        <f t="shared" si="118"/>
        <v>0</v>
      </c>
      <c r="AZ79" s="7"/>
      <c r="BA79" s="82">
        <f t="shared" si="103"/>
        <v>0</v>
      </c>
      <c r="BB79" s="83">
        <f t="shared" si="77"/>
        <v>0</v>
      </c>
      <c r="BC79" s="82">
        <f t="shared" si="104"/>
        <v>0</v>
      </c>
      <c r="BD79" s="83">
        <f t="shared" si="78"/>
        <v>0</v>
      </c>
      <c r="BE79" s="82">
        <f t="shared" si="105"/>
        <v>0</v>
      </c>
      <c r="BF79" s="83">
        <f t="shared" si="79"/>
        <v>0</v>
      </c>
      <c r="BG79" s="82">
        <f t="shared" si="106"/>
        <v>0</v>
      </c>
      <c r="BH79" s="82">
        <f t="shared" si="80"/>
        <v>0</v>
      </c>
      <c r="BI79" s="83">
        <f t="shared" si="81"/>
        <v>53</v>
      </c>
      <c r="BJ79" s="82">
        <f t="shared" si="82"/>
        <v>0</v>
      </c>
      <c r="BK79" s="83">
        <f t="shared" si="83"/>
        <v>0</v>
      </c>
      <c r="BL79" s="7"/>
      <c r="BM79" s="82">
        <f t="shared" si="84"/>
        <v>0</v>
      </c>
      <c r="BN79" s="83">
        <f t="shared" si="85"/>
        <v>0</v>
      </c>
      <c r="BO79" s="82">
        <f t="shared" si="86"/>
        <v>0</v>
      </c>
      <c r="BP79" s="83">
        <f t="shared" si="87"/>
        <v>0</v>
      </c>
      <c r="BQ79" s="82">
        <f t="shared" si="88"/>
        <v>0</v>
      </c>
      <c r="BR79" s="83">
        <f t="shared" si="89"/>
        <v>0</v>
      </c>
      <c r="BS79" s="82">
        <f t="shared" si="90"/>
        <v>0</v>
      </c>
      <c r="BT79" s="82">
        <f t="shared" si="91"/>
        <v>0</v>
      </c>
      <c r="BU79" s="83">
        <f t="shared" si="92"/>
        <v>191.03</v>
      </c>
      <c r="BV79" s="82">
        <f t="shared" si="93"/>
        <v>0</v>
      </c>
      <c r="BW79" s="83">
        <f t="shared" si="94"/>
        <v>0</v>
      </c>
      <c r="BY79" s="7">
        <f t="shared" si="95"/>
        <v>191.03</v>
      </c>
      <c r="BZ79" s="7"/>
      <c r="CA79" s="7">
        <f t="shared" si="107"/>
        <v>0</v>
      </c>
      <c r="CB79" s="7"/>
      <c r="CC79" s="7">
        <f t="shared" si="96"/>
        <v>191.03</v>
      </c>
      <c r="CF79" s="7">
        <f t="shared" si="97"/>
        <v>1</v>
      </c>
      <c r="CG79" s="7">
        <f t="shared" si="98"/>
        <v>1</v>
      </c>
      <c r="CH79" s="7">
        <f t="shared" si="99"/>
        <v>1</v>
      </c>
      <c r="CI79" s="7">
        <f t="shared" si="100"/>
        <v>1</v>
      </c>
      <c r="CJ79" s="7">
        <f t="shared" si="101"/>
        <v>1</v>
      </c>
      <c r="CK79" s="7">
        <f t="shared" si="102"/>
        <v>1</v>
      </c>
      <c r="CL79" s="7">
        <f t="shared" si="108"/>
        <v>1</v>
      </c>
      <c r="CM79" s="7">
        <f t="shared" si="109"/>
        <v>1</v>
      </c>
      <c r="CN79" s="7">
        <f t="shared" si="110"/>
        <v>1</v>
      </c>
      <c r="CO79" s="7">
        <f t="shared" si="111"/>
        <v>1</v>
      </c>
      <c r="CP79" s="7">
        <f t="shared" si="112"/>
        <v>9</v>
      </c>
      <c r="CQ79" s="7"/>
      <c r="CS79" s="7">
        <f t="shared" si="51"/>
        <v>0</v>
      </c>
      <c r="CT79" s="7">
        <f t="shared" si="51"/>
        <v>0</v>
      </c>
      <c r="CU79" s="7">
        <f t="shared" si="51"/>
        <v>0</v>
      </c>
      <c r="CV79" s="7">
        <f t="shared" si="51"/>
        <v>0</v>
      </c>
      <c r="CW79" s="7">
        <f t="shared" si="51"/>
        <v>0</v>
      </c>
      <c r="CX79" s="7">
        <f t="shared" si="76"/>
        <v>0</v>
      </c>
      <c r="CY79" s="7">
        <f t="shared" si="76"/>
        <v>0</v>
      </c>
      <c r="CZ79" s="7">
        <f t="shared" si="76"/>
        <v>0</v>
      </c>
      <c r="DA79" s="7">
        <f t="shared" si="76"/>
        <v>0</v>
      </c>
      <c r="DB79" s="7">
        <f t="shared" si="76"/>
        <v>0</v>
      </c>
      <c r="DC79" s="7">
        <f t="shared" si="76"/>
        <v>191.03</v>
      </c>
    </row>
    <row r="80" spans="1:107">
      <c r="A80" s="6">
        <v>63</v>
      </c>
      <c r="B80" s="68" t="s">
        <v>49</v>
      </c>
      <c r="C80" s="15" t="s">
        <v>472</v>
      </c>
      <c r="D80" s="9"/>
      <c r="E80" s="29">
        <f>LOOKUP((IF(D80&gt;0,(RANK(D80,D$6:D$135,0)),"NA")),'Points System'!$A$4:$A$154,'Points System'!$B$4:$B$154)</f>
        <v>0</v>
      </c>
      <c r="F80" s="17"/>
      <c r="G80" s="29">
        <f>LOOKUP((IF(F80&gt;0,(RANK(F80,F$6:F$135,0)),"NA")),'Points System'!$A$4:$A$154,'Points System'!$B$4:$B$154)</f>
        <v>0</v>
      </c>
      <c r="H80" s="17"/>
      <c r="I80" s="29">
        <f>LOOKUP((IF(H80&gt;0,(RANK(H80,H$6:H$135,0)),"NA")),'Points System'!$A$4:$A$154,'Points System'!$B$4:$B$154)</f>
        <v>0</v>
      </c>
      <c r="J80" s="17"/>
      <c r="K80" s="29">
        <f>LOOKUP((IF(J80&gt;0,(RANK(J80,J$6:J$135,0)),"NA")),'Points System'!$A$4:$A$154,'Points System'!$B$4:$B$154)</f>
        <v>0</v>
      </c>
      <c r="L80" s="17">
        <v>187.02</v>
      </c>
      <c r="M80" s="29">
        <f>LOOKUP((IF(L80&gt;0,(RANK(L80,L$6:L$135,0)),"NA")),'Points System'!$A$4:$A$154,'Points System'!$B$4:$B$154)</f>
        <v>52</v>
      </c>
      <c r="N80" s="17"/>
      <c r="O80" s="29">
        <f>LOOKUP((IF(N80&gt;0,(RANK(N80,N$6:N$135,0)),"NA")),'Points System'!$A$4:$A$154,'Points System'!$B$4:$B$154)</f>
        <v>0</v>
      </c>
      <c r="P80" s="19"/>
      <c r="Q80" s="29">
        <f>LOOKUP((IF(P80&gt;0,(RANK(P80,P$6:P$135,0)),"NA")),'Points System'!$A$4:$A$154,'Points System'!$B$4:$B$154)</f>
        <v>0</v>
      </c>
      <c r="R80" s="19"/>
      <c r="S80" s="29">
        <f>LOOKUP((IF(R80&gt;0,(RANK(R80,R$6:R$135,0)),"NA")),'Points System'!$A$4:$A$154,'Points System'!$B$4:$B$154)</f>
        <v>0</v>
      </c>
      <c r="T80" s="17"/>
      <c r="U80" s="29">
        <f>LOOKUP((IF(T80&gt;0,(RANK(T80,T$6:T$135,0)),"NA")),'Points System'!$A$4:$A$154,'Points System'!$B$4:$B$154)</f>
        <v>0</v>
      </c>
      <c r="V80" s="17"/>
      <c r="W80" s="29">
        <f>LOOKUP((IF(V80&gt;0,(RANK(V80,V$6:V$135,0)),"NA")),'Points System'!$A$4:$A$154,'Points System'!$B$4:$B$154)</f>
        <v>0</v>
      </c>
      <c r="X80" s="9"/>
      <c r="Y80" s="10">
        <f>LOOKUP((IF(X80&gt;0,(RANK(X80,X$6:X$135,0)),"NA")),'Points System'!$A$4:$A$154,'Points System'!$B$4:$B$154)</f>
        <v>0</v>
      </c>
      <c r="Z80" s="9"/>
      <c r="AA80" s="10">
        <f>LOOKUP((IF(Z80&gt;0,(RANK(Z80,Z$6:Z$135,0)),"NA")),'Points System'!$A$4:$A$154,'Points System'!$B$4:$B$154)</f>
        <v>0</v>
      </c>
      <c r="AB80" s="78">
        <f>CC80</f>
        <v>187.02</v>
      </c>
      <c r="AC80" s="10">
        <f>SUM((LARGE((BA80:BL80),1))+(LARGE((BA80:BL80),2))+(LARGE((BA80:BL80),3)+(LARGE((BA80:BL80),4))))</f>
        <v>52</v>
      </c>
      <c r="AD80" s="12">
        <f>RANK(AC80,$AC$6:$AC$135,0)</f>
        <v>75</v>
      </c>
      <c r="AE80" s="11">
        <f>(AB80-(ROUNDDOWN(AB80,0)))*100</f>
        <v>2.0000000000010232</v>
      </c>
      <c r="AF80" s="76" t="str">
        <f>IF((COUNTIF(AT80:AY80,"&gt;0"))&gt;2,"Y","N")</f>
        <v>N</v>
      </c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23">
        <f t="shared" si="113"/>
        <v>0</v>
      </c>
      <c r="AU80" s="23">
        <f t="shared" si="114"/>
        <v>0</v>
      </c>
      <c r="AV80" s="23">
        <f t="shared" si="115"/>
        <v>0</v>
      </c>
      <c r="AW80" s="23">
        <f t="shared" si="116"/>
        <v>0</v>
      </c>
      <c r="AX80" s="23">
        <f t="shared" si="117"/>
        <v>52</v>
      </c>
      <c r="AY80" s="23">
        <f t="shared" si="118"/>
        <v>0</v>
      </c>
      <c r="AZ80" s="7"/>
      <c r="BA80" s="82">
        <f t="shared" si="103"/>
        <v>0</v>
      </c>
      <c r="BB80" s="83">
        <f t="shared" si="77"/>
        <v>0</v>
      </c>
      <c r="BC80" s="82">
        <f t="shared" si="104"/>
        <v>0</v>
      </c>
      <c r="BD80" s="83">
        <f t="shared" si="78"/>
        <v>0</v>
      </c>
      <c r="BE80" s="82">
        <f t="shared" si="105"/>
        <v>0</v>
      </c>
      <c r="BF80" s="83">
        <f t="shared" si="79"/>
        <v>0</v>
      </c>
      <c r="BG80" s="82">
        <f t="shared" si="106"/>
        <v>0</v>
      </c>
      <c r="BH80" s="82">
        <f t="shared" si="80"/>
        <v>0</v>
      </c>
      <c r="BI80" s="83">
        <f t="shared" si="81"/>
        <v>52</v>
      </c>
      <c r="BJ80" s="82">
        <f t="shared" si="82"/>
        <v>0</v>
      </c>
      <c r="BK80" s="83">
        <f t="shared" si="83"/>
        <v>0</v>
      </c>
      <c r="BL80" s="7"/>
      <c r="BM80" s="82">
        <f t="shared" si="84"/>
        <v>0</v>
      </c>
      <c r="BN80" s="83">
        <f t="shared" si="85"/>
        <v>0</v>
      </c>
      <c r="BO80" s="82">
        <f t="shared" si="86"/>
        <v>0</v>
      </c>
      <c r="BP80" s="83">
        <f t="shared" si="87"/>
        <v>0</v>
      </c>
      <c r="BQ80" s="82">
        <f t="shared" si="88"/>
        <v>0</v>
      </c>
      <c r="BR80" s="83">
        <f t="shared" si="89"/>
        <v>0</v>
      </c>
      <c r="BS80" s="82">
        <f t="shared" si="90"/>
        <v>0</v>
      </c>
      <c r="BT80" s="82">
        <f t="shared" si="91"/>
        <v>0</v>
      </c>
      <c r="BU80" s="83">
        <f t="shared" si="92"/>
        <v>187.02</v>
      </c>
      <c r="BV80" s="82">
        <f t="shared" si="93"/>
        <v>0</v>
      </c>
      <c r="BW80" s="83">
        <f t="shared" si="94"/>
        <v>0</v>
      </c>
      <c r="BY80" s="7">
        <f t="shared" si="95"/>
        <v>187.02</v>
      </c>
      <c r="BZ80" s="7"/>
      <c r="CA80" s="7">
        <f t="shared" si="107"/>
        <v>0</v>
      </c>
      <c r="CB80" s="7"/>
      <c r="CC80" s="7">
        <f t="shared" si="96"/>
        <v>187.02</v>
      </c>
      <c r="CF80" s="7">
        <f t="shared" si="97"/>
        <v>1</v>
      </c>
      <c r="CG80" s="7">
        <f t="shared" si="98"/>
        <v>1</v>
      </c>
      <c r="CH80" s="7">
        <f t="shared" si="99"/>
        <v>1</v>
      </c>
      <c r="CI80" s="7">
        <f t="shared" si="100"/>
        <v>1</v>
      </c>
      <c r="CJ80" s="7">
        <f t="shared" si="101"/>
        <v>1</v>
      </c>
      <c r="CK80" s="7">
        <f t="shared" si="102"/>
        <v>1</v>
      </c>
      <c r="CL80" s="7">
        <f t="shared" si="108"/>
        <v>1</v>
      </c>
      <c r="CM80" s="7">
        <f t="shared" si="109"/>
        <v>1</v>
      </c>
      <c r="CN80" s="7">
        <f t="shared" si="110"/>
        <v>1</v>
      </c>
      <c r="CO80" s="7">
        <f t="shared" si="111"/>
        <v>1</v>
      </c>
      <c r="CP80" s="7">
        <f t="shared" si="112"/>
        <v>9</v>
      </c>
      <c r="CQ80" s="7"/>
      <c r="CS80" s="7">
        <f t="shared" si="51"/>
        <v>0</v>
      </c>
      <c r="CT80" s="7">
        <f t="shared" si="51"/>
        <v>0</v>
      </c>
      <c r="CU80" s="7">
        <f t="shared" si="51"/>
        <v>0</v>
      </c>
      <c r="CV80" s="7">
        <f t="shared" si="51"/>
        <v>0</v>
      </c>
      <c r="CW80" s="7">
        <f t="shared" si="51"/>
        <v>0</v>
      </c>
      <c r="CX80" s="7">
        <f t="shared" si="76"/>
        <v>0</v>
      </c>
      <c r="CY80" s="7">
        <f t="shared" si="76"/>
        <v>0</v>
      </c>
      <c r="CZ80" s="7">
        <f t="shared" si="76"/>
        <v>0</v>
      </c>
      <c r="DA80" s="7">
        <f t="shared" si="76"/>
        <v>0</v>
      </c>
      <c r="DB80" s="7">
        <f t="shared" si="76"/>
        <v>0</v>
      </c>
      <c r="DC80" s="7">
        <f t="shared" si="76"/>
        <v>187.02</v>
      </c>
    </row>
    <row r="81" spans="1:107">
      <c r="A81" s="6">
        <v>64</v>
      </c>
      <c r="B81" s="68" t="s">
        <v>418</v>
      </c>
      <c r="C81" s="15" t="s">
        <v>110</v>
      </c>
      <c r="D81" s="9"/>
      <c r="E81" s="29">
        <f>LOOKUP((IF(D81&gt;0,(RANK(D81,D$6:D$135,0)),"NA")),'Points System'!$A$4:$A$154,'Points System'!$B$4:$B$154)</f>
        <v>0</v>
      </c>
      <c r="F81" s="17"/>
      <c r="G81" s="29">
        <f>LOOKUP((IF(F81&gt;0,(RANK(F81,F$6:F$135,0)),"NA")),'Points System'!$A$4:$A$154,'Points System'!$B$4:$B$154)</f>
        <v>0</v>
      </c>
      <c r="H81" s="17">
        <v>165.01</v>
      </c>
      <c r="I81" s="29">
        <f>LOOKUP((IF(H81&gt;0,(RANK(H81,H$6:H$135,0)),"NA")),'Points System'!$A$4:$A$154,'Points System'!$B$4:$B$154)</f>
        <v>52</v>
      </c>
      <c r="J81" s="17"/>
      <c r="K81" s="29">
        <f>LOOKUP((IF(J81&gt;0,(RANK(J81,J$6:J$135,0)),"NA")),'Points System'!$A$4:$A$154,'Points System'!$B$4:$B$154)</f>
        <v>0</v>
      </c>
      <c r="L81" s="17"/>
      <c r="M81" s="29">
        <f>LOOKUP((IF(L81&gt;0,(RANK(L81,L$6:L$135,0)),"NA")),'Points System'!$A$4:$A$154,'Points System'!$B$4:$B$154)</f>
        <v>0</v>
      </c>
      <c r="N81" s="17"/>
      <c r="O81" s="29">
        <f>LOOKUP((IF(N81&gt;0,(RANK(N81,N$6:N$135,0)),"NA")),'Points System'!$A$4:$A$154,'Points System'!$B$4:$B$154)</f>
        <v>0</v>
      </c>
      <c r="P81" s="19"/>
      <c r="Q81" s="29">
        <f>LOOKUP((IF(P81&gt;0,(RANK(P81,P$6:P$135,0)),"NA")),'Points System'!$A$4:$A$154,'Points System'!$B$4:$B$154)</f>
        <v>0</v>
      </c>
      <c r="R81" s="19"/>
      <c r="S81" s="29">
        <f>LOOKUP((IF(R81&gt;0,(RANK(R81,R$6:R$135,0)),"NA")),'Points System'!$A$4:$A$154,'Points System'!$B$4:$B$154)</f>
        <v>0</v>
      </c>
      <c r="T81" s="17"/>
      <c r="U81" s="29">
        <f>LOOKUP((IF(T81&gt;0,(RANK(T81,T$6:T$135,0)),"NA")),'Points System'!$A$4:$A$154,'Points System'!$B$4:$B$154)</f>
        <v>0</v>
      </c>
      <c r="V81" s="17"/>
      <c r="W81" s="29">
        <f>LOOKUP((IF(V81&gt;0,(RANK(V81,V$6:V$135,0)),"NA")),'Points System'!$A$4:$A$154,'Points System'!$B$4:$B$154)</f>
        <v>0</v>
      </c>
      <c r="X81" s="9"/>
      <c r="Y81" s="10">
        <f>LOOKUP((IF(X81&gt;0,(RANK(X81,X$6:X$135,0)),"NA")),'Points System'!$A$4:$A$154,'Points System'!$B$4:$B$154)</f>
        <v>0</v>
      </c>
      <c r="Z81" s="9"/>
      <c r="AA81" s="10">
        <f>LOOKUP((IF(Z81&gt;0,(RANK(Z81,Z$6:Z$135,0)),"NA")),'Points System'!$A$4:$A$154,'Points System'!$B$4:$B$154)</f>
        <v>0</v>
      </c>
      <c r="AB81" s="78">
        <f>CC81</f>
        <v>165.01</v>
      </c>
      <c r="AC81" s="10">
        <f>SUM((LARGE((BA81:BL81),1))+(LARGE((BA81:BL81),2))+(LARGE((BA81:BL81),3)+(LARGE((BA81:BL81),4))))</f>
        <v>52</v>
      </c>
      <c r="AD81" s="12">
        <f>RANK(AC81,$AC$6:$AC$135,0)</f>
        <v>75</v>
      </c>
      <c r="AE81" s="11">
        <f>(AB81-(ROUNDDOWN(AB81,0)))*100</f>
        <v>0.99999999999909051</v>
      </c>
      <c r="AF81" s="76" t="str">
        <f>IF((COUNTIF(AT81:AY81,"&gt;0"))&gt;2,"Y","N")</f>
        <v>N</v>
      </c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23">
        <f t="shared" si="113"/>
        <v>0</v>
      </c>
      <c r="AU81" s="23">
        <f t="shared" si="114"/>
        <v>52</v>
      </c>
      <c r="AV81" s="23">
        <f t="shared" si="115"/>
        <v>0</v>
      </c>
      <c r="AW81" s="23">
        <f t="shared" si="116"/>
        <v>0</v>
      </c>
      <c r="AX81" s="23">
        <f t="shared" si="117"/>
        <v>0</v>
      </c>
      <c r="AY81" s="23">
        <f t="shared" si="118"/>
        <v>0</v>
      </c>
      <c r="AZ81" s="7"/>
      <c r="BA81" s="82">
        <f t="shared" si="103"/>
        <v>0</v>
      </c>
      <c r="BB81" s="83">
        <f t="shared" si="77"/>
        <v>0</v>
      </c>
      <c r="BC81" s="82">
        <f t="shared" si="104"/>
        <v>52</v>
      </c>
      <c r="BD81" s="83">
        <f t="shared" si="78"/>
        <v>0</v>
      </c>
      <c r="BE81" s="82">
        <f t="shared" si="105"/>
        <v>0</v>
      </c>
      <c r="BF81" s="83">
        <f t="shared" si="79"/>
        <v>0</v>
      </c>
      <c r="BG81" s="82">
        <f t="shared" si="106"/>
        <v>0</v>
      </c>
      <c r="BH81" s="82">
        <f t="shared" si="80"/>
        <v>0</v>
      </c>
      <c r="BI81" s="83">
        <f t="shared" si="81"/>
        <v>0</v>
      </c>
      <c r="BJ81" s="82">
        <f t="shared" si="82"/>
        <v>0</v>
      </c>
      <c r="BK81" s="83">
        <f t="shared" si="83"/>
        <v>0</v>
      </c>
      <c r="BL81" s="7"/>
      <c r="BM81" s="82">
        <f t="shared" si="84"/>
        <v>0</v>
      </c>
      <c r="BN81" s="83">
        <f t="shared" si="85"/>
        <v>0</v>
      </c>
      <c r="BO81" s="82">
        <f t="shared" si="86"/>
        <v>165.01</v>
      </c>
      <c r="BP81" s="83">
        <f t="shared" si="87"/>
        <v>0</v>
      </c>
      <c r="BQ81" s="82">
        <f t="shared" si="88"/>
        <v>0</v>
      </c>
      <c r="BR81" s="83">
        <f t="shared" si="89"/>
        <v>0</v>
      </c>
      <c r="BS81" s="82">
        <f t="shared" si="90"/>
        <v>0</v>
      </c>
      <c r="BT81" s="82">
        <f t="shared" si="91"/>
        <v>0</v>
      </c>
      <c r="BU81" s="83">
        <f t="shared" si="92"/>
        <v>0</v>
      </c>
      <c r="BV81" s="82">
        <f t="shared" si="93"/>
        <v>0</v>
      </c>
      <c r="BW81" s="83">
        <f t="shared" si="94"/>
        <v>0</v>
      </c>
      <c r="BY81" s="7">
        <f t="shared" si="95"/>
        <v>165.01</v>
      </c>
      <c r="BZ81" s="7"/>
      <c r="CA81" s="7">
        <f t="shared" si="107"/>
        <v>0</v>
      </c>
      <c r="CB81" s="7"/>
      <c r="CC81" s="7">
        <f t="shared" si="96"/>
        <v>165.01</v>
      </c>
      <c r="CF81" s="7">
        <f t="shared" si="97"/>
        <v>1</v>
      </c>
      <c r="CG81" s="7">
        <f t="shared" si="98"/>
        <v>1</v>
      </c>
      <c r="CH81" s="7">
        <f t="shared" si="99"/>
        <v>1</v>
      </c>
      <c r="CI81" s="7">
        <f t="shared" si="100"/>
        <v>1</v>
      </c>
      <c r="CJ81" s="7">
        <f t="shared" si="101"/>
        <v>1</v>
      </c>
      <c r="CK81" s="7">
        <f t="shared" si="102"/>
        <v>1</v>
      </c>
      <c r="CL81" s="7">
        <f t="shared" si="108"/>
        <v>1</v>
      </c>
      <c r="CM81" s="7">
        <f t="shared" si="109"/>
        <v>1</v>
      </c>
      <c r="CN81" s="7">
        <f t="shared" si="110"/>
        <v>1</v>
      </c>
      <c r="CO81" s="7">
        <f t="shared" si="111"/>
        <v>1</v>
      </c>
      <c r="CP81" s="7">
        <f t="shared" si="112"/>
        <v>3</v>
      </c>
      <c r="CQ81" s="7"/>
      <c r="CS81" s="7">
        <f t="shared" si="51"/>
        <v>0</v>
      </c>
      <c r="CT81" s="7">
        <f t="shared" si="51"/>
        <v>0</v>
      </c>
      <c r="CU81" s="7">
        <f t="shared" si="51"/>
        <v>0</v>
      </c>
      <c r="CV81" s="7">
        <f t="shared" si="51"/>
        <v>0</v>
      </c>
      <c r="CW81" s="7">
        <f t="shared" si="51"/>
        <v>0</v>
      </c>
      <c r="CX81" s="7">
        <f t="shared" si="76"/>
        <v>0</v>
      </c>
      <c r="CY81" s="7">
        <f t="shared" si="76"/>
        <v>0</v>
      </c>
      <c r="CZ81" s="7">
        <f t="shared" si="76"/>
        <v>0</v>
      </c>
      <c r="DA81" s="7">
        <f t="shared" si="76"/>
        <v>0</v>
      </c>
      <c r="DB81" s="7">
        <f t="shared" si="76"/>
        <v>0</v>
      </c>
      <c r="DC81" s="7">
        <f t="shared" si="76"/>
        <v>165.01</v>
      </c>
    </row>
    <row r="82" spans="1:107">
      <c r="A82" s="6">
        <v>65</v>
      </c>
      <c r="B82" s="68" t="s">
        <v>47</v>
      </c>
      <c r="C82" s="15" t="s">
        <v>419</v>
      </c>
      <c r="D82" s="9"/>
      <c r="E82" s="29">
        <f>LOOKUP((IF(D82&gt;0,(RANK(D82,D$6:D$135,0)),"NA")),'Points System'!$A$4:$A$154,'Points System'!$B$4:$B$154)</f>
        <v>0</v>
      </c>
      <c r="F82" s="17"/>
      <c r="G82" s="29">
        <f>LOOKUP((IF(F82&gt;0,(RANK(F82,F$6:F$135,0)),"NA")),'Points System'!$A$4:$A$154,'Points System'!$B$4:$B$154)</f>
        <v>0</v>
      </c>
      <c r="H82" s="17">
        <v>160.02000000000001</v>
      </c>
      <c r="I82" s="29">
        <f>LOOKUP((IF(H82&gt;0,(RANK(H82,H$6:H$135,0)),"NA")),'Points System'!$A$4:$A$154,'Points System'!$B$4:$B$154)</f>
        <v>51</v>
      </c>
      <c r="J82" s="17"/>
      <c r="K82" s="29">
        <f>LOOKUP((IF(J82&gt;0,(RANK(J82,J$6:J$135,0)),"NA")),'Points System'!$A$4:$A$154,'Points System'!$B$4:$B$154)</f>
        <v>0</v>
      </c>
      <c r="L82" s="17"/>
      <c r="M82" s="29">
        <f>LOOKUP((IF(L82&gt;0,(RANK(L82,L$6:L$135,0)),"NA")),'Points System'!$A$4:$A$154,'Points System'!$B$4:$B$154)</f>
        <v>0</v>
      </c>
      <c r="N82" s="17"/>
      <c r="O82" s="29">
        <f>LOOKUP((IF(N82&gt;0,(RANK(N82,N$6:N$135,0)),"NA")),'Points System'!$A$4:$A$154,'Points System'!$B$4:$B$154)</f>
        <v>0</v>
      </c>
      <c r="P82" s="19"/>
      <c r="Q82" s="29">
        <f>LOOKUP((IF(P82&gt;0,(RANK(P82,P$6:P$135,0)),"NA")),'Points System'!$A$4:$A$154,'Points System'!$B$4:$B$154)</f>
        <v>0</v>
      </c>
      <c r="R82" s="19"/>
      <c r="S82" s="29">
        <f>LOOKUP((IF(R82&gt;0,(RANK(R82,R$6:R$135,0)),"NA")),'Points System'!$A$4:$A$154,'Points System'!$B$4:$B$154)</f>
        <v>0</v>
      </c>
      <c r="T82" s="17"/>
      <c r="U82" s="29">
        <f>LOOKUP((IF(T82&gt;0,(RANK(T82,T$6:T$135,0)),"NA")),'Points System'!$A$4:$A$154,'Points System'!$B$4:$B$154)</f>
        <v>0</v>
      </c>
      <c r="V82" s="17"/>
      <c r="W82" s="29">
        <f>LOOKUP((IF(V82&gt;0,(RANK(V82,V$6:V$135,0)),"NA")),'Points System'!$A$4:$A$154,'Points System'!$B$4:$B$154)</f>
        <v>0</v>
      </c>
      <c r="X82" s="9"/>
      <c r="Y82" s="10">
        <f>LOOKUP((IF(X82&gt;0,(RANK(X82,X$6:X$135,0)),"NA")),'Points System'!$A$4:$A$154,'Points System'!$B$4:$B$154)</f>
        <v>0</v>
      </c>
      <c r="Z82" s="9"/>
      <c r="AA82" s="10">
        <f>LOOKUP((IF(Z82&gt;0,(RANK(Z82,Z$6:Z$135,0)),"NA")),'Points System'!$A$4:$A$154,'Points System'!$B$4:$B$154)</f>
        <v>0</v>
      </c>
      <c r="AB82" s="78">
        <f>CC82</f>
        <v>160.02000000000001</v>
      </c>
      <c r="AC82" s="10">
        <f>SUM((LARGE((BA82:BL82),1))+(LARGE((BA82:BL82),2))+(LARGE((BA82:BL82),3)+(LARGE((BA82:BL82),4))))</f>
        <v>51</v>
      </c>
      <c r="AD82" s="12">
        <f>RANK(AC82,$AC$6:$AC$135,0)</f>
        <v>77</v>
      </c>
      <c r="AE82" s="11">
        <f>(AB82-(ROUNDDOWN(AB82,0)))*100</f>
        <v>2.0000000000010232</v>
      </c>
      <c r="AF82" s="76" t="str">
        <f>IF((COUNTIF(AT82:AY82,"&gt;0"))&gt;2,"Y","N")</f>
        <v>N</v>
      </c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23">
        <f t="shared" si="113"/>
        <v>0</v>
      </c>
      <c r="AU82" s="23">
        <f t="shared" si="114"/>
        <v>51</v>
      </c>
      <c r="AV82" s="23">
        <f t="shared" si="115"/>
        <v>0</v>
      </c>
      <c r="AW82" s="23">
        <f t="shared" si="116"/>
        <v>0</v>
      </c>
      <c r="AX82" s="23">
        <f t="shared" si="117"/>
        <v>0</v>
      </c>
      <c r="AY82" s="23">
        <f t="shared" si="118"/>
        <v>0</v>
      </c>
      <c r="AZ82" s="7"/>
      <c r="BA82" s="82">
        <f t="shared" si="103"/>
        <v>0</v>
      </c>
      <c r="BB82" s="83">
        <f t="shared" si="77"/>
        <v>0</v>
      </c>
      <c r="BC82" s="82">
        <f t="shared" si="104"/>
        <v>51</v>
      </c>
      <c r="BD82" s="83">
        <f t="shared" si="78"/>
        <v>0</v>
      </c>
      <c r="BE82" s="82">
        <f t="shared" si="105"/>
        <v>0</v>
      </c>
      <c r="BF82" s="83">
        <f t="shared" si="79"/>
        <v>0</v>
      </c>
      <c r="BG82" s="82">
        <f t="shared" si="106"/>
        <v>0</v>
      </c>
      <c r="BH82" s="82">
        <f t="shared" si="80"/>
        <v>0</v>
      </c>
      <c r="BI82" s="83">
        <f t="shared" si="81"/>
        <v>0</v>
      </c>
      <c r="BJ82" s="82">
        <f t="shared" si="82"/>
        <v>0</v>
      </c>
      <c r="BK82" s="83">
        <f t="shared" si="83"/>
        <v>0</v>
      </c>
      <c r="BL82" s="7"/>
      <c r="BM82" s="82">
        <f t="shared" si="84"/>
        <v>0</v>
      </c>
      <c r="BN82" s="83">
        <f t="shared" si="85"/>
        <v>0</v>
      </c>
      <c r="BO82" s="82">
        <f t="shared" si="86"/>
        <v>160.02000000000001</v>
      </c>
      <c r="BP82" s="83">
        <f t="shared" si="87"/>
        <v>0</v>
      </c>
      <c r="BQ82" s="82">
        <f t="shared" si="88"/>
        <v>0</v>
      </c>
      <c r="BR82" s="83">
        <f t="shared" si="89"/>
        <v>0</v>
      </c>
      <c r="BS82" s="82">
        <f t="shared" si="90"/>
        <v>0</v>
      </c>
      <c r="BT82" s="82">
        <f t="shared" si="91"/>
        <v>0</v>
      </c>
      <c r="BU82" s="83">
        <f t="shared" si="92"/>
        <v>0</v>
      </c>
      <c r="BV82" s="82">
        <f t="shared" si="93"/>
        <v>0</v>
      </c>
      <c r="BW82" s="83">
        <f t="shared" si="94"/>
        <v>0</v>
      </c>
      <c r="BY82" s="7">
        <f t="shared" si="95"/>
        <v>160.02000000000001</v>
      </c>
      <c r="BZ82" s="7"/>
      <c r="CA82" s="7">
        <f t="shared" si="107"/>
        <v>0</v>
      </c>
      <c r="CB82" s="7"/>
      <c r="CC82" s="7">
        <f t="shared" si="96"/>
        <v>160.02000000000001</v>
      </c>
      <c r="CF82" s="7">
        <f t="shared" si="97"/>
        <v>1</v>
      </c>
      <c r="CG82" s="7">
        <f t="shared" si="98"/>
        <v>1</v>
      </c>
      <c r="CH82" s="7">
        <f t="shared" si="99"/>
        <v>1</v>
      </c>
      <c r="CI82" s="7">
        <f t="shared" si="100"/>
        <v>1</v>
      </c>
      <c r="CJ82" s="7">
        <f t="shared" si="101"/>
        <v>1</v>
      </c>
      <c r="CK82" s="7">
        <f t="shared" si="102"/>
        <v>1</v>
      </c>
      <c r="CL82" s="7">
        <f t="shared" si="108"/>
        <v>1</v>
      </c>
      <c r="CM82" s="7">
        <f t="shared" si="109"/>
        <v>1</v>
      </c>
      <c r="CN82" s="7">
        <f t="shared" si="110"/>
        <v>1</v>
      </c>
      <c r="CO82" s="7">
        <f t="shared" si="111"/>
        <v>1</v>
      </c>
      <c r="CP82" s="7">
        <f t="shared" si="112"/>
        <v>3</v>
      </c>
      <c r="CQ82" s="7"/>
      <c r="CS82" s="7">
        <f t="shared" si="51"/>
        <v>0</v>
      </c>
      <c r="CT82" s="7">
        <f t="shared" si="51"/>
        <v>0</v>
      </c>
      <c r="CU82" s="7">
        <f t="shared" si="51"/>
        <v>0</v>
      </c>
      <c r="CV82" s="7">
        <f t="shared" si="51"/>
        <v>0</v>
      </c>
      <c r="CW82" s="7">
        <f t="shared" si="51"/>
        <v>0</v>
      </c>
      <c r="CX82" s="7">
        <f t="shared" si="76"/>
        <v>0</v>
      </c>
      <c r="CY82" s="7">
        <f t="shared" si="76"/>
        <v>0</v>
      </c>
      <c r="CZ82" s="7">
        <f t="shared" si="76"/>
        <v>0</v>
      </c>
      <c r="DA82" s="7">
        <f t="shared" si="76"/>
        <v>0</v>
      </c>
      <c r="DB82" s="7">
        <f t="shared" si="76"/>
        <v>0</v>
      </c>
      <c r="DC82" s="7">
        <f t="shared" si="76"/>
        <v>160.02000000000001</v>
      </c>
    </row>
    <row r="83" spans="1:107">
      <c r="A83" s="6">
        <v>66</v>
      </c>
      <c r="B83" s="68" t="s">
        <v>131</v>
      </c>
      <c r="C83" s="15" t="s">
        <v>97</v>
      </c>
      <c r="D83" s="9"/>
      <c r="E83" s="29">
        <f>LOOKUP((IF(D83&gt;0,(RANK(D83,D$6:D$135,0)),"NA")),'Points System'!$A$4:$A$154,'Points System'!$B$4:$B$154)</f>
        <v>0</v>
      </c>
      <c r="F83" s="17"/>
      <c r="G83" s="29">
        <f>LOOKUP((IF(F83&gt;0,(RANK(F83,F$6:F$135,0)),"NA")),'Points System'!$A$4:$A$154,'Points System'!$B$4:$B$154)</f>
        <v>0</v>
      </c>
      <c r="H83" s="17"/>
      <c r="I83" s="29">
        <f>LOOKUP((IF(H83&gt;0,(RANK(H83,H$6:H$135,0)),"NA")),'Points System'!$A$4:$A$154,'Points System'!$B$4:$B$154)</f>
        <v>0</v>
      </c>
      <c r="J83" s="17"/>
      <c r="K83" s="29">
        <f>LOOKUP((IF(J83&gt;0,(RANK(J83,J$6:J$135,0)),"NA")),'Points System'!$A$4:$A$154,'Points System'!$B$4:$B$154)</f>
        <v>0</v>
      </c>
      <c r="L83" s="17"/>
      <c r="M83" s="29">
        <f>LOOKUP((IF(L83&gt;0,(RANK(L83,L$6:L$135,0)),"NA")),'Points System'!$A$4:$A$154,'Points System'!$B$4:$B$154)</f>
        <v>0</v>
      </c>
      <c r="N83" s="17"/>
      <c r="O83" s="29">
        <f>LOOKUP((IF(N83&gt;0,(RANK(N83,N$6:N$135,0)),"NA")),'Points System'!$A$4:$A$154,'Points System'!$B$4:$B$154)</f>
        <v>0</v>
      </c>
      <c r="P83" s="19">
        <v>206.01</v>
      </c>
      <c r="Q83" s="29">
        <f>LOOKUP((IF(P83&gt;0,(RANK(P83,P$6:P$135,0)),"NA")),'Points System'!$A$4:$A$154,'Points System'!$B$4:$B$154)</f>
        <v>51</v>
      </c>
      <c r="R83" s="19"/>
      <c r="S83" s="29">
        <f>LOOKUP((IF(R83&gt;0,(RANK(R83,R$6:R$135,0)),"NA")),'Points System'!$A$4:$A$154,'Points System'!$B$4:$B$154)</f>
        <v>0</v>
      </c>
      <c r="T83" s="17"/>
      <c r="U83" s="29">
        <f>LOOKUP((IF(T83&gt;0,(RANK(T83,T$6:T$135,0)),"NA")),'Points System'!$A$4:$A$154,'Points System'!$B$4:$B$154)</f>
        <v>0</v>
      </c>
      <c r="V83" s="17"/>
      <c r="W83" s="29">
        <f>LOOKUP((IF(V83&gt;0,(RANK(V83,V$6:V$135,0)),"NA")),'Points System'!$A$4:$A$154,'Points System'!$B$4:$B$154)</f>
        <v>0</v>
      </c>
      <c r="X83" s="9"/>
      <c r="Y83" s="10">
        <f>LOOKUP((IF(X83&gt;0,(RANK(X83,X$6:X$135,0)),"NA")),'Points System'!$A$4:$A$154,'Points System'!$B$4:$B$154)</f>
        <v>0</v>
      </c>
      <c r="Z83" s="9"/>
      <c r="AA83" s="10">
        <f>LOOKUP((IF(Z83&gt;0,(RANK(Z83,Z$6:Z$135,0)),"NA")),'Points System'!$A$4:$A$154,'Points System'!$B$4:$B$154)</f>
        <v>0</v>
      </c>
      <c r="AB83" s="78">
        <f>CC83</f>
        <v>206.01</v>
      </c>
      <c r="AC83" s="10">
        <f>SUM((LARGE((BA83:BL83),1))+(LARGE((BA83:BL83),2))+(LARGE((BA83:BL83),3)+(LARGE((BA83:BL83),4))))</f>
        <v>51</v>
      </c>
      <c r="AD83" s="12">
        <f>RANK(AC83,$AC$6:$AC$135,0)</f>
        <v>77</v>
      </c>
      <c r="AE83" s="11">
        <f>(AB83-(ROUNDDOWN(AB83,0)))*100</f>
        <v>0.99999999999909051</v>
      </c>
      <c r="AF83" s="76" t="str">
        <f>IF((COUNTIF(AT83:AY83,"&gt;0"))&gt;2,"Y","N")</f>
        <v>N</v>
      </c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23">
        <f t="shared" si="113"/>
        <v>0</v>
      </c>
      <c r="AU83" s="23">
        <f t="shared" si="114"/>
        <v>51</v>
      </c>
      <c r="AV83" s="23">
        <f t="shared" si="115"/>
        <v>0</v>
      </c>
      <c r="AW83" s="23">
        <f t="shared" si="116"/>
        <v>0</v>
      </c>
      <c r="AX83" s="23">
        <f t="shared" si="117"/>
        <v>0</v>
      </c>
      <c r="AY83" s="23">
        <f t="shared" si="118"/>
        <v>0</v>
      </c>
      <c r="AZ83" s="7"/>
      <c r="BA83" s="82">
        <f t="shared" si="103"/>
        <v>0</v>
      </c>
      <c r="BB83" s="83">
        <f t="shared" si="77"/>
        <v>0</v>
      </c>
      <c r="BC83" s="82">
        <f t="shared" si="104"/>
        <v>0</v>
      </c>
      <c r="BD83" s="83">
        <f t="shared" si="78"/>
        <v>51</v>
      </c>
      <c r="BE83" s="82">
        <f t="shared" si="105"/>
        <v>0</v>
      </c>
      <c r="BF83" s="83">
        <f t="shared" si="79"/>
        <v>0</v>
      </c>
      <c r="BG83" s="82">
        <f t="shared" si="106"/>
        <v>0</v>
      </c>
      <c r="BH83" s="82">
        <f t="shared" si="80"/>
        <v>0</v>
      </c>
      <c r="BI83" s="83">
        <f t="shared" si="81"/>
        <v>0</v>
      </c>
      <c r="BJ83" s="82">
        <f t="shared" si="82"/>
        <v>0</v>
      </c>
      <c r="BK83" s="83">
        <f t="shared" si="83"/>
        <v>0</v>
      </c>
      <c r="BL83" s="7"/>
      <c r="BM83" s="82">
        <f t="shared" si="84"/>
        <v>0</v>
      </c>
      <c r="BN83" s="83">
        <f t="shared" si="85"/>
        <v>0</v>
      </c>
      <c r="BO83" s="82">
        <f t="shared" si="86"/>
        <v>0</v>
      </c>
      <c r="BP83" s="83">
        <f t="shared" si="87"/>
        <v>206.01</v>
      </c>
      <c r="BQ83" s="82">
        <f t="shared" si="88"/>
        <v>0</v>
      </c>
      <c r="BR83" s="83">
        <f t="shared" si="89"/>
        <v>0</v>
      </c>
      <c r="BS83" s="82">
        <f t="shared" si="90"/>
        <v>0</v>
      </c>
      <c r="BT83" s="82">
        <f t="shared" si="91"/>
        <v>0</v>
      </c>
      <c r="BU83" s="83">
        <f t="shared" si="92"/>
        <v>0</v>
      </c>
      <c r="BV83" s="82">
        <f t="shared" si="93"/>
        <v>0</v>
      </c>
      <c r="BW83" s="83">
        <f t="shared" si="94"/>
        <v>0</v>
      </c>
      <c r="BY83" s="7">
        <f t="shared" si="95"/>
        <v>206.01</v>
      </c>
      <c r="BZ83" s="7"/>
      <c r="CA83" s="7">
        <f t="shared" si="107"/>
        <v>0</v>
      </c>
      <c r="CB83" s="7"/>
      <c r="CC83" s="7">
        <f t="shared" si="96"/>
        <v>206.01</v>
      </c>
      <c r="CF83" s="7">
        <f t="shared" si="97"/>
        <v>1</v>
      </c>
      <c r="CG83" s="7">
        <f t="shared" si="98"/>
        <v>1</v>
      </c>
      <c r="CH83" s="7">
        <f t="shared" si="99"/>
        <v>1</v>
      </c>
      <c r="CI83" s="7">
        <f t="shared" si="100"/>
        <v>1</v>
      </c>
      <c r="CJ83" s="7">
        <f t="shared" si="101"/>
        <v>1</v>
      </c>
      <c r="CK83" s="7">
        <f t="shared" si="102"/>
        <v>1</v>
      </c>
      <c r="CL83" s="7">
        <f t="shared" si="108"/>
        <v>1</v>
      </c>
      <c r="CM83" s="7">
        <f t="shared" si="109"/>
        <v>1</v>
      </c>
      <c r="CN83" s="7">
        <f t="shared" si="110"/>
        <v>1</v>
      </c>
      <c r="CO83" s="7">
        <f t="shared" si="111"/>
        <v>1</v>
      </c>
      <c r="CP83" s="7">
        <f t="shared" si="112"/>
        <v>4</v>
      </c>
      <c r="CQ83" s="7"/>
      <c r="CS83" s="7">
        <f t="shared" si="51"/>
        <v>0</v>
      </c>
      <c r="CT83" s="7">
        <f t="shared" si="51"/>
        <v>0</v>
      </c>
      <c r="CU83" s="7">
        <f t="shared" si="51"/>
        <v>0</v>
      </c>
      <c r="CV83" s="7">
        <f t="shared" si="51"/>
        <v>0</v>
      </c>
      <c r="CW83" s="7">
        <f t="shared" si="51"/>
        <v>0</v>
      </c>
      <c r="CX83" s="7">
        <f t="shared" si="76"/>
        <v>0</v>
      </c>
      <c r="CY83" s="7">
        <f t="shared" si="76"/>
        <v>0</v>
      </c>
      <c r="CZ83" s="7">
        <f t="shared" si="76"/>
        <v>0</v>
      </c>
      <c r="DA83" s="7">
        <f t="shared" si="76"/>
        <v>0</v>
      </c>
      <c r="DB83" s="7">
        <f t="shared" si="76"/>
        <v>0</v>
      </c>
      <c r="DC83" s="7">
        <f t="shared" si="76"/>
        <v>206.01</v>
      </c>
    </row>
    <row r="84" spans="1:107">
      <c r="A84" s="6">
        <v>67</v>
      </c>
      <c r="B84" s="68" t="s">
        <v>141</v>
      </c>
      <c r="C84" s="15" t="s">
        <v>142</v>
      </c>
      <c r="D84" s="9"/>
      <c r="E84" s="29">
        <f>LOOKUP((IF(D84&gt;0,(RANK(D84,D$6:D$135,0)),"NA")),'Points System'!$A$4:$A$154,'Points System'!$B$4:$B$154)</f>
        <v>0</v>
      </c>
      <c r="F84" s="17"/>
      <c r="G84" s="29">
        <f>LOOKUP((IF(F84&gt;0,(RANK(F84,F$6:F$135,0)),"NA")),'Points System'!$A$4:$A$154,'Points System'!$B$4:$B$154)</f>
        <v>0</v>
      </c>
      <c r="H84" s="17"/>
      <c r="I84" s="29">
        <f>LOOKUP((IF(H84&gt;0,(RANK(H84,H$6:H$135,0)),"NA")),'Points System'!$A$4:$A$154,'Points System'!$B$4:$B$154)</f>
        <v>0</v>
      </c>
      <c r="J84" s="17"/>
      <c r="K84" s="29">
        <f>LOOKUP((IF(J84&gt;0,(RANK(J84,J$6:J$135,0)),"NA")),'Points System'!$A$4:$A$154,'Points System'!$B$4:$B$154)</f>
        <v>0</v>
      </c>
      <c r="L84" s="17"/>
      <c r="M84" s="29">
        <f>LOOKUP((IF(L84&gt;0,(RANK(L84,L$6:L$135,0)),"NA")),'Points System'!$A$4:$A$154,'Points System'!$B$4:$B$154)</f>
        <v>0</v>
      </c>
      <c r="N84" s="17"/>
      <c r="O84" s="29">
        <f>LOOKUP((IF(N84&gt;0,(RANK(N84,N$6:N$135,0)),"NA")),'Points System'!$A$4:$A$154,'Points System'!$B$4:$B$154)</f>
        <v>0</v>
      </c>
      <c r="P84" s="19">
        <v>203.02</v>
      </c>
      <c r="Q84" s="29">
        <f>LOOKUP((IF(P84&gt;0,(RANK(P84,P$6:P$135,0)),"NA")),'Points System'!$A$4:$A$154,'Points System'!$B$4:$B$154)</f>
        <v>50</v>
      </c>
      <c r="R84" s="19"/>
      <c r="S84" s="29">
        <f>LOOKUP((IF(R84&gt;0,(RANK(R84,R$6:R$135,0)),"NA")),'Points System'!$A$4:$A$154,'Points System'!$B$4:$B$154)</f>
        <v>0</v>
      </c>
      <c r="T84" s="17"/>
      <c r="U84" s="29">
        <f>LOOKUP((IF(T84&gt;0,(RANK(T84,T$6:T$135,0)),"NA")),'Points System'!$A$4:$A$154,'Points System'!$B$4:$B$154)</f>
        <v>0</v>
      </c>
      <c r="V84" s="17"/>
      <c r="W84" s="29">
        <f>LOOKUP((IF(V84&gt;0,(RANK(V84,V$6:V$135,0)),"NA")),'Points System'!$A$4:$A$154,'Points System'!$B$4:$B$154)</f>
        <v>0</v>
      </c>
      <c r="X84" s="9"/>
      <c r="Y84" s="10">
        <f>LOOKUP((IF(X84&gt;0,(RANK(X84,X$6:X$135,0)),"NA")),'Points System'!$A$4:$A$154,'Points System'!$B$4:$B$154)</f>
        <v>0</v>
      </c>
      <c r="Z84" s="9"/>
      <c r="AA84" s="10">
        <f>LOOKUP((IF(Z84&gt;0,(RANK(Z84,Z$6:Z$135,0)),"NA")),'Points System'!$A$4:$A$154,'Points System'!$B$4:$B$154)</f>
        <v>0</v>
      </c>
      <c r="AB84" s="78">
        <f>CC84</f>
        <v>203.02</v>
      </c>
      <c r="AC84" s="10">
        <f>SUM((LARGE((BA84:BL84),1))+(LARGE((BA84:BL84),2))+(LARGE((BA84:BL84),3)+(LARGE((BA84:BL84),4))))</f>
        <v>50</v>
      </c>
      <c r="AD84" s="12">
        <f>RANK(AC84,$AC$6:$AC$135,0)</f>
        <v>79</v>
      </c>
      <c r="AE84" s="11">
        <f>(AB84-(ROUNDDOWN(AB84,0)))*100</f>
        <v>2.0000000000010232</v>
      </c>
      <c r="AF84" s="76" t="str">
        <f>IF((COUNTIF(AT84:AY84,"&gt;0"))&gt;2,"Y","N")</f>
        <v>N</v>
      </c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23">
        <f t="shared" si="113"/>
        <v>0</v>
      </c>
      <c r="AU84" s="23">
        <f t="shared" si="114"/>
        <v>50</v>
      </c>
      <c r="AV84" s="23">
        <f t="shared" si="115"/>
        <v>0</v>
      </c>
      <c r="AW84" s="23">
        <f t="shared" si="116"/>
        <v>0</v>
      </c>
      <c r="AX84" s="23">
        <f t="shared" si="117"/>
        <v>0</v>
      </c>
      <c r="AY84" s="23">
        <f t="shared" si="118"/>
        <v>0</v>
      </c>
      <c r="AZ84" s="7"/>
      <c r="BA84" s="82">
        <f t="shared" si="103"/>
        <v>0</v>
      </c>
      <c r="BB84" s="83">
        <f t="shared" si="77"/>
        <v>0</v>
      </c>
      <c r="BC84" s="82">
        <f t="shared" si="104"/>
        <v>0</v>
      </c>
      <c r="BD84" s="83">
        <f t="shared" si="78"/>
        <v>50</v>
      </c>
      <c r="BE84" s="82">
        <f t="shared" si="105"/>
        <v>0</v>
      </c>
      <c r="BF84" s="83">
        <f t="shared" si="79"/>
        <v>0</v>
      </c>
      <c r="BG84" s="82">
        <f t="shared" si="106"/>
        <v>0</v>
      </c>
      <c r="BH84" s="82">
        <f t="shared" si="80"/>
        <v>0</v>
      </c>
      <c r="BI84" s="83">
        <f t="shared" si="81"/>
        <v>0</v>
      </c>
      <c r="BJ84" s="82">
        <f t="shared" si="82"/>
        <v>0</v>
      </c>
      <c r="BK84" s="83">
        <f t="shared" si="83"/>
        <v>0</v>
      </c>
      <c r="BL84" s="7"/>
      <c r="BM84" s="82">
        <f t="shared" si="84"/>
        <v>0</v>
      </c>
      <c r="BN84" s="83">
        <f t="shared" si="85"/>
        <v>0</v>
      </c>
      <c r="BO84" s="82">
        <f t="shared" si="86"/>
        <v>0</v>
      </c>
      <c r="BP84" s="83">
        <f t="shared" si="87"/>
        <v>203.02</v>
      </c>
      <c r="BQ84" s="82">
        <f t="shared" si="88"/>
        <v>0</v>
      </c>
      <c r="BR84" s="83">
        <f t="shared" si="89"/>
        <v>0</v>
      </c>
      <c r="BS84" s="82">
        <f t="shared" si="90"/>
        <v>0</v>
      </c>
      <c r="BT84" s="82">
        <f t="shared" si="91"/>
        <v>0</v>
      </c>
      <c r="BU84" s="83">
        <f t="shared" si="92"/>
        <v>0</v>
      </c>
      <c r="BV84" s="82">
        <f t="shared" si="93"/>
        <v>0</v>
      </c>
      <c r="BW84" s="83">
        <f t="shared" si="94"/>
        <v>0</v>
      </c>
      <c r="BY84" s="7">
        <f t="shared" si="95"/>
        <v>203.02</v>
      </c>
      <c r="BZ84" s="7"/>
      <c r="CA84" s="7">
        <f t="shared" si="107"/>
        <v>0</v>
      </c>
      <c r="CB84" s="7"/>
      <c r="CC84" s="7">
        <f t="shared" si="96"/>
        <v>203.02</v>
      </c>
      <c r="CF84" s="7">
        <f t="shared" si="97"/>
        <v>1</v>
      </c>
      <c r="CG84" s="7">
        <f t="shared" si="98"/>
        <v>1</v>
      </c>
      <c r="CH84" s="7">
        <f t="shared" si="99"/>
        <v>1</v>
      </c>
      <c r="CI84" s="7">
        <f t="shared" si="100"/>
        <v>1</v>
      </c>
      <c r="CJ84" s="7">
        <f t="shared" si="101"/>
        <v>1</v>
      </c>
      <c r="CK84" s="7">
        <f t="shared" si="102"/>
        <v>1</v>
      </c>
      <c r="CL84" s="7">
        <f t="shared" si="108"/>
        <v>1</v>
      </c>
      <c r="CM84" s="7">
        <f t="shared" si="109"/>
        <v>1</v>
      </c>
      <c r="CN84" s="7">
        <f t="shared" si="110"/>
        <v>1</v>
      </c>
      <c r="CO84" s="7">
        <f t="shared" si="111"/>
        <v>1</v>
      </c>
      <c r="CP84" s="7">
        <f t="shared" si="112"/>
        <v>4</v>
      </c>
      <c r="CQ84" s="7"/>
      <c r="CS84" s="7">
        <f t="shared" si="51"/>
        <v>0</v>
      </c>
      <c r="CT84" s="7">
        <f t="shared" si="51"/>
        <v>0</v>
      </c>
      <c r="CU84" s="7">
        <f t="shared" si="51"/>
        <v>0</v>
      </c>
      <c r="CV84" s="7">
        <f t="shared" si="51"/>
        <v>0</v>
      </c>
      <c r="CW84" s="7">
        <f t="shared" si="51"/>
        <v>0</v>
      </c>
      <c r="CX84" s="7">
        <f t="shared" si="76"/>
        <v>0</v>
      </c>
      <c r="CY84" s="7">
        <f t="shared" si="76"/>
        <v>0</v>
      </c>
      <c r="CZ84" s="7">
        <f t="shared" si="76"/>
        <v>0</v>
      </c>
      <c r="DA84" s="7">
        <f t="shared" si="76"/>
        <v>0</v>
      </c>
      <c r="DB84" s="7">
        <f t="shared" si="76"/>
        <v>0</v>
      </c>
      <c r="DC84" s="7">
        <f t="shared" si="76"/>
        <v>203.02</v>
      </c>
    </row>
    <row r="85" spans="1:107">
      <c r="A85" s="6">
        <v>68</v>
      </c>
      <c r="B85" s="68" t="s">
        <v>421</v>
      </c>
      <c r="C85" s="15" t="s">
        <v>420</v>
      </c>
      <c r="D85" s="9"/>
      <c r="E85" s="29">
        <f>LOOKUP((IF(D85&gt;0,(RANK(D85,D$6:D$135,0)),"NA")),'Points System'!$A$4:$A$154,'Points System'!$B$4:$B$154)</f>
        <v>0</v>
      </c>
      <c r="F85" s="17"/>
      <c r="G85" s="29">
        <f>LOOKUP((IF(F85&gt;0,(RANK(F85,F$6:F$135,0)),"NA")),'Points System'!$A$4:$A$154,'Points System'!$B$4:$B$154)</f>
        <v>0</v>
      </c>
      <c r="H85" s="17">
        <v>156.01</v>
      </c>
      <c r="I85" s="29">
        <f>LOOKUP((IF(H85&gt;0,(RANK(H85,H$6:H$135,0)),"NA")),'Points System'!$A$4:$A$154,'Points System'!$B$4:$B$154)</f>
        <v>50</v>
      </c>
      <c r="J85" s="17"/>
      <c r="K85" s="29">
        <f>LOOKUP((IF(J85&gt;0,(RANK(J85,J$6:J$135,0)),"NA")),'Points System'!$A$4:$A$154,'Points System'!$B$4:$B$154)</f>
        <v>0</v>
      </c>
      <c r="L85" s="17"/>
      <c r="M85" s="29">
        <f>LOOKUP((IF(L85&gt;0,(RANK(L85,L$6:L$135,0)),"NA")),'Points System'!$A$4:$A$154,'Points System'!$B$4:$B$154)</f>
        <v>0</v>
      </c>
      <c r="N85" s="17"/>
      <c r="O85" s="29">
        <f>LOOKUP((IF(N85&gt;0,(RANK(N85,N$6:N$135,0)),"NA")),'Points System'!$A$4:$A$154,'Points System'!$B$4:$B$154)</f>
        <v>0</v>
      </c>
      <c r="P85" s="19"/>
      <c r="Q85" s="29">
        <f>LOOKUP((IF(P85&gt;0,(RANK(P85,P$6:P$135,0)),"NA")),'Points System'!$A$4:$A$154,'Points System'!$B$4:$B$154)</f>
        <v>0</v>
      </c>
      <c r="R85" s="19"/>
      <c r="S85" s="29">
        <f>LOOKUP((IF(R85&gt;0,(RANK(R85,R$6:R$135,0)),"NA")),'Points System'!$A$4:$A$154,'Points System'!$B$4:$B$154)</f>
        <v>0</v>
      </c>
      <c r="T85" s="17"/>
      <c r="U85" s="29">
        <f>LOOKUP((IF(T85&gt;0,(RANK(T85,T$6:T$135,0)),"NA")),'Points System'!$A$4:$A$154,'Points System'!$B$4:$B$154)</f>
        <v>0</v>
      </c>
      <c r="V85" s="17"/>
      <c r="W85" s="29">
        <f>LOOKUP((IF(V85&gt;0,(RANK(V85,V$6:V$135,0)),"NA")),'Points System'!$A$4:$A$154,'Points System'!$B$4:$B$154)</f>
        <v>0</v>
      </c>
      <c r="X85" s="9"/>
      <c r="Y85" s="10">
        <f>LOOKUP((IF(X85&gt;0,(RANK(X85,X$6:X$135,0)),"NA")),'Points System'!$A$4:$A$154,'Points System'!$B$4:$B$154)</f>
        <v>0</v>
      </c>
      <c r="Z85" s="9"/>
      <c r="AA85" s="10">
        <f>LOOKUP((IF(Z85&gt;0,(RANK(Z85,Z$6:Z$135,0)),"NA")),'Points System'!$A$4:$A$154,'Points System'!$B$4:$B$154)</f>
        <v>0</v>
      </c>
      <c r="AB85" s="78">
        <f>CC85</f>
        <v>156.01</v>
      </c>
      <c r="AC85" s="10">
        <f>SUM((LARGE((BA85:BL85),1))+(LARGE((BA85:BL85),2))+(LARGE((BA85:BL85),3)+(LARGE((BA85:BL85),4))))</f>
        <v>50</v>
      </c>
      <c r="AD85" s="12">
        <f>RANK(AC85,$AC$6:$AC$135,0)</f>
        <v>79</v>
      </c>
      <c r="AE85" s="11">
        <f>(AB85-(ROUNDDOWN(AB85,0)))*100</f>
        <v>0.99999999999909051</v>
      </c>
      <c r="AF85" s="76" t="str">
        <f>IF((COUNTIF(AT85:AY85,"&gt;0"))&gt;2,"Y","N")</f>
        <v>N</v>
      </c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23">
        <f t="shared" si="113"/>
        <v>0</v>
      </c>
      <c r="AU85" s="23">
        <f t="shared" si="114"/>
        <v>50</v>
      </c>
      <c r="AV85" s="23">
        <f t="shared" si="115"/>
        <v>0</v>
      </c>
      <c r="AW85" s="23">
        <f t="shared" si="116"/>
        <v>0</v>
      </c>
      <c r="AX85" s="23">
        <f t="shared" si="117"/>
        <v>0</v>
      </c>
      <c r="AY85" s="23">
        <f t="shared" si="118"/>
        <v>0</v>
      </c>
      <c r="AZ85" s="7"/>
      <c r="BA85" s="82">
        <f t="shared" si="103"/>
        <v>0</v>
      </c>
      <c r="BB85" s="83">
        <f t="shared" si="77"/>
        <v>0</v>
      </c>
      <c r="BC85" s="82">
        <f t="shared" si="104"/>
        <v>50</v>
      </c>
      <c r="BD85" s="83">
        <f t="shared" si="78"/>
        <v>0</v>
      </c>
      <c r="BE85" s="82">
        <f t="shared" si="105"/>
        <v>0</v>
      </c>
      <c r="BF85" s="83">
        <f t="shared" si="79"/>
        <v>0</v>
      </c>
      <c r="BG85" s="82">
        <f t="shared" si="106"/>
        <v>0</v>
      </c>
      <c r="BH85" s="82">
        <f t="shared" si="80"/>
        <v>0</v>
      </c>
      <c r="BI85" s="83">
        <f t="shared" si="81"/>
        <v>0</v>
      </c>
      <c r="BJ85" s="82">
        <f t="shared" si="82"/>
        <v>0</v>
      </c>
      <c r="BK85" s="83">
        <f t="shared" si="83"/>
        <v>0</v>
      </c>
      <c r="BL85" s="7"/>
      <c r="BM85" s="82">
        <f t="shared" si="84"/>
        <v>0</v>
      </c>
      <c r="BN85" s="83">
        <f t="shared" si="85"/>
        <v>0</v>
      </c>
      <c r="BO85" s="82">
        <f t="shared" si="86"/>
        <v>156.01</v>
      </c>
      <c r="BP85" s="83">
        <f t="shared" si="87"/>
        <v>0</v>
      </c>
      <c r="BQ85" s="82">
        <f t="shared" si="88"/>
        <v>0</v>
      </c>
      <c r="BR85" s="83">
        <f t="shared" si="89"/>
        <v>0</v>
      </c>
      <c r="BS85" s="82">
        <f t="shared" si="90"/>
        <v>0</v>
      </c>
      <c r="BT85" s="82">
        <f t="shared" si="91"/>
        <v>0</v>
      </c>
      <c r="BU85" s="83">
        <f t="shared" si="92"/>
        <v>0</v>
      </c>
      <c r="BV85" s="82">
        <f t="shared" si="93"/>
        <v>0</v>
      </c>
      <c r="BW85" s="83">
        <f t="shared" si="94"/>
        <v>0</v>
      </c>
      <c r="BY85" s="7">
        <f t="shared" si="95"/>
        <v>156.01</v>
      </c>
      <c r="BZ85" s="7"/>
      <c r="CA85" s="7">
        <f t="shared" si="107"/>
        <v>0</v>
      </c>
      <c r="CB85" s="7"/>
      <c r="CC85" s="7">
        <f t="shared" si="96"/>
        <v>156.01</v>
      </c>
      <c r="CF85" s="7">
        <f t="shared" si="97"/>
        <v>1</v>
      </c>
      <c r="CG85" s="7">
        <f t="shared" si="98"/>
        <v>1</v>
      </c>
      <c r="CH85" s="7">
        <f t="shared" si="99"/>
        <v>1</v>
      </c>
      <c r="CI85" s="7">
        <f t="shared" si="100"/>
        <v>1</v>
      </c>
      <c r="CJ85" s="7">
        <f t="shared" si="101"/>
        <v>1</v>
      </c>
      <c r="CK85" s="7">
        <f t="shared" si="102"/>
        <v>1</v>
      </c>
      <c r="CL85" s="7">
        <f t="shared" si="108"/>
        <v>1</v>
      </c>
      <c r="CM85" s="7">
        <f t="shared" si="109"/>
        <v>1</v>
      </c>
      <c r="CN85" s="7">
        <f t="shared" si="110"/>
        <v>1</v>
      </c>
      <c r="CO85" s="7">
        <f t="shared" si="111"/>
        <v>1</v>
      </c>
      <c r="CP85" s="7">
        <f t="shared" si="112"/>
        <v>3</v>
      </c>
      <c r="CQ85" s="7"/>
      <c r="CS85" s="7">
        <f t="shared" si="51"/>
        <v>0</v>
      </c>
      <c r="CT85" s="7">
        <f t="shared" si="51"/>
        <v>0</v>
      </c>
      <c r="CU85" s="7">
        <f t="shared" si="51"/>
        <v>0</v>
      </c>
      <c r="CV85" s="7">
        <f t="shared" si="51"/>
        <v>0</v>
      </c>
      <c r="CW85" s="7">
        <f t="shared" si="51"/>
        <v>0</v>
      </c>
      <c r="CX85" s="7">
        <f t="shared" si="76"/>
        <v>0</v>
      </c>
      <c r="CY85" s="7">
        <f t="shared" si="76"/>
        <v>0</v>
      </c>
      <c r="CZ85" s="7">
        <f t="shared" si="76"/>
        <v>0</v>
      </c>
      <c r="DA85" s="7">
        <f t="shared" si="76"/>
        <v>0</v>
      </c>
      <c r="DB85" s="7">
        <f t="shared" si="76"/>
        <v>0</v>
      </c>
      <c r="DC85" s="7">
        <f t="shared" si="76"/>
        <v>156.01</v>
      </c>
    </row>
    <row r="86" spans="1:107">
      <c r="A86" s="6">
        <v>69</v>
      </c>
      <c r="B86" s="68" t="s">
        <v>152</v>
      </c>
      <c r="C86" s="15" t="s">
        <v>422</v>
      </c>
      <c r="D86" s="9"/>
      <c r="E86" s="29">
        <f>LOOKUP((IF(D86&gt;0,(RANK(D86,D$6:D$135,0)),"NA")),'Points System'!$A$4:$A$154,'Points System'!$B$4:$B$154)</f>
        <v>0</v>
      </c>
      <c r="F86" s="17"/>
      <c r="G86" s="29">
        <f>LOOKUP((IF(F86&gt;0,(RANK(F86,F$6:F$135,0)),"NA")),'Points System'!$A$4:$A$154,'Points System'!$B$4:$B$154)</f>
        <v>0</v>
      </c>
      <c r="H86" s="17">
        <v>140.02000000000001</v>
      </c>
      <c r="I86" s="29">
        <f>LOOKUP((IF(H86&gt;0,(RANK(H86,H$6:H$135,0)),"NA")),'Points System'!$A$4:$A$154,'Points System'!$B$4:$B$154)</f>
        <v>49</v>
      </c>
      <c r="J86" s="17"/>
      <c r="K86" s="29">
        <f>LOOKUP((IF(J86&gt;0,(RANK(J86,J$6:J$135,0)),"NA")),'Points System'!$A$4:$A$154,'Points System'!$B$4:$B$154)</f>
        <v>0</v>
      </c>
      <c r="L86" s="17"/>
      <c r="M86" s="29">
        <f>LOOKUP((IF(L86&gt;0,(RANK(L86,L$6:L$135,0)),"NA")),'Points System'!$A$4:$A$154,'Points System'!$B$4:$B$154)</f>
        <v>0</v>
      </c>
      <c r="N86" s="17"/>
      <c r="O86" s="29">
        <f>LOOKUP((IF(N86&gt;0,(RANK(N86,N$6:N$135,0)),"NA")),'Points System'!$A$4:$A$154,'Points System'!$B$4:$B$154)</f>
        <v>0</v>
      </c>
      <c r="P86" s="19"/>
      <c r="Q86" s="29">
        <f>LOOKUP((IF(P86&gt;0,(RANK(P86,P$6:P$135,0)),"NA")),'Points System'!$A$4:$A$154,'Points System'!$B$4:$B$154)</f>
        <v>0</v>
      </c>
      <c r="R86" s="19"/>
      <c r="S86" s="29">
        <f>LOOKUP((IF(R86&gt;0,(RANK(R86,R$6:R$135,0)),"NA")),'Points System'!$A$4:$A$154,'Points System'!$B$4:$B$154)</f>
        <v>0</v>
      </c>
      <c r="T86" s="17"/>
      <c r="U86" s="29">
        <f>LOOKUP((IF(T86&gt;0,(RANK(T86,T$6:T$135,0)),"NA")),'Points System'!$A$4:$A$154,'Points System'!$B$4:$B$154)</f>
        <v>0</v>
      </c>
      <c r="V86" s="17"/>
      <c r="W86" s="29">
        <f>LOOKUP((IF(V86&gt;0,(RANK(V86,V$6:V$135,0)),"NA")),'Points System'!$A$4:$A$154,'Points System'!$B$4:$B$154)</f>
        <v>0</v>
      </c>
      <c r="X86" s="9"/>
      <c r="Y86" s="10">
        <f>LOOKUP((IF(X86&gt;0,(RANK(X86,X$6:X$135,0)),"NA")),'Points System'!$A$4:$A$154,'Points System'!$B$4:$B$154)</f>
        <v>0</v>
      </c>
      <c r="Z86" s="9"/>
      <c r="AA86" s="10">
        <f>LOOKUP((IF(Z86&gt;0,(RANK(Z86,Z$6:Z$135,0)),"NA")),'Points System'!$A$4:$A$154,'Points System'!$B$4:$B$154)</f>
        <v>0</v>
      </c>
      <c r="AB86" s="78">
        <f>CC86</f>
        <v>140.02000000000001</v>
      </c>
      <c r="AC86" s="10">
        <f>SUM((LARGE((BA86:BL86),1))+(LARGE((BA86:BL86),2))+(LARGE((BA86:BL86),3)+(LARGE((BA86:BL86),4))))</f>
        <v>49</v>
      </c>
      <c r="AD86" s="12">
        <f>RANK(AC86,$AC$6:$AC$135,0)</f>
        <v>81</v>
      </c>
      <c r="AE86" s="11">
        <f>(AB86-(ROUNDDOWN(AB86,0)))*100</f>
        <v>2.0000000000010232</v>
      </c>
      <c r="AF86" s="76" t="str">
        <f>IF((COUNTIF(AT86:AY86,"&gt;0"))&gt;2,"Y","N")</f>
        <v>N</v>
      </c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23">
        <f t="shared" si="113"/>
        <v>0</v>
      </c>
      <c r="AU86" s="23">
        <f t="shared" si="114"/>
        <v>49</v>
      </c>
      <c r="AV86" s="23">
        <f t="shared" si="115"/>
        <v>0</v>
      </c>
      <c r="AW86" s="23">
        <f t="shared" si="116"/>
        <v>0</v>
      </c>
      <c r="AX86" s="23">
        <f t="shared" si="117"/>
        <v>0</v>
      </c>
      <c r="AY86" s="23">
        <f t="shared" si="118"/>
        <v>0</v>
      </c>
      <c r="AZ86" s="7"/>
      <c r="BA86" s="82">
        <f t="shared" si="103"/>
        <v>0</v>
      </c>
      <c r="BB86" s="83">
        <f t="shared" si="77"/>
        <v>0</v>
      </c>
      <c r="BC86" s="82">
        <f t="shared" si="104"/>
        <v>49</v>
      </c>
      <c r="BD86" s="83">
        <f t="shared" si="78"/>
        <v>0</v>
      </c>
      <c r="BE86" s="82">
        <f t="shared" si="105"/>
        <v>0</v>
      </c>
      <c r="BF86" s="83">
        <f t="shared" si="79"/>
        <v>0</v>
      </c>
      <c r="BG86" s="82">
        <f t="shared" si="106"/>
        <v>0</v>
      </c>
      <c r="BH86" s="82">
        <f t="shared" si="80"/>
        <v>0</v>
      </c>
      <c r="BI86" s="83">
        <f t="shared" si="81"/>
        <v>0</v>
      </c>
      <c r="BJ86" s="82">
        <f t="shared" si="82"/>
        <v>0</v>
      </c>
      <c r="BK86" s="83">
        <f t="shared" si="83"/>
        <v>0</v>
      </c>
      <c r="BL86" s="7"/>
      <c r="BM86" s="82">
        <f t="shared" si="84"/>
        <v>0</v>
      </c>
      <c r="BN86" s="83">
        <f t="shared" si="85"/>
        <v>0</v>
      </c>
      <c r="BO86" s="82">
        <f t="shared" si="86"/>
        <v>140.02000000000001</v>
      </c>
      <c r="BP86" s="83">
        <f t="shared" si="87"/>
        <v>0</v>
      </c>
      <c r="BQ86" s="82">
        <f t="shared" si="88"/>
        <v>0</v>
      </c>
      <c r="BR86" s="83">
        <f t="shared" si="89"/>
        <v>0</v>
      </c>
      <c r="BS86" s="82">
        <f t="shared" si="90"/>
        <v>0</v>
      </c>
      <c r="BT86" s="82">
        <f t="shared" si="91"/>
        <v>0</v>
      </c>
      <c r="BU86" s="83">
        <f t="shared" si="92"/>
        <v>0</v>
      </c>
      <c r="BV86" s="82">
        <f t="shared" si="93"/>
        <v>0</v>
      </c>
      <c r="BW86" s="83">
        <f t="shared" si="94"/>
        <v>0</v>
      </c>
      <c r="BY86" s="7">
        <f t="shared" si="95"/>
        <v>140.02000000000001</v>
      </c>
      <c r="BZ86" s="7"/>
      <c r="CA86" s="7">
        <f t="shared" si="107"/>
        <v>0</v>
      </c>
      <c r="CB86" s="7"/>
      <c r="CC86" s="7">
        <f t="shared" si="96"/>
        <v>140.02000000000001</v>
      </c>
      <c r="CF86" s="7">
        <f t="shared" si="97"/>
        <v>1</v>
      </c>
      <c r="CG86" s="7">
        <f t="shared" si="98"/>
        <v>1</v>
      </c>
      <c r="CH86" s="7">
        <f t="shared" si="99"/>
        <v>1</v>
      </c>
      <c r="CI86" s="7">
        <f t="shared" si="100"/>
        <v>1</v>
      </c>
      <c r="CJ86" s="7">
        <f t="shared" si="101"/>
        <v>1</v>
      </c>
      <c r="CK86" s="7">
        <f t="shared" si="102"/>
        <v>1</v>
      </c>
      <c r="CL86" s="7">
        <f t="shared" si="108"/>
        <v>1</v>
      </c>
      <c r="CM86" s="7">
        <f t="shared" si="109"/>
        <v>1</v>
      </c>
      <c r="CN86" s="7">
        <f t="shared" si="110"/>
        <v>1</v>
      </c>
      <c r="CO86" s="7">
        <f t="shared" si="111"/>
        <v>1</v>
      </c>
      <c r="CP86" s="7">
        <f t="shared" si="112"/>
        <v>3</v>
      </c>
      <c r="CQ86" s="7"/>
      <c r="CS86" s="7">
        <f t="shared" si="51"/>
        <v>0</v>
      </c>
      <c r="CT86" s="7">
        <f t="shared" si="51"/>
        <v>0</v>
      </c>
      <c r="CU86" s="7">
        <f t="shared" si="51"/>
        <v>0</v>
      </c>
      <c r="CV86" s="7">
        <f t="shared" si="51"/>
        <v>0</v>
      </c>
      <c r="CW86" s="7">
        <f t="shared" si="51"/>
        <v>0</v>
      </c>
      <c r="CX86" s="7">
        <f t="shared" si="76"/>
        <v>0</v>
      </c>
      <c r="CY86" s="7">
        <f t="shared" si="76"/>
        <v>0</v>
      </c>
      <c r="CZ86" s="7">
        <f t="shared" si="76"/>
        <v>0</v>
      </c>
      <c r="DA86" s="7">
        <f t="shared" si="76"/>
        <v>0</v>
      </c>
      <c r="DB86" s="7">
        <f t="shared" si="76"/>
        <v>0</v>
      </c>
      <c r="DC86" s="7">
        <f t="shared" si="76"/>
        <v>140.02000000000001</v>
      </c>
    </row>
    <row r="87" spans="1:107">
      <c r="A87" s="6">
        <v>71</v>
      </c>
      <c r="B87" s="68" t="s">
        <v>57</v>
      </c>
      <c r="C87" s="15" t="s">
        <v>110</v>
      </c>
      <c r="D87" s="9"/>
      <c r="E87" s="29">
        <f>LOOKUP((IF(D87&gt;0,(RANK(D87,D$6:D$135,0)),"NA")),'Points System'!$A$4:$A$154,'Points System'!$B$4:$B$154)</f>
        <v>0</v>
      </c>
      <c r="F87" s="17"/>
      <c r="G87" s="29">
        <f>LOOKUP((IF(F87&gt;0,(RANK(F87,F$6:F$135,0)),"NA")),'Points System'!$A$4:$A$154,'Points System'!$B$4:$B$154)</f>
        <v>0</v>
      </c>
      <c r="H87" s="17">
        <v>89</v>
      </c>
      <c r="I87" s="29">
        <f>LOOKUP((IF(H87&gt;0,(RANK(H87,H$6:H$135,0)),"NA")),'Points System'!$A$4:$A$154,'Points System'!$B$4:$B$154)</f>
        <v>47</v>
      </c>
      <c r="J87" s="17"/>
      <c r="K87" s="29">
        <f>LOOKUP((IF(J87&gt;0,(RANK(J87,J$6:J$135,0)),"NA")),'Points System'!$A$4:$A$154,'Points System'!$B$4:$B$154)</f>
        <v>0</v>
      </c>
      <c r="L87" s="17"/>
      <c r="M87" s="29">
        <f>LOOKUP((IF(L87&gt;0,(RANK(L87,L$6:L$135,0)),"NA")),'Points System'!$A$4:$A$154,'Points System'!$B$4:$B$154)</f>
        <v>0</v>
      </c>
      <c r="N87" s="17"/>
      <c r="O87" s="29">
        <f>LOOKUP((IF(N87&gt;0,(RANK(N87,N$6:N$135,0)),"NA")),'Points System'!$A$4:$A$154,'Points System'!$B$4:$B$154)</f>
        <v>0</v>
      </c>
      <c r="P87" s="19"/>
      <c r="Q87" s="29">
        <f>LOOKUP((IF(P87&gt;0,(RANK(P87,P$6:P$135,0)),"NA")),'Points System'!$A$4:$A$154,'Points System'!$B$4:$B$154)</f>
        <v>0</v>
      </c>
      <c r="R87" s="19"/>
      <c r="S87" s="29">
        <f>LOOKUP((IF(R87&gt;0,(RANK(R87,R$6:R$135,0)),"NA")),'Points System'!$A$4:$A$154,'Points System'!$B$4:$B$154)</f>
        <v>0</v>
      </c>
      <c r="T87" s="17"/>
      <c r="U87" s="29">
        <f>LOOKUP((IF(T87&gt;0,(RANK(T87,T$6:T$135,0)),"NA")),'Points System'!$A$4:$A$154,'Points System'!$B$4:$B$154)</f>
        <v>0</v>
      </c>
      <c r="V87" s="17"/>
      <c r="W87" s="29">
        <f>LOOKUP((IF(V87&gt;0,(RANK(V87,V$6:V$135,0)),"NA")),'Points System'!$A$4:$A$154,'Points System'!$B$4:$B$154)</f>
        <v>0</v>
      </c>
      <c r="X87" s="9"/>
      <c r="Y87" s="10">
        <f>LOOKUP((IF(X87&gt;0,(RANK(X87,X$6:X$135,0)),"NA")),'Points System'!$A$4:$A$154,'Points System'!$B$4:$B$154)</f>
        <v>0</v>
      </c>
      <c r="Z87" s="9"/>
      <c r="AA87" s="10">
        <f>LOOKUP((IF(Z87&gt;0,(RANK(Z87,Z$6:Z$135,0)),"NA")),'Points System'!$A$4:$A$154,'Points System'!$B$4:$B$154)</f>
        <v>0</v>
      </c>
      <c r="AB87" s="78">
        <f>CC87</f>
        <v>89</v>
      </c>
      <c r="AC87" s="10">
        <f>SUM((LARGE((BA87:BL87),1))+(LARGE((BA87:BL87),2))+(LARGE((BA87:BL87),3)+(LARGE((BA87:BL87),4))))</f>
        <v>47</v>
      </c>
      <c r="AD87" s="12">
        <f>RANK(AC87,$AC$6:$AC$135,0)</f>
        <v>82</v>
      </c>
      <c r="AE87" s="11">
        <f>(AB87-(ROUNDDOWN(AB87,0)))*100</f>
        <v>0</v>
      </c>
      <c r="AF87" s="76" t="str">
        <f>IF((COUNTIF(AT87:AY87,"&gt;0"))&gt;2,"Y","N")</f>
        <v>N</v>
      </c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23">
        <f t="shared" si="113"/>
        <v>0</v>
      </c>
      <c r="AU87" s="23">
        <f t="shared" si="114"/>
        <v>47</v>
      </c>
      <c r="AV87" s="23">
        <f t="shared" si="115"/>
        <v>0</v>
      </c>
      <c r="AW87" s="23">
        <f t="shared" si="116"/>
        <v>0</v>
      </c>
      <c r="AX87" s="23">
        <f t="shared" si="117"/>
        <v>0</v>
      </c>
      <c r="AY87" s="23">
        <f t="shared" si="118"/>
        <v>0</v>
      </c>
      <c r="AZ87" s="7"/>
      <c r="BA87" s="82">
        <f t="shared" si="103"/>
        <v>0</v>
      </c>
      <c r="BB87" s="83">
        <f t="shared" si="77"/>
        <v>0</v>
      </c>
      <c r="BC87" s="82">
        <f t="shared" si="104"/>
        <v>47</v>
      </c>
      <c r="BD87" s="83">
        <f t="shared" si="78"/>
        <v>0</v>
      </c>
      <c r="BE87" s="82">
        <f t="shared" si="105"/>
        <v>0</v>
      </c>
      <c r="BF87" s="83">
        <f t="shared" si="79"/>
        <v>0</v>
      </c>
      <c r="BG87" s="82">
        <f t="shared" si="106"/>
        <v>0</v>
      </c>
      <c r="BH87" s="82">
        <f t="shared" si="80"/>
        <v>0</v>
      </c>
      <c r="BI87" s="83">
        <f t="shared" si="81"/>
        <v>0</v>
      </c>
      <c r="BJ87" s="82">
        <f t="shared" si="82"/>
        <v>0</v>
      </c>
      <c r="BK87" s="83">
        <f t="shared" si="83"/>
        <v>0</v>
      </c>
      <c r="BL87" s="7"/>
      <c r="BM87" s="82">
        <f t="shared" si="84"/>
        <v>0</v>
      </c>
      <c r="BN87" s="83">
        <f t="shared" si="85"/>
        <v>0</v>
      </c>
      <c r="BO87" s="82">
        <f t="shared" si="86"/>
        <v>89</v>
      </c>
      <c r="BP87" s="83">
        <f t="shared" si="87"/>
        <v>0</v>
      </c>
      <c r="BQ87" s="82">
        <f t="shared" si="88"/>
        <v>0</v>
      </c>
      <c r="BR87" s="83">
        <f t="shared" si="89"/>
        <v>0</v>
      </c>
      <c r="BS87" s="82">
        <f t="shared" si="90"/>
        <v>0</v>
      </c>
      <c r="BT87" s="82">
        <f t="shared" si="91"/>
        <v>0</v>
      </c>
      <c r="BU87" s="83">
        <f t="shared" si="92"/>
        <v>0</v>
      </c>
      <c r="BV87" s="82">
        <f t="shared" si="93"/>
        <v>0</v>
      </c>
      <c r="BW87" s="83">
        <f t="shared" si="94"/>
        <v>0</v>
      </c>
      <c r="BY87" s="7">
        <f t="shared" si="95"/>
        <v>89</v>
      </c>
      <c r="BZ87" s="7"/>
      <c r="CA87" s="7">
        <f t="shared" si="107"/>
        <v>0</v>
      </c>
      <c r="CB87" s="7"/>
      <c r="CC87" s="7">
        <f t="shared" si="96"/>
        <v>89</v>
      </c>
      <c r="CF87" s="7">
        <f t="shared" si="97"/>
        <v>1</v>
      </c>
      <c r="CG87" s="7">
        <f t="shared" si="98"/>
        <v>1</v>
      </c>
      <c r="CH87" s="7">
        <f t="shared" si="99"/>
        <v>1</v>
      </c>
      <c r="CI87" s="7">
        <f t="shared" si="100"/>
        <v>1</v>
      </c>
      <c r="CJ87" s="7">
        <f t="shared" si="101"/>
        <v>1</v>
      </c>
      <c r="CK87" s="7">
        <f t="shared" si="102"/>
        <v>1</v>
      </c>
      <c r="CL87" s="7">
        <f t="shared" si="108"/>
        <v>1</v>
      </c>
      <c r="CM87" s="7">
        <f t="shared" si="109"/>
        <v>1</v>
      </c>
      <c r="CN87" s="7">
        <f t="shared" si="110"/>
        <v>1</v>
      </c>
      <c r="CO87" s="7">
        <f t="shared" si="111"/>
        <v>1</v>
      </c>
      <c r="CP87" s="7">
        <f t="shared" si="112"/>
        <v>3</v>
      </c>
      <c r="CQ87" s="7"/>
      <c r="CS87" s="7">
        <f t="shared" si="51"/>
        <v>0</v>
      </c>
      <c r="CT87" s="7">
        <f t="shared" si="51"/>
        <v>0</v>
      </c>
      <c r="CU87" s="7">
        <f t="shared" si="51"/>
        <v>0</v>
      </c>
      <c r="CV87" s="7">
        <f t="shared" si="51"/>
        <v>0</v>
      </c>
      <c r="CW87" s="7">
        <f t="shared" si="51"/>
        <v>0</v>
      </c>
      <c r="CX87" s="7">
        <f t="shared" si="76"/>
        <v>0</v>
      </c>
      <c r="CY87" s="7">
        <f t="shared" si="76"/>
        <v>0</v>
      </c>
      <c r="CZ87" s="7">
        <f t="shared" si="76"/>
        <v>0</v>
      </c>
      <c r="DA87" s="7">
        <f t="shared" si="76"/>
        <v>0</v>
      </c>
      <c r="DB87" s="7">
        <f t="shared" si="76"/>
        <v>0</v>
      </c>
      <c r="DC87" s="7">
        <f t="shared" si="76"/>
        <v>89</v>
      </c>
    </row>
    <row r="88" spans="1:107">
      <c r="A88" s="6">
        <v>72</v>
      </c>
      <c r="B88" s="68" t="s">
        <v>123</v>
      </c>
      <c r="C88" s="15" t="s">
        <v>124</v>
      </c>
      <c r="D88" s="9">
        <v>73.010000000000005</v>
      </c>
      <c r="E88" s="29">
        <f>LOOKUP((IF(D88&gt;0,(RANK(D88,D$6:D$135,0)),"NA")),'Points System'!$A$4:$A$154,'Points System'!$B$4:$B$154)</f>
        <v>46</v>
      </c>
      <c r="F88" s="17"/>
      <c r="G88" s="29">
        <f>LOOKUP((IF(F88&gt;0,(RANK(F88,F$6:F$135,0)),"NA")),'Points System'!$A$4:$A$154,'Points System'!$B$4:$B$154)</f>
        <v>0</v>
      </c>
      <c r="H88" s="17"/>
      <c r="I88" s="29">
        <f>LOOKUP((IF(H88&gt;0,(RANK(H88,H$6:H$135,0)),"NA")),'Points System'!$A$4:$A$154,'Points System'!$B$4:$B$154)</f>
        <v>0</v>
      </c>
      <c r="J88" s="17"/>
      <c r="K88" s="29">
        <f>LOOKUP((IF(J88&gt;0,(RANK(J88,J$6:J$135,0)),"NA")),'Points System'!$A$4:$A$154,'Points System'!$B$4:$B$154)</f>
        <v>0</v>
      </c>
      <c r="L88" s="17"/>
      <c r="M88" s="29">
        <f>LOOKUP((IF(L88&gt;0,(RANK(L88,L$6:L$135,0)),"NA")),'Points System'!$A$4:$A$154,'Points System'!$B$4:$B$154)</f>
        <v>0</v>
      </c>
      <c r="N88" s="17"/>
      <c r="O88" s="29">
        <f>LOOKUP((IF(N88&gt;0,(RANK(N88,N$6:N$135,0)),"NA")),'Points System'!$A$4:$A$154,'Points System'!$B$4:$B$154)</f>
        <v>0</v>
      </c>
      <c r="P88" s="19"/>
      <c r="Q88" s="29">
        <f>LOOKUP((IF(P88&gt;0,(RANK(P88,P$6:P$135,0)),"NA")),'Points System'!$A$4:$A$154,'Points System'!$B$4:$B$154)</f>
        <v>0</v>
      </c>
      <c r="R88" s="19"/>
      <c r="S88" s="29">
        <f>LOOKUP((IF(R88&gt;0,(RANK(R88,R$6:R$135,0)),"NA")),'Points System'!$A$4:$A$154,'Points System'!$B$4:$B$154)</f>
        <v>0</v>
      </c>
      <c r="T88" s="17"/>
      <c r="U88" s="29">
        <f>LOOKUP((IF(T88&gt;0,(RANK(T88,T$6:T$135,0)),"NA")),'Points System'!$A$4:$A$154,'Points System'!$B$4:$B$154)</f>
        <v>0</v>
      </c>
      <c r="V88" s="17"/>
      <c r="W88" s="29">
        <f>LOOKUP((IF(V88&gt;0,(RANK(V88,V$6:V$135,0)),"NA")),'Points System'!$A$4:$A$154,'Points System'!$B$4:$B$154)</f>
        <v>0</v>
      </c>
      <c r="X88" s="9"/>
      <c r="Y88" s="10">
        <f>LOOKUP((IF(X88&gt;0,(RANK(X88,X$6:X$135,0)),"NA")),'Points System'!$A$4:$A$154,'Points System'!$B$4:$B$154)</f>
        <v>0</v>
      </c>
      <c r="Z88" s="9"/>
      <c r="AA88" s="10">
        <f>LOOKUP((IF(Z88&gt;0,(RANK(Z88,Z$6:Z$135,0)),"NA")),'Points System'!$A$4:$A$154,'Points System'!$B$4:$B$154)</f>
        <v>0</v>
      </c>
      <c r="AB88" s="78">
        <f>CC88</f>
        <v>73.010000000000005</v>
      </c>
      <c r="AC88" s="10">
        <f>SUM((LARGE((BA88:BL88),1))+(LARGE((BA88:BL88),2))+(LARGE((BA88:BL88),3)+(LARGE((BA88:BL88),4))))</f>
        <v>46</v>
      </c>
      <c r="AD88" s="12">
        <f>RANK(AC88,$AC$6:$AC$135,0)</f>
        <v>83</v>
      </c>
      <c r="AE88" s="11">
        <f>(AB88-(ROUNDDOWN(AB88,0)))*100</f>
        <v>1.0000000000005116</v>
      </c>
      <c r="AF88" s="76" t="str">
        <f>IF((COUNTIF(AT88:AY88,"&gt;0"))&gt;2,"Y","N")</f>
        <v>N</v>
      </c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23">
        <f t="shared" si="113"/>
        <v>0</v>
      </c>
      <c r="AU88" s="23">
        <f t="shared" si="114"/>
        <v>0</v>
      </c>
      <c r="AV88" s="23">
        <f t="shared" si="115"/>
        <v>0</v>
      </c>
      <c r="AW88" s="23">
        <f t="shared" si="116"/>
        <v>46</v>
      </c>
      <c r="AX88" s="23">
        <f t="shared" si="117"/>
        <v>0</v>
      </c>
      <c r="AY88" s="23">
        <f t="shared" si="118"/>
        <v>0</v>
      </c>
      <c r="AZ88" s="7"/>
      <c r="BA88" s="82">
        <f t="shared" si="103"/>
        <v>0</v>
      </c>
      <c r="BB88" s="83">
        <f t="shared" si="77"/>
        <v>0</v>
      </c>
      <c r="BC88" s="82">
        <f t="shared" si="104"/>
        <v>0</v>
      </c>
      <c r="BD88" s="83">
        <f t="shared" si="78"/>
        <v>0</v>
      </c>
      <c r="BE88" s="82">
        <f t="shared" si="105"/>
        <v>0</v>
      </c>
      <c r="BF88" s="83">
        <f t="shared" si="79"/>
        <v>0</v>
      </c>
      <c r="BG88" s="82">
        <f t="shared" si="106"/>
        <v>0</v>
      </c>
      <c r="BH88" s="82">
        <f t="shared" si="80"/>
        <v>46</v>
      </c>
      <c r="BI88" s="83">
        <f t="shared" si="81"/>
        <v>0</v>
      </c>
      <c r="BJ88" s="82">
        <f t="shared" si="82"/>
        <v>0</v>
      </c>
      <c r="BK88" s="83">
        <f t="shared" si="83"/>
        <v>0</v>
      </c>
      <c r="BL88" s="7"/>
      <c r="BM88" s="82">
        <f t="shared" si="84"/>
        <v>0</v>
      </c>
      <c r="BN88" s="83">
        <f t="shared" si="85"/>
        <v>0</v>
      </c>
      <c r="BO88" s="82">
        <f t="shared" si="86"/>
        <v>0</v>
      </c>
      <c r="BP88" s="83">
        <f t="shared" si="87"/>
        <v>0</v>
      </c>
      <c r="BQ88" s="82">
        <f t="shared" si="88"/>
        <v>0</v>
      </c>
      <c r="BR88" s="83">
        <f t="shared" si="89"/>
        <v>0</v>
      </c>
      <c r="BS88" s="82">
        <f t="shared" si="90"/>
        <v>0</v>
      </c>
      <c r="BT88" s="82">
        <f t="shared" si="91"/>
        <v>73.010000000000005</v>
      </c>
      <c r="BU88" s="83">
        <f t="shared" si="92"/>
        <v>0</v>
      </c>
      <c r="BV88" s="82">
        <f t="shared" si="93"/>
        <v>0</v>
      </c>
      <c r="BW88" s="83">
        <f t="shared" si="94"/>
        <v>0</v>
      </c>
      <c r="BY88" s="7">
        <f t="shared" si="95"/>
        <v>73.010000000000005</v>
      </c>
      <c r="BZ88" s="7"/>
      <c r="CA88" s="7">
        <f t="shared" si="107"/>
        <v>0</v>
      </c>
      <c r="CB88" s="7"/>
      <c r="CC88" s="7">
        <f t="shared" si="96"/>
        <v>73.010000000000005</v>
      </c>
      <c r="CF88" s="7">
        <f t="shared" si="97"/>
        <v>1</v>
      </c>
      <c r="CG88" s="7">
        <f t="shared" si="98"/>
        <v>1</v>
      </c>
      <c r="CH88" s="7">
        <f t="shared" si="99"/>
        <v>1</v>
      </c>
      <c r="CI88" s="7">
        <f t="shared" si="100"/>
        <v>1</v>
      </c>
      <c r="CJ88" s="7">
        <f t="shared" si="101"/>
        <v>1</v>
      </c>
      <c r="CK88" s="7">
        <f t="shared" si="102"/>
        <v>1</v>
      </c>
      <c r="CL88" s="7">
        <f t="shared" si="108"/>
        <v>1</v>
      </c>
      <c r="CM88" s="7">
        <f t="shared" si="109"/>
        <v>1</v>
      </c>
      <c r="CN88" s="7">
        <f t="shared" si="110"/>
        <v>1</v>
      </c>
      <c r="CO88" s="7">
        <f t="shared" si="111"/>
        <v>1</v>
      </c>
      <c r="CP88" s="7">
        <f t="shared" si="112"/>
        <v>8</v>
      </c>
      <c r="CQ88" s="7"/>
      <c r="CS88" s="7">
        <f t="shared" si="51"/>
        <v>0</v>
      </c>
      <c r="CT88" s="7">
        <f t="shared" si="51"/>
        <v>0</v>
      </c>
      <c r="CU88" s="7">
        <f t="shared" si="51"/>
        <v>0</v>
      </c>
      <c r="CV88" s="7">
        <f t="shared" si="51"/>
        <v>0</v>
      </c>
      <c r="CW88" s="7">
        <f t="shared" si="51"/>
        <v>0</v>
      </c>
      <c r="CX88" s="7">
        <f t="shared" si="76"/>
        <v>0</v>
      </c>
      <c r="CY88" s="7">
        <f t="shared" si="76"/>
        <v>0</v>
      </c>
      <c r="CZ88" s="7">
        <f t="shared" si="76"/>
        <v>0</v>
      </c>
      <c r="DA88" s="7">
        <f t="shared" si="76"/>
        <v>0</v>
      </c>
      <c r="DB88" s="7">
        <f t="shared" si="76"/>
        <v>0</v>
      </c>
      <c r="DC88" s="7">
        <f t="shared" si="76"/>
        <v>73.010000000000005</v>
      </c>
    </row>
    <row r="89" spans="1:107">
      <c r="A89" s="6">
        <v>73</v>
      </c>
      <c r="B89" s="68" t="s">
        <v>470</v>
      </c>
      <c r="C89" s="15" t="s">
        <v>471</v>
      </c>
      <c r="D89" s="9"/>
      <c r="E89" s="29">
        <f>LOOKUP((IF(D89&gt;0,(RANK(D89,D$6:D$135,0)),"NA")),'Points System'!$A$4:$A$154,'Points System'!$B$4:$B$154)</f>
        <v>0</v>
      </c>
      <c r="F89" s="17"/>
      <c r="G89" s="29">
        <f>LOOKUP((IF(F89&gt;0,(RANK(F89,F$6:F$135,0)),"NA")),'Points System'!$A$4:$A$154,'Points System'!$B$4:$B$154)</f>
        <v>0</v>
      </c>
      <c r="H89" s="17"/>
      <c r="I89" s="29">
        <f>LOOKUP((IF(H89&gt;0,(RANK(H89,H$6:H$135,0)),"NA")),'Points System'!$A$4:$A$154,'Points System'!$B$4:$B$154)</f>
        <v>0</v>
      </c>
      <c r="J89" s="17"/>
      <c r="K89" s="29">
        <f>LOOKUP((IF(J89&gt;0,(RANK(J89,J$6:J$135,0)),"NA")),'Points System'!$A$4:$A$154,'Points System'!$B$4:$B$154)</f>
        <v>0</v>
      </c>
      <c r="L89" s="17">
        <v>160.01</v>
      </c>
      <c r="M89" s="29">
        <f>LOOKUP((IF(L89&gt;0,(RANK(L89,L$6:L$135,0)),"NA")),'Points System'!$A$4:$A$154,'Points System'!$B$4:$B$154)</f>
        <v>46</v>
      </c>
      <c r="N89" s="17"/>
      <c r="O89" s="29">
        <f>LOOKUP((IF(N89&gt;0,(RANK(N89,N$6:N$135,0)),"NA")),'Points System'!$A$4:$A$154,'Points System'!$B$4:$B$154)</f>
        <v>0</v>
      </c>
      <c r="P89" s="19"/>
      <c r="Q89" s="29">
        <f>LOOKUP((IF(P89&gt;0,(RANK(P89,P$6:P$135,0)),"NA")),'Points System'!$A$4:$A$154,'Points System'!$B$4:$B$154)</f>
        <v>0</v>
      </c>
      <c r="R89" s="19"/>
      <c r="S89" s="29">
        <f>LOOKUP((IF(R89&gt;0,(RANK(R89,R$6:R$135,0)),"NA")),'Points System'!$A$4:$A$154,'Points System'!$B$4:$B$154)</f>
        <v>0</v>
      </c>
      <c r="T89" s="17"/>
      <c r="U89" s="29">
        <f>LOOKUP((IF(T89&gt;0,(RANK(T89,T$6:T$135,0)),"NA")),'Points System'!$A$4:$A$154,'Points System'!$B$4:$B$154)</f>
        <v>0</v>
      </c>
      <c r="V89" s="17"/>
      <c r="W89" s="29">
        <f>LOOKUP((IF(V89&gt;0,(RANK(V89,V$6:V$135,0)),"NA")),'Points System'!$A$4:$A$154,'Points System'!$B$4:$B$154)</f>
        <v>0</v>
      </c>
      <c r="X89" s="9"/>
      <c r="Y89" s="10">
        <f>LOOKUP((IF(X89&gt;0,(RANK(X89,X$6:X$135,0)),"NA")),'Points System'!$A$4:$A$154,'Points System'!$B$4:$B$154)</f>
        <v>0</v>
      </c>
      <c r="Z89" s="9"/>
      <c r="AA89" s="10">
        <f>LOOKUP((IF(Z89&gt;0,(RANK(Z89,Z$6:Z$135,0)),"NA")),'Points System'!$A$4:$A$154,'Points System'!$B$4:$B$154)</f>
        <v>0</v>
      </c>
      <c r="AB89" s="78">
        <f>CC89</f>
        <v>160.01</v>
      </c>
      <c r="AC89" s="10">
        <f>SUM((LARGE((BA89:BL89),1))+(LARGE((BA89:BL89),2))+(LARGE((BA89:BL89),3)+(LARGE((BA89:BL89),4))))</f>
        <v>46</v>
      </c>
      <c r="AD89" s="12">
        <f>RANK(AC89,$AC$6:$AC$135,0)</f>
        <v>83</v>
      </c>
      <c r="AE89" s="11">
        <f>(AB89-(ROUNDDOWN(AB89,0)))*100</f>
        <v>0.99999999999909051</v>
      </c>
      <c r="AF89" s="76" t="str">
        <f>IF((COUNTIF(AT89:AY89,"&gt;0"))&gt;2,"Y","N")</f>
        <v>N</v>
      </c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23">
        <f t="shared" si="113"/>
        <v>0</v>
      </c>
      <c r="AU89" s="23">
        <f t="shared" si="114"/>
        <v>0</v>
      </c>
      <c r="AV89" s="23">
        <f t="shared" si="115"/>
        <v>0</v>
      </c>
      <c r="AW89" s="23">
        <f t="shared" si="116"/>
        <v>0</v>
      </c>
      <c r="AX89" s="23">
        <f t="shared" si="117"/>
        <v>46</v>
      </c>
      <c r="AY89" s="23">
        <f t="shared" si="118"/>
        <v>0</v>
      </c>
      <c r="AZ89" s="7"/>
      <c r="BA89" s="82">
        <f t="shared" si="103"/>
        <v>0</v>
      </c>
      <c r="BB89" s="83">
        <f t="shared" si="77"/>
        <v>0</v>
      </c>
      <c r="BC89" s="82">
        <f t="shared" si="104"/>
        <v>0</v>
      </c>
      <c r="BD89" s="83">
        <f t="shared" si="78"/>
        <v>0</v>
      </c>
      <c r="BE89" s="82">
        <f t="shared" si="105"/>
        <v>0</v>
      </c>
      <c r="BF89" s="83">
        <f t="shared" si="79"/>
        <v>0</v>
      </c>
      <c r="BG89" s="82">
        <f t="shared" si="106"/>
        <v>0</v>
      </c>
      <c r="BH89" s="82">
        <f t="shared" si="80"/>
        <v>0</v>
      </c>
      <c r="BI89" s="83">
        <f t="shared" si="81"/>
        <v>46</v>
      </c>
      <c r="BJ89" s="82">
        <f t="shared" si="82"/>
        <v>0</v>
      </c>
      <c r="BK89" s="83">
        <f t="shared" si="83"/>
        <v>0</v>
      </c>
      <c r="BL89" s="7"/>
      <c r="BM89" s="82">
        <f t="shared" si="84"/>
        <v>0</v>
      </c>
      <c r="BN89" s="83">
        <f t="shared" si="85"/>
        <v>0</v>
      </c>
      <c r="BO89" s="82">
        <f t="shared" si="86"/>
        <v>0</v>
      </c>
      <c r="BP89" s="83">
        <f t="shared" si="87"/>
        <v>0</v>
      </c>
      <c r="BQ89" s="82">
        <f t="shared" si="88"/>
        <v>0</v>
      </c>
      <c r="BR89" s="83">
        <f t="shared" si="89"/>
        <v>0</v>
      </c>
      <c r="BS89" s="82">
        <f t="shared" si="90"/>
        <v>0</v>
      </c>
      <c r="BT89" s="82">
        <f t="shared" si="91"/>
        <v>0</v>
      </c>
      <c r="BU89" s="83">
        <f t="shared" si="92"/>
        <v>160.01</v>
      </c>
      <c r="BV89" s="82">
        <f t="shared" si="93"/>
        <v>0</v>
      </c>
      <c r="BW89" s="83">
        <f t="shared" si="94"/>
        <v>0</v>
      </c>
      <c r="BY89" s="7">
        <f t="shared" si="95"/>
        <v>160.01</v>
      </c>
      <c r="BZ89" s="7"/>
      <c r="CA89" s="7">
        <f t="shared" si="107"/>
        <v>0</v>
      </c>
      <c r="CB89" s="7"/>
      <c r="CC89" s="7">
        <f t="shared" si="96"/>
        <v>160.01</v>
      </c>
      <c r="CF89" s="7">
        <f t="shared" si="97"/>
        <v>1</v>
      </c>
      <c r="CG89" s="7">
        <f t="shared" si="98"/>
        <v>1</v>
      </c>
      <c r="CH89" s="7">
        <f t="shared" si="99"/>
        <v>1</v>
      </c>
      <c r="CI89" s="7">
        <f t="shared" si="100"/>
        <v>1</v>
      </c>
      <c r="CJ89" s="7">
        <f t="shared" si="101"/>
        <v>1</v>
      </c>
      <c r="CK89" s="7">
        <f t="shared" si="102"/>
        <v>1</v>
      </c>
      <c r="CL89" s="7">
        <f t="shared" si="108"/>
        <v>1</v>
      </c>
      <c r="CM89" s="7">
        <f t="shared" si="109"/>
        <v>1</v>
      </c>
      <c r="CN89" s="7">
        <f t="shared" si="110"/>
        <v>1</v>
      </c>
      <c r="CO89" s="7">
        <f t="shared" si="111"/>
        <v>1</v>
      </c>
      <c r="CP89" s="7">
        <f t="shared" si="112"/>
        <v>9</v>
      </c>
      <c r="CQ89" s="7"/>
      <c r="CS89" s="7">
        <f t="shared" si="51"/>
        <v>0</v>
      </c>
      <c r="CT89" s="7">
        <f t="shared" si="51"/>
        <v>0</v>
      </c>
      <c r="CU89" s="7">
        <f t="shared" si="51"/>
        <v>0</v>
      </c>
      <c r="CV89" s="7">
        <f t="shared" si="51"/>
        <v>0</v>
      </c>
      <c r="CW89" s="7">
        <f t="shared" si="51"/>
        <v>0</v>
      </c>
      <c r="CX89" s="7">
        <f t="shared" si="76"/>
        <v>0</v>
      </c>
      <c r="CY89" s="7">
        <f t="shared" si="76"/>
        <v>0</v>
      </c>
      <c r="CZ89" s="7">
        <f t="shared" si="76"/>
        <v>0</v>
      </c>
      <c r="DA89" s="7">
        <f t="shared" si="76"/>
        <v>0</v>
      </c>
      <c r="DB89" s="7">
        <f t="shared" si="76"/>
        <v>0</v>
      </c>
      <c r="DC89" s="7">
        <f t="shared" si="76"/>
        <v>160.01</v>
      </c>
    </row>
    <row r="90" spans="1:107">
      <c r="A90" s="6">
        <v>74</v>
      </c>
      <c r="B90" s="68" t="s">
        <v>559</v>
      </c>
      <c r="C90" s="15" t="s">
        <v>560</v>
      </c>
      <c r="D90" s="9"/>
      <c r="E90" s="29">
        <f>LOOKUP((IF(D90&gt;0,(RANK(D90,D$6:D$135,0)),"NA")),'Points System'!$A$4:$A$154,'Points System'!$B$4:$B$154)</f>
        <v>0</v>
      </c>
      <c r="F90" s="17"/>
      <c r="G90" s="29">
        <f>LOOKUP((IF(F90&gt;0,(RANK(F90,F$6:F$135,0)),"NA")),'Points System'!$A$4:$A$154,'Points System'!$B$4:$B$154)</f>
        <v>0</v>
      </c>
      <c r="H90" s="17"/>
      <c r="I90" s="29">
        <f>LOOKUP((IF(H90&gt;0,(RANK(H90,H$6:H$135,0)),"NA")),'Points System'!$A$4:$A$154,'Points System'!$B$4:$B$154)</f>
        <v>0</v>
      </c>
      <c r="J90" s="17"/>
      <c r="K90" s="29">
        <f>LOOKUP((IF(J90&gt;0,(RANK(J90,J$6:J$135,0)),"NA")),'Points System'!$A$4:$A$154,'Points System'!$B$4:$B$154)</f>
        <v>0</v>
      </c>
      <c r="L90" s="17"/>
      <c r="M90" s="29">
        <f>LOOKUP((IF(L90&gt;0,(RANK(L90,L$6:L$135,0)),"NA")),'Points System'!$A$4:$A$154,'Points System'!$B$4:$B$154)</f>
        <v>0</v>
      </c>
      <c r="N90" s="17"/>
      <c r="O90" s="29">
        <f>LOOKUP((IF(N90&gt;0,(RANK(N90,N$6:N$135,0)),"NA")),'Points System'!$A$4:$A$154,'Points System'!$B$4:$B$154)</f>
        <v>0</v>
      </c>
      <c r="P90" s="19"/>
      <c r="Q90" s="29">
        <f>LOOKUP((IF(P90&gt;0,(RANK(P90,P$6:P$135,0)),"NA")),'Points System'!$A$4:$A$154,'Points System'!$B$4:$B$154)</f>
        <v>0</v>
      </c>
      <c r="R90" s="19">
        <v>152.01</v>
      </c>
      <c r="S90" s="29">
        <f>LOOKUP((IF(R90&gt;0,(RANK(R90,R$6:R$135,0)),"NA")),'Points System'!$A$4:$A$154,'Points System'!$B$4:$B$154)</f>
        <v>46</v>
      </c>
      <c r="T90" s="17"/>
      <c r="U90" s="29">
        <f>LOOKUP((IF(T90&gt;0,(RANK(T90,T$6:T$135,0)),"NA")),'Points System'!$A$4:$A$154,'Points System'!$B$4:$B$154)</f>
        <v>0</v>
      </c>
      <c r="V90" s="17"/>
      <c r="W90" s="29">
        <f>LOOKUP((IF(V90&gt;0,(RANK(V90,V$6:V$135,0)),"NA")),'Points System'!$A$4:$A$154,'Points System'!$B$4:$B$154)</f>
        <v>0</v>
      </c>
      <c r="X90" s="9"/>
      <c r="Y90" s="10">
        <f>LOOKUP((IF(X90&gt;0,(RANK(X90,X$6:X$135,0)),"NA")),'Points System'!$A$4:$A$154,'Points System'!$B$4:$B$154)</f>
        <v>0</v>
      </c>
      <c r="Z90" s="9"/>
      <c r="AA90" s="10">
        <f>LOOKUP((IF(Z90&gt;0,(RANK(Z90,Z$6:Z$135,0)),"NA")),'Points System'!$A$4:$A$154,'Points System'!$B$4:$B$154)</f>
        <v>0</v>
      </c>
      <c r="AB90" s="78">
        <f>CC90</f>
        <v>152.01</v>
      </c>
      <c r="AC90" s="10">
        <f>SUM((LARGE((BA90:BL90),1))+(LARGE((BA90:BL90),2))+(LARGE((BA90:BL90),3)+(LARGE((BA90:BL90),4))))</f>
        <v>46</v>
      </c>
      <c r="AD90" s="12">
        <f>RANK(AC90,$AC$6:$AC$135,0)</f>
        <v>83</v>
      </c>
      <c r="AE90" s="11">
        <f>(AB90-(ROUNDDOWN(AB90,0)))*100</f>
        <v>0.99999999999909051</v>
      </c>
      <c r="AF90" s="76" t="str">
        <f>IF((COUNTIF(AT90:AY90,"&gt;0"))&gt;2,"Y","N")</f>
        <v>N</v>
      </c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23">
        <f t="shared" si="113"/>
        <v>46</v>
      </c>
      <c r="AU90" s="23">
        <f t="shared" si="114"/>
        <v>0</v>
      </c>
      <c r="AV90" s="23">
        <f t="shared" si="115"/>
        <v>0</v>
      </c>
      <c r="AW90" s="23">
        <f t="shared" si="116"/>
        <v>0</v>
      </c>
      <c r="AX90" s="23">
        <f t="shared" si="117"/>
        <v>0</v>
      </c>
      <c r="AY90" s="23">
        <f t="shared" si="118"/>
        <v>0</v>
      </c>
      <c r="AZ90" s="7"/>
      <c r="BA90" s="82">
        <f t="shared" si="103"/>
        <v>0</v>
      </c>
      <c r="BB90" s="83">
        <f t="shared" si="77"/>
        <v>46</v>
      </c>
      <c r="BC90" s="82">
        <f t="shared" si="104"/>
        <v>0</v>
      </c>
      <c r="BD90" s="83">
        <f t="shared" si="78"/>
        <v>0</v>
      </c>
      <c r="BE90" s="82">
        <f t="shared" si="105"/>
        <v>0</v>
      </c>
      <c r="BF90" s="83">
        <f t="shared" si="79"/>
        <v>0</v>
      </c>
      <c r="BG90" s="82">
        <f t="shared" si="106"/>
        <v>0</v>
      </c>
      <c r="BH90" s="82">
        <f t="shared" si="80"/>
        <v>0</v>
      </c>
      <c r="BI90" s="83">
        <f t="shared" si="81"/>
        <v>0</v>
      </c>
      <c r="BJ90" s="82">
        <f t="shared" si="82"/>
        <v>0</v>
      </c>
      <c r="BK90" s="83">
        <f t="shared" si="83"/>
        <v>0</v>
      </c>
      <c r="BL90" s="7"/>
      <c r="BM90" s="82">
        <f t="shared" si="84"/>
        <v>0</v>
      </c>
      <c r="BN90" s="83">
        <f t="shared" si="85"/>
        <v>152.01</v>
      </c>
      <c r="BO90" s="82">
        <f t="shared" si="86"/>
        <v>0</v>
      </c>
      <c r="BP90" s="83">
        <f t="shared" si="87"/>
        <v>0</v>
      </c>
      <c r="BQ90" s="82">
        <f t="shared" si="88"/>
        <v>0</v>
      </c>
      <c r="BR90" s="83">
        <f t="shared" si="89"/>
        <v>0</v>
      </c>
      <c r="BS90" s="82">
        <f t="shared" si="90"/>
        <v>0</v>
      </c>
      <c r="BT90" s="82">
        <f t="shared" si="91"/>
        <v>0</v>
      </c>
      <c r="BU90" s="83">
        <f t="shared" si="92"/>
        <v>0</v>
      </c>
      <c r="BV90" s="82">
        <f t="shared" si="93"/>
        <v>0</v>
      </c>
      <c r="BW90" s="83">
        <f t="shared" si="94"/>
        <v>0</v>
      </c>
      <c r="BY90" s="7">
        <f t="shared" si="95"/>
        <v>152.01</v>
      </c>
      <c r="BZ90" s="7"/>
      <c r="CA90" s="7">
        <f t="shared" si="107"/>
        <v>0</v>
      </c>
      <c r="CB90" s="7"/>
      <c r="CC90" s="7">
        <f t="shared" si="96"/>
        <v>152.01</v>
      </c>
      <c r="CF90" s="7">
        <f t="shared" si="97"/>
        <v>1</v>
      </c>
      <c r="CG90" s="7">
        <f t="shared" si="98"/>
        <v>1</v>
      </c>
      <c r="CH90" s="7">
        <f t="shared" si="99"/>
        <v>1</v>
      </c>
      <c r="CI90" s="7">
        <f t="shared" si="100"/>
        <v>1</v>
      </c>
      <c r="CJ90" s="7">
        <f t="shared" si="101"/>
        <v>1</v>
      </c>
      <c r="CK90" s="7">
        <f t="shared" si="102"/>
        <v>1</v>
      </c>
      <c r="CL90" s="7">
        <f t="shared" si="108"/>
        <v>1</v>
      </c>
      <c r="CM90" s="7">
        <f t="shared" si="109"/>
        <v>1</v>
      </c>
      <c r="CN90" s="7">
        <f t="shared" si="110"/>
        <v>1</v>
      </c>
      <c r="CO90" s="7">
        <f t="shared" si="111"/>
        <v>1</v>
      </c>
      <c r="CP90" s="7">
        <f t="shared" si="112"/>
        <v>2</v>
      </c>
      <c r="CQ90" s="7"/>
      <c r="CS90" s="7">
        <f t="shared" si="51"/>
        <v>0</v>
      </c>
      <c r="CT90" s="7">
        <f t="shared" si="51"/>
        <v>0</v>
      </c>
      <c r="CU90" s="7">
        <f t="shared" si="51"/>
        <v>0</v>
      </c>
      <c r="CV90" s="7">
        <f t="shared" si="51"/>
        <v>0</v>
      </c>
      <c r="CW90" s="7">
        <f t="shared" si="51"/>
        <v>0</v>
      </c>
      <c r="CX90" s="7">
        <f t="shared" si="76"/>
        <v>0</v>
      </c>
      <c r="CY90" s="7">
        <f t="shared" si="76"/>
        <v>0</v>
      </c>
      <c r="CZ90" s="7">
        <f t="shared" si="76"/>
        <v>0</v>
      </c>
      <c r="DA90" s="7">
        <f t="shared" si="76"/>
        <v>0</v>
      </c>
      <c r="DB90" s="7">
        <f t="shared" si="76"/>
        <v>0</v>
      </c>
      <c r="DC90" s="7">
        <f t="shared" si="76"/>
        <v>152.01</v>
      </c>
    </row>
    <row r="91" spans="1:107">
      <c r="A91" s="6">
        <v>75</v>
      </c>
      <c r="B91" s="68" t="s">
        <v>47</v>
      </c>
      <c r="C91" s="15" t="s">
        <v>423</v>
      </c>
      <c r="D91" s="9"/>
      <c r="E91" s="29">
        <f>LOOKUP((IF(D91&gt;0,(RANK(D91,D$6:D$135,0)),"NA")),'Points System'!$A$4:$A$154,'Points System'!$B$4:$B$154)</f>
        <v>0</v>
      </c>
      <c r="F91" s="17"/>
      <c r="G91" s="29">
        <f>LOOKUP((IF(F91&gt;0,(RANK(F91,F$6:F$135,0)),"NA")),'Points System'!$A$4:$A$154,'Points System'!$B$4:$B$154)</f>
        <v>0</v>
      </c>
      <c r="H91" s="17">
        <v>88</v>
      </c>
      <c r="I91" s="29">
        <f>LOOKUP((IF(H91&gt;0,(RANK(H91,H$6:H$135,0)),"NA")),'Points System'!$A$4:$A$154,'Points System'!$B$4:$B$154)</f>
        <v>46</v>
      </c>
      <c r="J91" s="17"/>
      <c r="K91" s="29">
        <f>LOOKUP((IF(J91&gt;0,(RANK(J91,J$6:J$135,0)),"NA")),'Points System'!$A$4:$A$154,'Points System'!$B$4:$B$154)</f>
        <v>0</v>
      </c>
      <c r="L91" s="17"/>
      <c r="M91" s="29">
        <f>LOOKUP((IF(L91&gt;0,(RANK(L91,L$6:L$135,0)),"NA")),'Points System'!$A$4:$A$154,'Points System'!$B$4:$B$154)</f>
        <v>0</v>
      </c>
      <c r="N91" s="17"/>
      <c r="O91" s="29">
        <f>LOOKUP((IF(N91&gt;0,(RANK(N91,N$6:N$135,0)),"NA")),'Points System'!$A$4:$A$154,'Points System'!$B$4:$B$154)</f>
        <v>0</v>
      </c>
      <c r="P91" s="19"/>
      <c r="Q91" s="29">
        <f>LOOKUP((IF(P91&gt;0,(RANK(P91,P$6:P$135,0)),"NA")),'Points System'!$A$4:$A$154,'Points System'!$B$4:$B$154)</f>
        <v>0</v>
      </c>
      <c r="R91" s="19"/>
      <c r="S91" s="29">
        <f>LOOKUP((IF(R91&gt;0,(RANK(R91,R$6:R$135,0)),"NA")),'Points System'!$A$4:$A$154,'Points System'!$B$4:$B$154)</f>
        <v>0</v>
      </c>
      <c r="T91" s="17"/>
      <c r="U91" s="29">
        <f>LOOKUP((IF(T91&gt;0,(RANK(T91,T$6:T$135,0)),"NA")),'Points System'!$A$4:$A$154,'Points System'!$B$4:$B$154)</f>
        <v>0</v>
      </c>
      <c r="V91" s="17"/>
      <c r="W91" s="29">
        <f>LOOKUP((IF(V91&gt;0,(RANK(V91,V$6:V$135,0)),"NA")),'Points System'!$A$4:$A$154,'Points System'!$B$4:$B$154)</f>
        <v>0</v>
      </c>
      <c r="X91" s="9"/>
      <c r="Y91" s="10">
        <f>LOOKUP((IF(X91&gt;0,(RANK(X91,X$6:X$135,0)),"NA")),'Points System'!$A$4:$A$154,'Points System'!$B$4:$B$154)</f>
        <v>0</v>
      </c>
      <c r="Z91" s="9"/>
      <c r="AA91" s="10">
        <f>LOOKUP((IF(Z91&gt;0,(RANK(Z91,Z$6:Z$135,0)),"NA")),'Points System'!$A$4:$A$154,'Points System'!$B$4:$B$154)</f>
        <v>0</v>
      </c>
      <c r="AB91" s="78">
        <f>CC91</f>
        <v>88</v>
      </c>
      <c r="AC91" s="10">
        <f>SUM((LARGE((BA91:BL91),1))+(LARGE((BA91:BL91),2))+(LARGE((BA91:BL91),3)+(LARGE((BA91:BL91),4))))</f>
        <v>46</v>
      </c>
      <c r="AD91" s="12">
        <f>RANK(AC91,$AC$6:$AC$135,0)</f>
        <v>83</v>
      </c>
      <c r="AE91" s="11">
        <f>(AB91-(ROUNDDOWN(AB91,0)))*100</f>
        <v>0</v>
      </c>
      <c r="AF91" s="76" t="str">
        <f>IF((COUNTIF(AT91:AY91,"&gt;0"))&gt;2,"Y","N")</f>
        <v>N</v>
      </c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23">
        <f t="shared" si="113"/>
        <v>0</v>
      </c>
      <c r="AU91" s="23">
        <f t="shared" si="114"/>
        <v>46</v>
      </c>
      <c r="AV91" s="23">
        <f t="shared" si="115"/>
        <v>0</v>
      </c>
      <c r="AW91" s="23">
        <f t="shared" si="116"/>
        <v>0</v>
      </c>
      <c r="AX91" s="23">
        <f t="shared" si="117"/>
        <v>0</v>
      </c>
      <c r="AY91" s="23">
        <f t="shared" si="118"/>
        <v>0</v>
      </c>
      <c r="AZ91" s="7"/>
      <c r="BA91" s="82">
        <f t="shared" si="103"/>
        <v>0</v>
      </c>
      <c r="BB91" s="83">
        <f t="shared" si="77"/>
        <v>0</v>
      </c>
      <c r="BC91" s="82">
        <f t="shared" si="104"/>
        <v>46</v>
      </c>
      <c r="BD91" s="83">
        <f t="shared" si="78"/>
        <v>0</v>
      </c>
      <c r="BE91" s="82">
        <f t="shared" si="105"/>
        <v>0</v>
      </c>
      <c r="BF91" s="83">
        <f t="shared" si="79"/>
        <v>0</v>
      </c>
      <c r="BG91" s="82">
        <f t="shared" si="106"/>
        <v>0</v>
      </c>
      <c r="BH91" s="82">
        <f t="shared" si="80"/>
        <v>0</v>
      </c>
      <c r="BI91" s="83">
        <f t="shared" si="81"/>
        <v>0</v>
      </c>
      <c r="BJ91" s="82">
        <f t="shared" si="82"/>
        <v>0</v>
      </c>
      <c r="BK91" s="83">
        <f t="shared" si="83"/>
        <v>0</v>
      </c>
      <c r="BL91" s="7"/>
      <c r="BM91" s="82">
        <f t="shared" si="84"/>
        <v>0</v>
      </c>
      <c r="BN91" s="83">
        <f t="shared" si="85"/>
        <v>0</v>
      </c>
      <c r="BO91" s="82">
        <f t="shared" si="86"/>
        <v>88</v>
      </c>
      <c r="BP91" s="83">
        <f t="shared" si="87"/>
        <v>0</v>
      </c>
      <c r="BQ91" s="82">
        <f t="shared" si="88"/>
        <v>0</v>
      </c>
      <c r="BR91" s="83">
        <f t="shared" si="89"/>
        <v>0</v>
      </c>
      <c r="BS91" s="82">
        <f t="shared" si="90"/>
        <v>0</v>
      </c>
      <c r="BT91" s="82">
        <f t="shared" si="91"/>
        <v>0</v>
      </c>
      <c r="BU91" s="83">
        <f t="shared" si="92"/>
        <v>0</v>
      </c>
      <c r="BV91" s="82">
        <f t="shared" si="93"/>
        <v>0</v>
      </c>
      <c r="BW91" s="83">
        <f t="shared" si="94"/>
        <v>0</v>
      </c>
      <c r="BY91" s="7">
        <f t="shared" si="95"/>
        <v>88</v>
      </c>
      <c r="BZ91" s="7"/>
      <c r="CA91" s="7">
        <f t="shared" si="107"/>
        <v>0</v>
      </c>
      <c r="CB91" s="7"/>
      <c r="CC91" s="7">
        <f t="shared" si="96"/>
        <v>88</v>
      </c>
      <c r="CF91" s="7">
        <f t="shared" si="97"/>
        <v>1</v>
      </c>
      <c r="CG91" s="7">
        <f t="shared" si="98"/>
        <v>1</v>
      </c>
      <c r="CH91" s="7">
        <f t="shared" si="99"/>
        <v>1</v>
      </c>
      <c r="CI91" s="7">
        <f t="shared" si="100"/>
        <v>1</v>
      </c>
      <c r="CJ91" s="7">
        <f t="shared" si="101"/>
        <v>1</v>
      </c>
      <c r="CK91" s="7">
        <f t="shared" si="102"/>
        <v>1</v>
      </c>
      <c r="CL91" s="7">
        <f t="shared" si="108"/>
        <v>1</v>
      </c>
      <c r="CM91" s="7">
        <f t="shared" si="109"/>
        <v>1</v>
      </c>
      <c r="CN91" s="7">
        <f t="shared" si="110"/>
        <v>1</v>
      </c>
      <c r="CO91" s="7">
        <f t="shared" si="111"/>
        <v>1</v>
      </c>
      <c r="CP91" s="7">
        <f t="shared" si="112"/>
        <v>3</v>
      </c>
      <c r="CQ91" s="7"/>
      <c r="CS91" s="7">
        <f t="shared" si="51"/>
        <v>0</v>
      </c>
      <c r="CT91" s="7">
        <f t="shared" si="51"/>
        <v>0</v>
      </c>
      <c r="CU91" s="7">
        <f t="shared" si="51"/>
        <v>0</v>
      </c>
      <c r="CV91" s="7">
        <f t="shared" si="51"/>
        <v>0</v>
      </c>
      <c r="CW91" s="7">
        <f t="shared" si="51"/>
        <v>0</v>
      </c>
      <c r="CX91" s="7">
        <f t="shared" si="76"/>
        <v>0</v>
      </c>
      <c r="CY91" s="7">
        <f t="shared" si="76"/>
        <v>0</v>
      </c>
      <c r="CZ91" s="7">
        <f t="shared" si="76"/>
        <v>0</v>
      </c>
      <c r="DA91" s="7">
        <f t="shared" si="76"/>
        <v>0</v>
      </c>
      <c r="DB91" s="7">
        <f t="shared" si="76"/>
        <v>0</v>
      </c>
      <c r="DC91" s="7">
        <f t="shared" si="76"/>
        <v>88</v>
      </c>
    </row>
    <row r="92" spans="1:107">
      <c r="A92" s="6">
        <v>76</v>
      </c>
      <c r="B92" s="68" t="s">
        <v>98</v>
      </c>
      <c r="C92" s="15" t="s">
        <v>144</v>
      </c>
      <c r="D92" s="9"/>
      <c r="E92" s="29">
        <f>LOOKUP((IF(D92&gt;0,(RANK(D92,D$6:D$135,0)),"NA")),'Points System'!$A$4:$A$154,'Points System'!$B$4:$B$154)</f>
        <v>0</v>
      </c>
      <c r="F92" s="17">
        <v>133.02000000000001</v>
      </c>
      <c r="G92" s="29">
        <f>LOOKUP((IF(F92&gt;0,(RANK(F92,F$6:F$135,0)),"NA")),'Points System'!$A$4:$A$154,'Points System'!$B$4:$B$154)</f>
        <v>45</v>
      </c>
      <c r="H92" s="17"/>
      <c r="I92" s="29">
        <f>LOOKUP((IF(H92&gt;0,(RANK(H92,H$6:H$135,0)),"NA")),'Points System'!$A$4:$A$154,'Points System'!$B$4:$B$154)</f>
        <v>0</v>
      </c>
      <c r="J92" s="17"/>
      <c r="K92" s="29">
        <f>LOOKUP((IF(J92&gt;0,(RANK(J92,J$6:J$135,0)),"NA")),'Points System'!$A$4:$A$154,'Points System'!$B$4:$B$154)</f>
        <v>0</v>
      </c>
      <c r="L92" s="17"/>
      <c r="M92" s="29">
        <f>LOOKUP((IF(L92&gt;0,(RANK(L92,L$6:L$135,0)),"NA")),'Points System'!$A$4:$A$154,'Points System'!$B$4:$B$154)</f>
        <v>0</v>
      </c>
      <c r="N92" s="17"/>
      <c r="O92" s="29">
        <f>LOOKUP((IF(N92&gt;0,(RANK(N92,N$6:N$135,0)),"NA")),'Points System'!$A$4:$A$154,'Points System'!$B$4:$B$154)</f>
        <v>0</v>
      </c>
      <c r="P92" s="19"/>
      <c r="Q92" s="29">
        <f>LOOKUP((IF(P92&gt;0,(RANK(P92,P$6:P$135,0)),"NA")),'Points System'!$A$4:$A$154,'Points System'!$B$4:$B$154)</f>
        <v>0</v>
      </c>
      <c r="R92" s="19"/>
      <c r="S92" s="29">
        <f>LOOKUP((IF(R92&gt;0,(RANK(R92,R$6:R$135,0)),"NA")),'Points System'!$A$4:$A$154,'Points System'!$B$4:$B$154)</f>
        <v>0</v>
      </c>
      <c r="T92" s="17"/>
      <c r="U92" s="29">
        <f>LOOKUP((IF(T92&gt;0,(RANK(T92,T$6:T$135,0)),"NA")),'Points System'!$A$4:$A$154,'Points System'!$B$4:$B$154)</f>
        <v>0</v>
      </c>
      <c r="V92" s="17"/>
      <c r="W92" s="29">
        <f>LOOKUP((IF(V92&gt;0,(RANK(V92,V$6:V$135,0)),"NA")),'Points System'!$A$4:$A$154,'Points System'!$B$4:$B$154)</f>
        <v>0</v>
      </c>
      <c r="X92" s="9"/>
      <c r="Y92" s="10">
        <f>LOOKUP((IF(X92&gt;0,(RANK(X92,X$6:X$135,0)),"NA")),'Points System'!$A$4:$A$154,'Points System'!$B$4:$B$154)</f>
        <v>0</v>
      </c>
      <c r="Z92" s="9"/>
      <c r="AA92" s="10">
        <f>LOOKUP((IF(Z92&gt;0,(RANK(Z92,Z$6:Z$135,0)),"NA")),'Points System'!$A$4:$A$154,'Points System'!$B$4:$B$154)</f>
        <v>0</v>
      </c>
      <c r="AB92" s="78">
        <f>CC92</f>
        <v>133.02000000000001</v>
      </c>
      <c r="AC92" s="10">
        <f>SUM((LARGE((BA92:BL92),1))+(LARGE((BA92:BL92),2))+(LARGE((BA92:BL92),3)+(LARGE((BA92:BL92),4))))</f>
        <v>45</v>
      </c>
      <c r="AD92" s="12">
        <f>RANK(AC92,$AC$6:$AC$135,0)</f>
        <v>87</v>
      </c>
      <c r="AE92" s="11">
        <f>(AB92-(ROUNDDOWN(AB92,0)))*100</f>
        <v>2.0000000000010232</v>
      </c>
      <c r="AF92" s="76" t="str">
        <f>IF((COUNTIF(AT92:AY92,"&gt;0"))&gt;2,"Y","N")</f>
        <v>N</v>
      </c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23">
        <f t="shared" si="113"/>
        <v>45</v>
      </c>
      <c r="AU92" s="23">
        <f t="shared" si="114"/>
        <v>0</v>
      </c>
      <c r="AV92" s="23">
        <f t="shared" si="115"/>
        <v>0</v>
      </c>
      <c r="AW92" s="23">
        <f t="shared" si="116"/>
        <v>0</v>
      </c>
      <c r="AX92" s="23">
        <f t="shared" si="117"/>
        <v>0</v>
      </c>
      <c r="AY92" s="23">
        <f t="shared" si="118"/>
        <v>0</v>
      </c>
      <c r="AZ92" s="7"/>
      <c r="BA92" s="82">
        <f t="shared" si="103"/>
        <v>45</v>
      </c>
      <c r="BB92" s="83">
        <f t="shared" si="77"/>
        <v>0</v>
      </c>
      <c r="BC92" s="82">
        <f t="shared" si="104"/>
        <v>0</v>
      </c>
      <c r="BD92" s="83">
        <f t="shared" si="78"/>
        <v>0</v>
      </c>
      <c r="BE92" s="82">
        <f t="shared" si="105"/>
        <v>0</v>
      </c>
      <c r="BF92" s="83">
        <f t="shared" si="79"/>
        <v>0</v>
      </c>
      <c r="BG92" s="82">
        <f t="shared" si="106"/>
        <v>0</v>
      </c>
      <c r="BH92" s="82">
        <f t="shared" si="80"/>
        <v>0</v>
      </c>
      <c r="BI92" s="83">
        <f t="shared" si="81"/>
        <v>0</v>
      </c>
      <c r="BJ92" s="82">
        <f t="shared" si="82"/>
        <v>0</v>
      </c>
      <c r="BK92" s="83">
        <f t="shared" si="83"/>
        <v>0</v>
      </c>
      <c r="BL92" s="7"/>
      <c r="BM92" s="82">
        <f t="shared" si="84"/>
        <v>133.02000000000001</v>
      </c>
      <c r="BN92" s="83">
        <f t="shared" si="85"/>
        <v>0</v>
      </c>
      <c r="BO92" s="82">
        <f t="shared" si="86"/>
        <v>0</v>
      </c>
      <c r="BP92" s="83">
        <f t="shared" si="87"/>
        <v>0</v>
      </c>
      <c r="BQ92" s="82">
        <f t="shared" si="88"/>
        <v>0</v>
      </c>
      <c r="BR92" s="83">
        <f t="shared" si="89"/>
        <v>0</v>
      </c>
      <c r="BS92" s="82">
        <f t="shared" si="90"/>
        <v>0</v>
      </c>
      <c r="BT92" s="82">
        <f t="shared" si="91"/>
        <v>0</v>
      </c>
      <c r="BU92" s="83">
        <f t="shared" si="92"/>
        <v>0</v>
      </c>
      <c r="BV92" s="82">
        <f t="shared" si="93"/>
        <v>0</v>
      </c>
      <c r="BW92" s="83">
        <f t="shared" si="94"/>
        <v>0</v>
      </c>
      <c r="BY92" s="7">
        <f t="shared" si="95"/>
        <v>133.02000000000001</v>
      </c>
      <c r="BZ92" s="7"/>
      <c r="CA92" s="7">
        <f t="shared" si="107"/>
        <v>0</v>
      </c>
      <c r="CB92" s="7"/>
      <c r="CC92" s="7">
        <f t="shared" si="96"/>
        <v>133.02000000000001</v>
      </c>
      <c r="CF92" s="7">
        <f t="shared" si="97"/>
        <v>2</v>
      </c>
      <c r="CG92" s="7">
        <f t="shared" si="98"/>
        <v>2</v>
      </c>
      <c r="CH92" s="7">
        <f t="shared" si="99"/>
        <v>2</v>
      </c>
      <c r="CI92" s="7">
        <f t="shared" si="100"/>
        <v>2</v>
      </c>
      <c r="CJ92" s="7">
        <f t="shared" si="101"/>
        <v>2</v>
      </c>
      <c r="CK92" s="7">
        <f t="shared" si="102"/>
        <v>2</v>
      </c>
      <c r="CL92" s="7">
        <f t="shared" si="108"/>
        <v>2</v>
      </c>
      <c r="CM92" s="7">
        <f t="shared" si="109"/>
        <v>2</v>
      </c>
      <c r="CN92" s="7">
        <f t="shared" si="110"/>
        <v>2</v>
      </c>
      <c r="CO92" s="7">
        <f t="shared" si="111"/>
        <v>2</v>
      </c>
      <c r="CP92" s="7">
        <f t="shared" si="112"/>
        <v>1</v>
      </c>
      <c r="CQ92" s="7"/>
      <c r="CS92" s="7">
        <f t="shared" si="51"/>
        <v>0</v>
      </c>
      <c r="CT92" s="7">
        <f t="shared" si="51"/>
        <v>0</v>
      </c>
      <c r="CU92" s="7">
        <f t="shared" si="51"/>
        <v>0</v>
      </c>
      <c r="CV92" s="7">
        <f t="shared" si="51"/>
        <v>0</v>
      </c>
      <c r="CW92" s="7">
        <f t="shared" si="51"/>
        <v>0</v>
      </c>
      <c r="CX92" s="7">
        <f t="shared" si="76"/>
        <v>0</v>
      </c>
      <c r="CY92" s="7">
        <f t="shared" si="76"/>
        <v>0</v>
      </c>
      <c r="CZ92" s="7">
        <f t="shared" si="76"/>
        <v>0</v>
      </c>
      <c r="DA92" s="7">
        <f t="shared" si="76"/>
        <v>0</v>
      </c>
      <c r="DB92" s="7">
        <f t="shared" si="76"/>
        <v>0</v>
      </c>
      <c r="DC92" s="7">
        <f t="shared" si="76"/>
        <v>133.02000000000001</v>
      </c>
    </row>
    <row r="93" spans="1:107">
      <c r="A93" s="6">
        <v>77</v>
      </c>
      <c r="B93" s="68" t="s">
        <v>234</v>
      </c>
      <c r="C93" s="15" t="s">
        <v>235</v>
      </c>
      <c r="D93" s="9"/>
      <c r="E93" s="29">
        <f>LOOKUP((IF(D93&gt;0,(RANK(D93,D$6:D$135,0)),"NA")),'Points System'!$A$4:$A$154,'Points System'!$B$4:$B$154)</f>
        <v>0</v>
      </c>
      <c r="F93" s="17"/>
      <c r="G93" s="29">
        <f>LOOKUP((IF(F93&gt;0,(RANK(F93,F$6:F$135,0)),"NA")),'Points System'!$A$4:$A$154,'Points System'!$B$4:$B$154)</f>
        <v>0</v>
      </c>
      <c r="H93" s="17"/>
      <c r="I93" s="29">
        <f>LOOKUP((IF(H93&gt;0,(RANK(H93,H$6:H$135,0)),"NA")),'Points System'!$A$4:$A$154,'Points System'!$B$4:$B$154)</f>
        <v>0</v>
      </c>
      <c r="J93" s="17"/>
      <c r="K93" s="29">
        <f>LOOKUP((IF(J93&gt;0,(RANK(J93,J$6:J$135,0)),"NA")),'Points System'!$A$4:$A$154,'Points System'!$B$4:$B$154)</f>
        <v>0</v>
      </c>
      <c r="L93" s="17"/>
      <c r="M93" s="29">
        <f>LOOKUP((IF(L93&gt;0,(RANK(L93,L$6:L$135,0)),"NA")),'Points System'!$A$4:$A$154,'Points System'!$B$4:$B$154)</f>
        <v>0</v>
      </c>
      <c r="N93" s="17"/>
      <c r="O93" s="29">
        <f>LOOKUP((IF(N93&gt;0,(RANK(N93,N$6:N$135,0)),"NA")),'Points System'!$A$4:$A$154,'Points System'!$B$4:$B$154)</f>
        <v>0</v>
      </c>
      <c r="P93" s="19"/>
      <c r="Q93" s="29">
        <f>LOOKUP((IF(P93&gt;0,(RANK(P93,P$6:P$135,0)),"NA")),'Points System'!$A$4:$A$154,'Points System'!$B$4:$B$154)</f>
        <v>0</v>
      </c>
      <c r="R93" s="19">
        <v>139.01</v>
      </c>
      <c r="S93" s="29">
        <f>LOOKUP((IF(R93&gt;0,(RANK(R93,R$6:R$135,0)),"NA")),'Points System'!$A$4:$A$154,'Points System'!$B$4:$B$154)</f>
        <v>44</v>
      </c>
      <c r="T93" s="17"/>
      <c r="U93" s="29">
        <f>LOOKUP((IF(T93&gt;0,(RANK(T93,T$6:T$135,0)),"NA")),'Points System'!$A$4:$A$154,'Points System'!$B$4:$B$154)</f>
        <v>0</v>
      </c>
      <c r="V93" s="17"/>
      <c r="W93" s="29">
        <f>LOOKUP((IF(V93&gt;0,(RANK(V93,V$6:V$135,0)),"NA")),'Points System'!$A$4:$A$154,'Points System'!$B$4:$B$154)</f>
        <v>0</v>
      </c>
      <c r="X93" s="9"/>
      <c r="Y93" s="10">
        <f>LOOKUP((IF(X93&gt;0,(RANK(X93,X$6:X$135,0)),"NA")),'Points System'!$A$4:$A$154,'Points System'!$B$4:$B$154)</f>
        <v>0</v>
      </c>
      <c r="Z93" s="9"/>
      <c r="AA93" s="10">
        <f>LOOKUP((IF(Z93&gt;0,(RANK(Z93,Z$6:Z$135,0)),"NA")),'Points System'!$A$4:$A$154,'Points System'!$B$4:$B$154)</f>
        <v>0</v>
      </c>
      <c r="AB93" s="78">
        <f>CC93</f>
        <v>139.01</v>
      </c>
      <c r="AC93" s="10">
        <f>SUM((LARGE((BA93:BL93),1))+(LARGE((BA93:BL93),2))+(LARGE((BA93:BL93),3)+(LARGE((BA93:BL93),4))))</f>
        <v>44</v>
      </c>
      <c r="AD93" s="12">
        <f>RANK(AC93,$AC$6:$AC$135,0)</f>
        <v>88</v>
      </c>
      <c r="AE93" s="11">
        <f>(AB93-(ROUNDDOWN(AB93,0)))*100</f>
        <v>0.99999999999909051</v>
      </c>
      <c r="AF93" s="76" t="str">
        <f>IF((COUNTIF(AT93:AY93,"&gt;0"))&gt;2,"Y","N")</f>
        <v>N</v>
      </c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23">
        <f t="shared" si="113"/>
        <v>44</v>
      </c>
      <c r="AU93" s="23">
        <f t="shared" si="114"/>
        <v>0</v>
      </c>
      <c r="AV93" s="23">
        <f t="shared" si="115"/>
        <v>0</v>
      </c>
      <c r="AW93" s="23">
        <f t="shared" si="116"/>
        <v>0</v>
      </c>
      <c r="AX93" s="23">
        <f t="shared" si="117"/>
        <v>0</v>
      </c>
      <c r="AY93" s="23">
        <f t="shared" si="118"/>
        <v>0</v>
      </c>
      <c r="AZ93" s="7"/>
      <c r="BA93" s="82">
        <f t="shared" si="103"/>
        <v>0</v>
      </c>
      <c r="BB93" s="83">
        <f t="shared" si="77"/>
        <v>44</v>
      </c>
      <c r="BC93" s="82">
        <f t="shared" si="104"/>
        <v>0</v>
      </c>
      <c r="BD93" s="83">
        <f t="shared" si="78"/>
        <v>0</v>
      </c>
      <c r="BE93" s="82">
        <f t="shared" si="105"/>
        <v>0</v>
      </c>
      <c r="BF93" s="83">
        <f t="shared" si="79"/>
        <v>0</v>
      </c>
      <c r="BG93" s="82">
        <f t="shared" si="106"/>
        <v>0</v>
      </c>
      <c r="BH93" s="82">
        <f t="shared" si="80"/>
        <v>0</v>
      </c>
      <c r="BI93" s="83">
        <f t="shared" si="81"/>
        <v>0</v>
      </c>
      <c r="BJ93" s="82">
        <f t="shared" si="82"/>
        <v>0</v>
      </c>
      <c r="BK93" s="83">
        <f t="shared" si="83"/>
        <v>0</v>
      </c>
      <c r="BL93" s="7"/>
      <c r="BM93" s="82">
        <f t="shared" si="84"/>
        <v>0</v>
      </c>
      <c r="BN93" s="83">
        <f t="shared" si="85"/>
        <v>139.01</v>
      </c>
      <c r="BO93" s="82">
        <f t="shared" si="86"/>
        <v>0</v>
      </c>
      <c r="BP93" s="83">
        <f t="shared" si="87"/>
        <v>0</v>
      </c>
      <c r="BQ93" s="82">
        <f t="shared" si="88"/>
        <v>0</v>
      </c>
      <c r="BR93" s="83">
        <f t="shared" si="89"/>
        <v>0</v>
      </c>
      <c r="BS93" s="82">
        <f t="shared" si="90"/>
        <v>0</v>
      </c>
      <c r="BT93" s="82">
        <f t="shared" si="91"/>
        <v>0</v>
      </c>
      <c r="BU93" s="83">
        <f t="shared" si="92"/>
        <v>0</v>
      </c>
      <c r="BV93" s="82">
        <f t="shared" si="93"/>
        <v>0</v>
      </c>
      <c r="BW93" s="83">
        <f t="shared" si="94"/>
        <v>0</v>
      </c>
      <c r="BY93" s="7">
        <f t="shared" si="95"/>
        <v>139.01</v>
      </c>
      <c r="BZ93" s="7"/>
      <c r="CA93" s="7">
        <f t="shared" si="107"/>
        <v>0</v>
      </c>
      <c r="CB93" s="7"/>
      <c r="CC93" s="7">
        <f t="shared" si="96"/>
        <v>139.01</v>
      </c>
      <c r="CF93" s="7">
        <f t="shared" si="97"/>
        <v>1</v>
      </c>
      <c r="CG93" s="7">
        <f t="shared" si="98"/>
        <v>1</v>
      </c>
      <c r="CH93" s="7">
        <f t="shared" si="99"/>
        <v>1</v>
      </c>
      <c r="CI93" s="7">
        <f t="shared" si="100"/>
        <v>1</v>
      </c>
      <c r="CJ93" s="7">
        <f t="shared" si="101"/>
        <v>1</v>
      </c>
      <c r="CK93" s="7">
        <f t="shared" si="102"/>
        <v>1</v>
      </c>
      <c r="CL93" s="7">
        <f t="shared" si="108"/>
        <v>1</v>
      </c>
      <c r="CM93" s="7">
        <f t="shared" si="109"/>
        <v>1</v>
      </c>
      <c r="CN93" s="7">
        <f t="shared" si="110"/>
        <v>1</v>
      </c>
      <c r="CO93" s="7">
        <f t="shared" si="111"/>
        <v>1</v>
      </c>
      <c r="CP93" s="7">
        <f t="shared" si="112"/>
        <v>2</v>
      </c>
      <c r="CQ93" s="7"/>
      <c r="CS93" s="7">
        <f t="shared" si="51"/>
        <v>0</v>
      </c>
      <c r="CT93" s="7">
        <f t="shared" si="51"/>
        <v>0</v>
      </c>
      <c r="CU93" s="7">
        <f t="shared" si="51"/>
        <v>0</v>
      </c>
      <c r="CV93" s="7">
        <f t="shared" si="51"/>
        <v>0</v>
      </c>
      <c r="CW93" s="7">
        <f t="shared" si="51"/>
        <v>0</v>
      </c>
      <c r="CX93" s="7">
        <f t="shared" si="76"/>
        <v>0</v>
      </c>
      <c r="CY93" s="7">
        <f t="shared" si="76"/>
        <v>0</v>
      </c>
      <c r="CZ93" s="7">
        <f t="shared" si="76"/>
        <v>0</v>
      </c>
      <c r="DA93" s="7">
        <f t="shared" si="76"/>
        <v>0</v>
      </c>
      <c r="DB93" s="7">
        <f t="shared" si="76"/>
        <v>0</v>
      </c>
      <c r="DC93" s="7">
        <f t="shared" si="76"/>
        <v>139.01</v>
      </c>
    </row>
    <row r="94" spans="1:107">
      <c r="A94" s="6">
        <v>78</v>
      </c>
      <c r="B94" s="68" t="s">
        <v>84</v>
      </c>
      <c r="C94" s="15" t="s">
        <v>114</v>
      </c>
      <c r="D94" s="9"/>
      <c r="E94" s="29">
        <f>LOOKUP((IF(D94&gt;0,(RANK(D94,D$6:D$135,0)),"NA")),'Points System'!$A$4:$A$154,'Points System'!$B$4:$B$154)</f>
        <v>0</v>
      </c>
      <c r="F94" s="17">
        <v>124</v>
      </c>
      <c r="G94" s="29">
        <f>LOOKUP((IF(F94&gt;0,(RANK(F94,F$6:F$135,0)),"NA")),'Points System'!$A$4:$A$154,'Points System'!$B$4:$B$154)</f>
        <v>44</v>
      </c>
      <c r="H94" s="17"/>
      <c r="I94" s="29">
        <f>LOOKUP((IF(H94&gt;0,(RANK(H94,H$6:H$135,0)),"NA")),'Points System'!$A$4:$A$154,'Points System'!$B$4:$B$154)</f>
        <v>0</v>
      </c>
      <c r="J94" s="17"/>
      <c r="K94" s="29">
        <f>LOOKUP((IF(J94&gt;0,(RANK(J94,J$6:J$135,0)),"NA")),'Points System'!$A$4:$A$154,'Points System'!$B$4:$B$154)</f>
        <v>0</v>
      </c>
      <c r="L94" s="17"/>
      <c r="M94" s="29">
        <f>LOOKUP((IF(L94&gt;0,(RANK(L94,L$6:L$135,0)),"NA")),'Points System'!$A$4:$A$154,'Points System'!$B$4:$B$154)</f>
        <v>0</v>
      </c>
      <c r="N94" s="17"/>
      <c r="O94" s="29">
        <f>LOOKUP((IF(N94&gt;0,(RANK(N94,N$6:N$135,0)),"NA")),'Points System'!$A$4:$A$154,'Points System'!$B$4:$B$154)</f>
        <v>0</v>
      </c>
      <c r="P94" s="19"/>
      <c r="Q94" s="29">
        <f>LOOKUP((IF(P94&gt;0,(RANK(P94,P$6:P$135,0)),"NA")),'Points System'!$A$4:$A$154,'Points System'!$B$4:$B$154)</f>
        <v>0</v>
      </c>
      <c r="R94" s="19"/>
      <c r="S94" s="29">
        <f>LOOKUP((IF(R94&gt;0,(RANK(R94,R$6:R$135,0)),"NA")),'Points System'!$A$4:$A$154,'Points System'!$B$4:$B$154)</f>
        <v>0</v>
      </c>
      <c r="T94" s="17"/>
      <c r="U94" s="29">
        <f>LOOKUP((IF(T94&gt;0,(RANK(T94,T$6:T$135,0)),"NA")),'Points System'!$A$4:$A$154,'Points System'!$B$4:$B$154)</f>
        <v>0</v>
      </c>
      <c r="V94" s="17"/>
      <c r="W94" s="29">
        <f>LOOKUP((IF(V94&gt;0,(RANK(V94,V$6:V$135,0)),"NA")),'Points System'!$A$4:$A$154,'Points System'!$B$4:$B$154)</f>
        <v>0</v>
      </c>
      <c r="X94" s="9"/>
      <c r="Y94" s="10">
        <f>LOOKUP((IF(X94&gt;0,(RANK(X94,X$6:X$135,0)),"NA")),'Points System'!$A$4:$A$154,'Points System'!$B$4:$B$154)</f>
        <v>0</v>
      </c>
      <c r="Z94" s="9"/>
      <c r="AA94" s="10">
        <f>LOOKUP((IF(Z94&gt;0,(RANK(Z94,Z$6:Z$135,0)),"NA")),'Points System'!$A$4:$A$154,'Points System'!$B$4:$B$154)</f>
        <v>0</v>
      </c>
      <c r="AB94" s="78">
        <f>CC94</f>
        <v>124</v>
      </c>
      <c r="AC94" s="10">
        <f>SUM((LARGE((BA94:BL94),1))+(LARGE((BA94:BL94),2))+(LARGE((BA94:BL94),3)+(LARGE((BA94:BL94),4))))</f>
        <v>44</v>
      </c>
      <c r="AD94" s="12">
        <f>RANK(AC94,$AC$6:$AC$135,0)</f>
        <v>88</v>
      </c>
      <c r="AE94" s="11">
        <f>(AB94-(ROUNDDOWN(AB94,0)))*100</f>
        <v>0</v>
      </c>
      <c r="AF94" s="76" t="str">
        <f>IF((COUNTIF(AT94:AY94,"&gt;0"))&gt;2,"Y","N")</f>
        <v>N</v>
      </c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23">
        <f t="shared" si="113"/>
        <v>44</v>
      </c>
      <c r="AU94" s="23">
        <f t="shared" si="114"/>
        <v>0</v>
      </c>
      <c r="AV94" s="23">
        <f t="shared" si="115"/>
        <v>0</v>
      </c>
      <c r="AW94" s="23">
        <f t="shared" si="116"/>
        <v>0</v>
      </c>
      <c r="AX94" s="23">
        <f t="shared" si="117"/>
        <v>0</v>
      </c>
      <c r="AY94" s="23">
        <f t="shared" si="118"/>
        <v>0</v>
      </c>
      <c r="AZ94" s="7"/>
      <c r="BA94" s="82">
        <f t="shared" si="103"/>
        <v>44</v>
      </c>
      <c r="BB94" s="83">
        <f t="shared" si="77"/>
        <v>0</v>
      </c>
      <c r="BC94" s="82">
        <f t="shared" si="104"/>
        <v>0</v>
      </c>
      <c r="BD94" s="83">
        <f t="shared" si="78"/>
        <v>0</v>
      </c>
      <c r="BE94" s="82">
        <f t="shared" si="105"/>
        <v>0</v>
      </c>
      <c r="BF94" s="83">
        <f t="shared" si="79"/>
        <v>0</v>
      </c>
      <c r="BG94" s="82">
        <f t="shared" si="106"/>
        <v>0</v>
      </c>
      <c r="BH94" s="82">
        <f t="shared" si="80"/>
        <v>0</v>
      </c>
      <c r="BI94" s="83">
        <f t="shared" si="81"/>
        <v>0</v>
      </c>
      <c r="BJ94" s="82">
        <f t="shared" si="82"/>
        <v>0</v>
      </c>
      <c r="BK94" s="83">
        <f t="shared" si="83"/>
        <v>0</v>
      </c>
      <c r="BL94" s="7"/>
      <c r="BM94" s="82">
        <f t="shared" si="84"/>
        <v>124</v>
      </c>
      <c r="BN94" s="83">
        <f t="shared" si="85"/>
        <v>0</v>
      </c>
      <c r="BO94" s="82">
        <f t="shared" si="86"/>
        <v>0</v>
      </c>
      <c r="BP94" s="83">
        <f t="shared" si="87"/>
        <v>0</v>
      </c>
      <c r="BQ94" s="82">
        <f t="shared" si="88"/>
        <v>0</v>
      </c>
      <c r="BR94" s="83">
        <f t="shared" si="89"/>
        <v>0</v>
      </c>
      <c r="BS94" s="82">
        <f t="shared" si="90"/>
        <v>0</v>
      </c>
      <c r="BT94" s="82">
        <f t="shared" si="91"/>
        <v>0</v>
      </c>
      <c r="BU94" s="83">
        <f t="shared" si="92"/>
        <v>0</v>
      </c>
      <c r="BV94" s="82">
        <f t="shared" si="93"/>
        <v>0</v>
      </c>
      <c r="BW94" s="83">
        <f t="shared" si="94"/>
        <v>0</v>
      </c>
      <c r="BY94" s="7">
        <f t="shared" si="95"/>
        <v>124</v>
      </c>
      <c r="BZ94" s="7"/>
      <c r="CA94" s="7">
        <f t="shared" si="107"/>
        <v>0</v>
      </c>
      <c r="CB94" s="7"/>
      <c r="CC94" s="7">
        <f t="shared" si="96"/>
        <v>124</v>
      </c>
      <c r="CF94" s="7">
        <f t="shared" si="97"/>
        <v>2</v>
      </c>
      <c r="CG94" s="7">
        <f t="shared" si="98"/>
        <v>2</v>
      </c>
      <c r="CH94" s="7">
        <f t="shared" si="99"/>
        <v>2</v>
      </c>
      <c r="CI94" s="7">
        <f t="shared" si="100"/>
        <v>2</v>
      </c>
      <c r="CJ94" s="7">
        <f t="shared" si="101"/>
        <v>2</v>
      </c>
      <c r="CK94" s="7">
        <f t="shared" si="102"/>
        <v>2</v>
      </c>
      <c r="CL94" s="7">
        <f t="shared" si="108"/>
        <v>2</v>
      </c>
      <c r="CM94" s="7">
        <f t="shared" si="109"/>
        <v>2</v>
      </c>
      <c r="CN94" s="7">
        <f t="shared" si="110"/>
        <v>2</v>
      </c>
      <c r="CO94" s="7">
        <f t="shared" si="111"/>
        <v>2</v>
      </c>
      <c r="CP94" s="7">
        <f t="shared" si="112"/>
        <v>1</v>
      </c>
      <c r="CQ94" s="7"/>
      <c r="CS94" s="7">
        <f t="shared" si="51"/>
        <v>0</v>
      </c>
      <c r="CT94" s="7">
        <f t="shared" si="51"/>
        <v>0</v>
      </c>
      <c r="CU94" s="7">
        <f t="shared" si="51"/>
        <v>0</v>
      </c>
      <c r="CV94" s="7">
        <f t="shared" si="51"/>
        <v>0</v>
      </c>
      <c r="CW94" s="7">
        <f t="shared" si="51"/>
        <v>0</v>
      </c>
      <c r="CX94" s="7">
        <f t="shared" si="76"/>
        <v>0</v>
      </c>
      <c r="CY94" s="7">
        <f t="shared" si="76"/>
        <v>0</v>
      </c>
      <c r="CZ94" s="7">
        <f t="shared" si="76"/>
        <v>0</v>
      </c>
      <c r="DA94" s="7">
        <f t="shared" si="76"/>
        <v>0</v>
      </c>
      <c r="DB94" s="7">
        <f t="shared" si="76"/>
        <v>0</v>
      </c>
      <c r="DC94" s="7">
        <f t="shared" si="76"/>
        <v>124</v>
      </c>
    </row>
    <row r="95" spans="1:107">
      <c r="A95" s="6">
        <v>79</v>
      </c>
      <c r="B95" s="68" t="s">
        <v>49</v>
      </c>
      <c r="C95" s="15" t="s">
        <v>143</v>
      </c>
      <c r="D95" s="9"/>
      <c r="E95" s="29">
        <f>LOOKUP((IF(D95&gt;0,(RANK(D95,D$6:D$135,0)),"NA")),'Points System'!$A$4:$A$154,'Points System'!$B$4:$B$154)</f>
        <v>0</v>
      </c>
      <c r="F95" s="17">
        <v>99</v>
      </c>
      <c r="G95" s="29">
        <f>LOOKUP((IF(F95&gt;0,(RANK(F95,F$6:F$135,0)),"NA")),'Points System'!$A$4:$A$154,'Points System'!$B$4:$B$154)</f>
        <v>41</v>
      </c>
      <c r="H95" s="17"/>
      <c r="I95" s="29">
        <f>LOOKUP((IF(H95&gt;0,(RANK(H95,H$6:H$135,0)),"NA")),'Points System'!$A$4:$A$154,'Points System'!$B$4:$B$154)</f>
        <v>0</v>
      </c>
      <c r="J95" s="17"/>
      <c r="K95" s="29">
        <f>LOOKUP((IF(J95&gt;0,(RANK(J95,J$6:J$135,0)),"NA")),'Points System'!$A$4:$A$154,'Points System'!$B$4:$B$154)</f>
        <v>0</v>
      </c>
      <c r="L95" s="17"/>
      <c r="M95" s="29">
        <f>LOOKUP((IF(L95&gt;0,(RANK(L95,L$6:L$135,0)),"NA")),'Points System'!$A$4:$A$154,'Points System'!$B$4:$B$154)</f>
        <v>0</v>
      </c>
      <c r="N95" s="17"/>
      <c r="O95" s="29">
        <f>LOOKUP((IF(N95&gt;0,(RANK(N95,N$6:N$135,0)),"NA")),'Points System'!$A$4:$A$154,'Points System'!$B$4:$B$154)</f>
        <v>0</v>
      </c>
      <c r="P95" s="19"/>
      <c r="Q95" s="29">
        <f>LOOKUP((IF(P95&gt;0,(RANK(P95,P$6:P$135,0)),"NA")),'Points System'!$A$4:$A$154,'Points System'!$B$4:$B$154)</f>
        <v>0</v>
      </c>
      <c r="R95" s="19"/>
      <c r="S95" s="29">
        <f>LOOKUP((IF(R95&gt;0,(RANK(R95,R$6:R$135,0)),"NA")),'Points System'!$A$4:$A$154,'Points System'!$B$4:$B$154)</f>
        <v>0</v>
      </c>
      <c r="T95" s="17"/>
      <c r="U95" s="29">
        <f>LOOKUP((IF(T95&gt;0,(RANK(T95,T$6:T$135,0)),"NA")),'Points System'!$A$4:$A$154,'Points System'!$B$4:$B$154)</f>
        <v>0</v>
      </c>
      <c r="V95" s="17"/>
      <c r="W95" s="29">
        <f>LOOKUP((IF(V95&gt;0,(RANK(V95,V$6:V$135,0)),"NA")),'Points System'!$A$4:$A$154,'Points System'!$B$4:$B$154)</f>
        <v>0</v>
      </c>
      <c r="X95" s="9"/>
      <c r="Y95" s="10">
        <f>LOOKUP((IF(X95&gt;0,(RANK(X95,X$6:X$135,0)),"NA")),'Points System'!$A$4:$A$154,'Points System'!$B$4:$B$154)</f>
        <v>0</v>
      </c>
      <c r="Z95" s="9"/>
      <c r="AA95" s="10">
        <f>LOOKUP((IF(Z95&gt;0,(RANK(Z95,Z$6:Z$135,0)),"NA")),'Points System'!$A$4:$A$154,'Points System'!$B$4:$B$154)</f>
        <v>0</v>
      </c>
      <c r="AB95" s="78">
        <f>CC95</f>
        <v>99</v>
      </c>
      <c r="AC95" s="10">
        <f>SUM((LARGE((BA95:BL95),1))+(LARGE((BA95:BL95),2))+(LARGE((BA95:BL95),3)+(LARGE((BA95:BL95),4))))</f>
        <v>41</v>
      </c>
      <c r="AD95" s="12">
        <f>RANK(AC95,$AC$6:$AC$135,0)</f>
        <v>90</v>
      </c>
      <c r="AE95" s="11">
        <f>(AB95-(ROUNDDOWN(AB95,0)))*100</f>
        <v>0</v>
      </c>
      <c r="AF95" s="76" t="str">
        <f>IF((COUNTIF(AT95:AY95,"&gt;0"))&gt;2,"Y","N")</f>
        <v>N</v>
      </c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23">
        <f t="shared" si="113"/>
        <v>41</v>
      </c>
      <c r="AU95" s="23">
        <f t="shared" si="114"/>
        <v>0</v>
      </c>
      <c r="AV95" s="23">
        <f t="shared" si="115"/>
        <v>0</v>
      </c>
      <c r="AW95" s="23">
        <f t="shared" si="116"/>
        <v>0</v>
      </c>
      <c r="AX95" s="23">
        <f t="shared" si="117"/>
        <v>0</v>
      </c>
      <c r="AY95" s="23">
        <f t="shared" si="118"/>
        <v>0</v>
      </c>
      <c r="AZ95" s="7"/>
      <c r="BA95" s="82">
        <f t="shared" si="103"/>
        <v>41</v>
      </c>
      <c r="BB95" s="83">
        <f t="shared" si="77"/>
        <v>0</v>
      </c>
      <c r="BC95" s="82">
        <f t="shared" si="104"/>
        <v>0</v>
      </c>
      <c r="BD95" s="83">
        <f t="shared" si="78"/>
        <v>0</v>
      </c>
      <c r="BE95" s="82">
        <f t="shared" si="105"/>
        <v>0</v>
      </c>
      <c r="BF95" s="83">
        <f t="shared" si="79"/>
        <v>0</v>
      </c>
      <c r="BG95" s="82">
        <f t="shared" si="106"/>
        <v>0</v>
      </c>
      <c r="BH95" s="82">
        <f t="shared" si="80"/>
        <v>0</v>
      </c>
      <c r="BI95" s="83">
        <f t="shared" si="81"/>
        <v>0</v>
      </c>
      <c r="BJ95" s="82">
        <f t="shared" si="82"/>
        <v>0</v>
      </c>
      <c r="BK95" s="83">
        <f t="shared" si="83"/>
        <v>0</v>
      </c>
      <c r="BL95" s="7"/>
      <c r="BM95" s="82">
        <f t="shared" si="84"/>
        <v>99</v>
      </c>
      <c r="BN95" s="83">
        <f t="shared" si="85"/>
        <v>0</v>
      </c>
      <c r="BO95" s="82">
        <f t="shared" si="86"/>
        <v>0</v>
      </c>
      <c r="BP95" s="83">
        <f t="shared" si="87"/>
        <v>0</v>
      </c>
      <c r="BQ95" s="82">
        <f t="shared" si="88"/>
        <v>0</v>
      </c>
      <c r="BR95" s="83">
        <f t="shared" si="89"/>
        <v>0</v>
      </c>
      <c r="BS95" s="82">
        <f t="shared" si="90"/>
        <v>0</v>
      </c>
      <c r="BT95" s="82">
        <f t="shared" si="91"/>
        <v>0</v>
      </c>
      <c r="BU95" s="83">
        <f t="shared" si="92"/>
        <v>0</v>
      </c>
      <c r="BV95" s="82">
        <f t="shared" si="93"/>
        <v>0</v>
      </c>
      <c r="BW95" s="83">
        <f t="shared" si="94"/>
        <v>0</v>
      </c>
      <c r="BY95" s="7">
        <f t="shared" si="95"/>
        <v>99</v>
      </c>
      <c r="BZ95" s="7"/>
      <c r="CA95" s="7">
        <f t="shared" si="107"/>
        <v>0</v>
      </c>
      <c r="CB95" s="7"/>
      <c r="CC95" s="7">
        <f t="shared" si="96"/>
        <v>99</v>
      </c>
      <c r="CF95" s="7">
        <f t="shared" si="97"/>
        <v>2</v>
      </c>
      <c r="CG95" s="7">
        <f t="shared" si="98"/>
        <v>2</v>
      </c>
      <c r="CH95" s="7">
        <f t="shared" si="99"/>
        <v>2</v>
      </c>
      <c r="CI95" s="7">
        <f t="shared" si="100"/>
        <v>2</v>
      </c>
      <c r="CJ95" s="7">
        <f t="shared" si="101"/>
        <v>2</v>
      </c>
      <c r="CK95" s="7">
        <f t="shared" si="102"/>
        <v>2</v>
      </c>
      <c r="CL95" s="7">
        <f t="shared" si="108"/>
        <v>2</v>
      </c>
      <c r="CM95" s="7">
        <f t="shared" si="109"/>
        <v>2</v>
      </c>
      <c r="CN95" s="7">
        <f t="shared" si="110"/>
        <v>2</v>
      </c>
      <c r="CO95" s="7">
        <f t="shared" si="111"/>
        <v>2</v>
      </c>
      <c r="CP95" s="7">
        <f t="shared" si="112"/>
        <v>1</v>
      </c>
      <c r="CQ95" s="7"/>
      <c r="CS95" s="7">
        <f t="shared" ref="CS95:CZ125" si="119">INDEX($BM95:$BW95,CF95)</f>
        <v>0</v>
      </c>
      <c r="CT95" s="7">
        <f t="shared" si="119"/>
        <v>0</v>
      </c>
      <c r="CU95" s="7">
        <f t="shared" si="119"/>
        <v>0</v>
      </c>
      <c r="CV95" s="7">
        <f t="shared" si="119"/>
        <v>0</v>
      </c>
      <c r="CW95" s="7">
        <f t="shared" si="119"/>
        <v>0</v>
      </c>
      <c r="CX95" s="7">
        <f t="shared" si="76"/>
        <v>0</v>
      </c>
      <c r="CY95" s="7">
        <f t="shared" si="76"/>
        <v>0</v>
      </c>
      <c r="CZ95" s="7">
        <f t="shared" si="76"/>
        <v>0</v>
      </c>
      <c r="DA95" s="7">
        <f t="shared" si="76"/>
        <v>0</v>
      </c>
      <c r="DB95" s="7">
        <f t="shared" si="76"/>
        <v>0</v>
      </c>
      <c r="DC95" s="7">
        <f t="shared" si="76"/>
        <v>99</v>
      </c>
    </row>
    <row r="96" spans="1:107">
      <c r="A96" s="6">
        <v>80</v>
      </c>
      <c r="B96" s="68" t="s">
        <v>492</v>
      </c>
      <c r="C96" s="15" t="s">
        <v>134</v>
      </c>
      <c r="D96" s="9"/>
      <c r="E96" s="29">
        <f>LOOKUP((IF(D96&gt;0,(RANK(D96,D$6:D$135,0)),"NA")),'Points System'!$A$4:$A$154,'Points System'!$B$4:$B$154)</f>
        <v>0</v>
      </c>
      <c r="F96" s="17"/>
      <c r="G96" s="29">
        <f>LOOKUP((IF(F96&gt;0,(RANK(F96,F$6:F$135,0)),"NA")),'Points System'!$A$4:$A$154,'Points System'!$B$4:$B$154)</f>
        <v>0</v>
      </c>
      <c r="H96" s="17"/>
      <c r="I96" s="29">
        <f>LOOKUP((IF(H96&gt;0,(RANK(H96,H$6:H$135,0)),"NA")),'Points System'!$A$4:$A$154,'Points System'!$B$4:$B$154)</f>
        <v>0</v>
      </c>
      <c r="J96" s="17"/>
      <c r="K96" s="29">
        <f>LOOKUP((IF(J96&gt;0,(RANK(J96,J$6:J$135,0)),"NA")),'Points System'!$A$4:$A$154,'Points System'!$B$4:$B$154)</f>
        <v>0</v>
      </c>
      <c r="L96" s="17"/>
      <c r="M96" s="29">
        <f>LOOKUP((IF(L96&gt;0,(RANK(L96,L$6:L$135,0)),"NA")),'Points System'!$A$4:$A$154,'Points System'!$B$4:$B$154)</f>
        <v>0</v>
      </c>
      <c r="N96" s="17"/>
      <c r="O96" s="29">
        <f>LOOKUP((IF(N96&gt;0,(RANK(N96,N$6:N$135,0)),"NA")),'Points System'!$A$4:$A$154,'Points System'!$B$4:$B$154)</f>
        <v>0</v>
      </c>
      <c r="P96" s="19">
        <v>150</v>
      </c>
      <c r="Q96" s="29">
        <f>LOOKUP((IF(P96&gt;0,(RANK(P96,P$6:P$135,0)),"NA")),'Points System'!$A$4:$A$154,'Points System'!$B$4:$B$154)</f>
        <v>39</v>
      </c>
      <c r="R96" s="19"/>
      <c r="S96" s="29">
        <f>LOOKUP((IF(R96&gt;0,(RANK(R96,R$6:R$135,0)),"NA")),'Points System'!$A$4:$A$154,'Points System'!$B$4:$B$154)</f>
        <v>0</v>
      </c>
      <c r="T96" s="17"/>
      <c r="U96" s="29">
        <f>LOOKUP((IF(T96&gt;0,(RANK(T96,T$6:T$135,0)),"NA")),'Points System'!$A$4:$A$154,'Points System'!$B$4:$B$154)</f>
        <v>0</v>
      </c>
      <c r="V96" s="17"/>
      <c r="W96" s="29">
        <f>LOOKUP((IF(V96&gt;0,(RANK(V96,V$6:V$135,0)),"NA")),'Points System'!$A$4:$A$154,'Points System'!$B$4:$B$154)</f>
        <v>0</v>
      </c>
      <c r="X96" s="9"/>
      <c r="Y96" s="10">
        <f>LOOKUP((IF(X96&gt;0,(RANK(X96,X$6:X$135,0)),"NA")),'Points System'!$A$4:$A$154,'Points System'!$B$4:$B$154)</f>
        <v>0</v>
      </c>
      <c r="Z96" s="9"/>
      <c r="AA96" s="10">
        <f>LOOKUP((IF(Z96&gt;0,(RANK(Z96,Z$6:Z$135,0)),"NA")),'Points System'!$A$4:$A$154,'Points System'!$B$4:$B$154)</f>
        <v>0</v>
      </c>
      <c r="AB96" s="78">
        <f>CC96</f>
        <v>150</v>
      </c>
      <c r="AC96" s="10">
        <f>SUM((LARGE((BA96:BL96),1))+(LARGE((BA96:BL96),2))+(LARGE((BA96:BL96),3)+(LARGE((BA96:BL96),4))))</f>
        <v>39</v>
      </c>
      <c r="AD96" s="12">
        <f>RANK(AC96,$AC$6:$AC$135,0)</f>
        <v>91</v>
      </c>
      <c r="AE96" s="11">
        <f>(AB96-(ROUNDDOWN(AB96,0)))*100</f>
        <v>0</v>
      </c>
      <c r="AF96" s="76" t="str">
        <f>IF((COUNTIF(AT96:AY96,"&gt;0"))&gt;2,"Y","N")</f>
        <v>N</v>
      </c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23">
        <f t="shared" si="113"/>
        <v>0</v>
      </c>
      <c r="AU96" s="23">
        <f t="shared" si="114"/>
        <v>39</v>
      </c>
      <c r="AV96" s="23">
        <f t="shared" si="115"/>
        <v>0</v>
      </c>
      <c r="AW96" s="23">
        <f t="shared" si="116"/>
        <v>0</v>
      </c>
      <c r="AX96" s="23">
        <f t="shared" si="117"/>
        <v>0</v>
      </c>
      <c r="AY96" s="23">
        <f t="shared" si="118"/>
        <v>0</v>
      </c>
      <c r="AZ96" s="7"/>
      <c r="BA96" s="82">
        <f t="shared" si="103"/>
        <v>0</v>
      </c>
      <c r="BB96" s="83">
        <f t="shared" si="77"/>
        <v>0</v>
      </c>
      <c r="BC96" s="82">
        <f t="shared" si="104"/>
        <v>0</v>
      </c>
      <c r="BD96" s="83">
        <f t="shared" si="78"/>
        <v>39</v>
      </c>
      <c r="BE96" s="82">
        <f t="shared" si="105"/>
        <v>0</v>
      </c>
      <c r="BF96" s="83">
        <f t="shared" si="79"/>
        <v>0</v>
      </c>
      <c r="BG96" s="82">
        <f t="shared" si="106"/>
        <v>0</v>
      </c>
      <c r="BH96" s="82">
        <f t="shared" si="80"/>
        <v>0</v>
      </c>
      <c r="BI96" s="83">
        <f t="shared" si="81"/>
        <v>0</v>
      </c>
      <c r="BJ96" s="82">
        <f t="shared" si="82"/>
        <v>0</v>
      </c>
      <c r="BK96" s="83">
        <f t="shared" si="83"/>
        <v>0</v>
      </c>
      <c r="BL96" s="7"/>
      <c r="BM96" s="82">
        <f t="shared" si="84"/>
        <v>0</v>
      </c>
      <c r="BN96" s="83">
        <f t="shared" si="85"/>
        <v>0</v>
      </c>
      <c r="BO96" s="82">
        <f t="shared" si="86"/>
        <v>0</v>
      </c>
      <c r="BP96" s="83">
        <f t="shared" si="87"/>
        <v>150</v>
      </c>
      <c r="BQ96" s="82">
        <f t="shared" si="88"/>
        <v>0</v>
      </c>
      <c r="BR96" s="83">
        <f t="shared" si="89"/>
        <v>0</v>
      </c>
      <c r="BS96" s="82">
        <f t="shared" si="90"/>
        <v>0</v>
      </c>
      <c r="BT96" s="82">
        <f t="shared" si="91"/>
        <v>0</v>
      </c>
      <c r="BU96" s="83">
        <f t="shared" si="92"/>
        <v>0</v>
      </c>
      <c r="BV96" s="82">
        <f t="shared" si="93"/>
        <v>0</v>
      </c>
      <c r="BW96" s="83">
        <f t="shared" si="94"/>
        <v>0</v>
      </c>
      <c r="BY96" s="7">
        <f t="shared" si="95"/>
        <v>150</v>
      </c>
      <c r="BZ96" s="7"/>
      <c r="CA96" s="7">
        <f t="shared" si="107"/>
        <v>0</v>
      </c>
      <c r="CB96" s="7"/>
      <c r="CC96" s="7">
        <f t="shared" si="96"/>
        <v>150</v>
      </c>
      <c r="CF96" s="7">
        <f t="shared" si="97"/>
        <v>1</v>
      </c>
      <c r="CG96" s="7">
        <f t="shared" si="98"/>
        <v>1</v>
      </c>
      <c r="CH96" s="7">
        <f t="shared" si="99"/>
        <v>1</v>
      </c>
      <c r="CI96" s="7">
        <f t="shared" si="100"/>
        <v>1</v>
      </c>
      <c r="CJ96" s="7">
        <f t="shared" si="101"/>
        <v>1</v>
      </c>
      <c r="CK96" s="7">
        <f t="shared" si="102"/>
        <v>1</v>
      </c>
      <c r="CL96" s="7">
        <f t="shared" si="108"/>
        <v>1</v>
      </c>
      <c r="CM96" s="7">
        <f t="shared" si="109"/>
        <v>1</v>
      </c>
      <c r="CN96" s="7">
        <f t="shared" si="110"/>
        <v>1</v>
      </c>
      <c r="CO96" s="7">
        <f t="shared" si="111"/>
        <v>1</v>
      </c>
      <c r="CP96" s="7">
        <f t="shared" si="112"/>
        <v>4</v>
      </c>
      <c r="CQ96" s="7"/>
      <c r="CS96" s="7">
        <f t="shared" si="119"/>
        <v>0</v>
      </c>
      <c r="CT96" s="7">
        <f t="shared" si="119"/>
        <v>0</v>
      </c>
      <c r="CU96" s="7">
        <f t="shared" si="119"/>
        <v>0</v>
      </c>
      <c r="CV96" s="7">
        <f t="shared" si="119"/>
        <v>0</v>
      </c>
      <c r="CW96" s="7">
        <f t="shared" si="119"/>
        <v>0</v>
      </c>
      <c r="CX96" s="7">
        <f t="shared" si="76"/>
        <v>0</v>
      </c>
      <c r="CY96" s="7">
        <f t="shared" si="76"/>
        <v>0</v>
      </c>
      <c r="CZ96" s="7">
        <f t="shared" si="76"/>
        <v>0</v>
      </c>
      <c r="DA96" s="7">
        <f t="shared" si="76"/>
        <v>0</v>
      </c>
      <c r="DB96" s="7">
        <f t="shared" si="76"/>
        <v>0</v>
      </c>
      <c r="DC96" s="7">
        <f t="shared" si="76"/>
        <v>150</v>
      </c>
    </row>
    <row r="97" spans="1:107">
      <c r="A97" s="6">
        <v>81</v>
      </c>
      <c r="B97" s="68" t="s">
        <v>89</v>
      </c>
      <c r="C97" s="15" t="s">
        <v>565</v>
      </c>
      <c r="D97" s="9"/>
      <c r="E97" s="29">
        <f>LOOKUP((IF(D97&gt;0,(RANK(D97,D$6:D$135,0)),"NA")),'Points System'!$A$4:$A$154,'Points System'!$B$4:$B$154)</f>
        <v>0</v>
      </c>
      <c r="F97" s="17"/>
      <c r="G97" s="29">
        <f>LOOKUP((IF(F97&gt;0,(RANK(F97,F$6:F$135,0)),"NA")),'Points System'!$A$4:$A$154,'Points System'!$B$4:$B$154)</f>
        <v>0</v>
      </c>
      <c r="H97" s="17"/>
      <c r="I97" s="29">
        <f>LOOKUP((IF(H97&gt;0,(RANK(H97,H$6:H$135,0)),"NA")),'Points System'!$A$4:$A$154,'Points System'!$B$4:$B$154)</f>
        <v>0</v>
      </c>
      <c r="J97" s="17"/>
      <c r="K97" s="29">
        <f>LOOKUP((IF(J97&gt;0,(RANK(J97,J$6:J$135,0)),"NA")),'Points System'!$A$4:$A$154,'Points System'!$B$4:$B$154)</f>
        <v>0</v>
      </c>
      <c r="L97" s="17"/>
      <c r="M97" s="29">
        <f>LOOKUP((IF(L97&gt;0,(RANK(L97,L$6:L$135,0)),"NA")),'Points System'!$A$4:$A$154,'Points System'!$B$4:$B$154)</f>
        <v>0</v>
      </c>
      <c r="N97" s="17"/>
      <c r="O97" s="29">
        <f>LOOKUP((IF(N97&gt;0,(RANK(N97,N$6:N$135,0)),"NA")),'Points System'!$A$4:$A$154,'Points System'!$B$4:$B$154)</f>
        <v>0</v>
      </c>
      <c r="P97" s="19"/>
      <c r="Q97" s="29">
        <f>LOOKUP((IF(P97&gt;0,(RANK(P97,P$6:P$135,0)),"NA")),'Points System'!$A$4:$A$154,'Points System'!$B$4:$B$154)</f>
        <v>0</v>
      </c>
      <c r="R97" s="19">
        <v>88</v>
      </c>
      <c r="S97" s="29">
        <f>LOOKUP((IF(R97&gt;0,(RANK(R97,R$6:R$135,0)),"NA")),'Points System'!$A$4:$A$154,'Points System'!$B$4:$B$154)</f>
        <v>38</v>
      </c>
      <c r="T97" s="17"/>
      <c r="U97" s="29">
        <f>LOOKUP((IF(T97&gt;0,(RANK(T97,T$6:T$135,0)),"NA")),'Points System'!$A$4:$A$154,'Points System'!$B$4:$B$154)</f>
        <v>0</v>
      </c>
      <c r="V97" s="17"/>
      <c r="W97" s="29">
        <f>LOOKUP((IF(V97&gt;0,(RANK(V97,V$6:V$135,0)),"NA")),'Points System'!$A$4:$A$154,'Points System'!$B$4:$B$154)</f>
        <v>0</v>
      </c>
      <c r="X97" s="9"/>
      <c r="Y97" s="10">
        <f>LOOKUP((IF(X97&gt;0,(RANK(X97,X$6:X$135,0)),"NA")),'Points System'!$A$4:$A$154,'Points System'!$B$4:$B$154)</f>
        <v>0</v>
      </c>
      <c r="Z97" s="9"/>
      <c r="AA97" s="10">
        <f>LOOKUP((IF(Z97&gt;0,(RANK(Z97,Z$6:Z$135,0)),"NA")),'Points System'!$A$4:$A$154,'Points System'!$B$4:$B$154)</f>
        <v>0</v>
      </c>
      <c r="AB97" s="78">
        <f>CC97</f>
        <v>88</v>
      </c>
      <c r="AC97" s="10">
        <f>SUM((LARGE((BA97:BL97),1))+(LARGE((BA97:BL97),2))+(LARGE((BA97:BL97),3)+(LARGE((BA97:BL97),4))))</f>
        <v>38</v>
      </c>
      <c r="AD97" s="12">
        <f>RANK(AC97,$AC$6:$AC$135,0)</f>
        <v>92</v>
      </c>
      <c r="AE97" s="11">
        <f>(AB97-(ROUNDDOWN(AB97,0)))*100</f>
        <v>0</v>
      </c>
      <c r="AF97" s="76" t="str">
        <f>IF((COUNTIF(AT97:AY97,"&gt;0"))&gt;2,"Y","N")</f>
        <v>N</v>
      </c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23">
        <f t="shared" si="113"/>
        <v>38</v>
      </c>
      <c r="AU97" s="23">
        <f t="shared" si="114"/>
        <v>0</v>
      </c>
      <c r="AV97" s="23">
        <f t="shared" si="115"/>
        <v>0</v>
      </c>
      <c r="AW97" s="23">
        <f t="shared" si="116"/>
        <v>0</v>
      </c>
      <c r="AX97" s="23">
        <f t="shared" si="117"/>
        <v>0</v>
      </c>
      <c r="AY97" s="23">
        <f t="shared" si="118"/>
        <v>0</v>
      </c>
      <c r="AZ97" s="7"/>
      <c r="BA97" s="82">
        <f t="shared" si="103"/>
        <v>0</v>
      </c>
      <c r="BB97" s="83">
        <f t="shared" si="77"/>
        <v>38</v>
      </c>
      <c r="BC97" s="82">
        <f t="shared" si="104"/>
        <v>0</v>
      </c>
      <c r="BD97" s="83">
        <f t="shared" si="78"/>
        <v>0</v>
      </c>
      <c r="BE97" s="82">
        <f t="shared" si="105"/>
        <v>0</v>
      </c>
      <c r="BF97" s="83">
        <f t="shared" si="79"/>
        <v>0</v>
      </c>
      <c r="BG97" s="82">
        <f t="shared" si="106"/>
        <v>0</v>
      </c>
      <c r="BH97" s="82">
        <f t="shared" si="80"/>
        <v>0</v>
      </c>
      <c r="BI97" s="83">
        <f t="shared" si="81"/>
        <v>0</v>
      </c>
      <c r="BJ97" s="82">
        <f t="shared" si="82"/>
        <v>0</v>
      </c>
      <c r="BK97" s="83">
        <f t="shared" si="83"/>
        <v>0</v>
      </c>
      <c r="BL97" s="7"/>
      <c r="BM97" s="82">
        <f t="shared" si="84"/>
        <v>0</v>
      </c>
      <c r="BN97" s="83">
        <f t="shared" si="85"/>
        <v>88</v>
      </c>
      <c r="BO97" s="82">
        <f t="shared" si="86"/>
        <v>0</v>
      </c>
      <c r="BP97" s="83">
        <f t="shared" si="87"/>
        <v>0</v>
      </c>
      <c r="BQ97" s="82">
        <f t="shared" si="88"/>
        <v>0</v>
      </c>
      <c r="BR97" s="83">
        <f t="shared" si="89"/>
        <v>0</v>
      </c>
      <c r="BS97" s="82">
        <f t="shared" si="90"/>
        <v>0</v>
      </c>
      <c r="BT97" s="82">
        <f t="shared" si="91"/>
        <v>0</v>
      </c>
      <c r="BU97" s="83">
        <f t="shared" si="92"/>
        <v>0</v>
      </c>
      <c r="BV97" s="82">
        <f t="shared" si="93"/>
        <v>0</v>
      </c>
      <c r="BW97" s="83">
        <f t="shared" si="94"/>
        <v>0</v>
      </c>
      <c r="BY97" s="7">
        <f t="shared" si="95"/>
        <v>88</v>
      </c>
      <c r="BZ97" s="7"/>
      <c r="CA97" s="7">
        <f t="shared" si="107"/>
        <v>0</v>
      </c>
      <c r="CB97" s="7"/>
      <c r="CC97" s="7">
        <f t="shared" si="96"/>
        <v>88</v>
      </c>
      <c r="CF97" s="7">
        <f t="shared" si="97"/>
        <v>1</v>
      </c>
      <c r="CG97" s="7">
        <f t="shared" si="98"/>
        <v>1</v>
      </c>
      <c r="CH97" s="7">
        <f t="shared" si="99"/>
        <v>1</v>
      </c>
      <c r="CI97" s="7">
        <f t="shared" si="100"/>
        <v>1</v>
      </c>
      <c r="CJ97" s="7">
        <f t="shared" si="101"/>
        <v>1</v>
      </c>
      <c r="CK97" s="7">
        <f t="shared" si="102"/>
        <v>1</v>
      </c>
      <c r="CL97" s="7">
        <f t="shared" si="108"/>
        <v>1</v>
      </c>
      <c r="CM97" s="7">
        <f t="shared" si="109"/>
        <v>1</v>
      </c>
      <c r="CN97" s="7">
        <f t="shared" si="110"/>
        <v>1</v>
      </c>
      <c r="CO97" s="7">
        <f t="shared" si="111"/>
        <v>1</v>
      </c>
      <c r="CP97" s="7">
        <f t="shared" si="112"/>
        <v>2</v>
      </c>
      <c r="CQ97" s="7"/>
      <c r="CS97" s="7">
        <f t="shared" si="119"/>
        <v>0</v>
      </c>
      <c r="CT97" s="7">
        <f t="shared" si="119"/>
        <v>0</v>
      </c>
      <c r="CU97" s="7">
        <f t="shared" si="119"/>
        <v>0</v>
      </c>
      <c r="CV97" s="7">
        <f t="shared" si="119"/>
        <v>0</v>
      </c>
      <c r="CW97" s="7">
        <f t="shared" si="119"/>
        <v>0</v>
      </c>
      <c r="CX97" s="7">
        <f t="shared" si="76"/>
        <v>0</v>
      </c>
      <c r="CY97" s="7">
        <f t="shared" si="76"/>
        <v>0</v>
      </c>
      <c r="CZ97" s="7">
        <f t="shared" si="76"/>
        <v>0</v>
      </c>
      <c r="DA97" s="7">
        <f t="shared" si="76"/>
        <v>0</v>
      </c>
      <c r="DB97" s="7">
        <f t="shared" si="76"/>
        <v>0</v>
      </c>
      <c r="DC97" s="7">
        <f t="shared" si="76"/>
        <v>88</v>
      </c>
    </row>
    <row r="98" spans="1:107">
      <c r="A98" s="6">
        <v>82</v>
      </c>
      <c r="B98" s="68" t="s">
        <v>493</v>
      </c>
      <c r="C98" s="15" t="s">
        <v>494</v>
      </c>
      <c r="D98" s="9"/>
      <c r="E98" s="29">
        <f>LOOKUP((IF(D98&gt;0,(RANK(D98,D$6:D$135,0)),"NA")),'Points System'!$A$4:$A$154,'Points System'!$B$4:$B$154)</f>
        <v>0</v>
      </c>
      <c r="F98" s="17"/>
      <c r="G98" s="29">
        <f>LOOKUP((IF(F98&gt;0,(RANK(F98,F$6:F$135,0)),"NA")),'Points System'!$A$4:$A$154,'Points System'!$B$4:$B$154)</f>
        <v>0</v>
      </c>
      <c r="H98" s="17"/>
      <c r="I98" s="29">
        <f>LOOKUP((IF(H98&gt;0,(RANK(H98,H$6:H$135,0)),"NA")),'Points System'!$A$4:$A$154,'Points System'!$B$4:$B$154)</f>
        <v>0</v>
      </c>
      <c r="J98" s="17"/>
      <c r="K98" s="29">
        <f>LOOKUP((IF(J98&gt;0,(RANK(J98,J$6:J$135,0)),"NA")),'Points System'!$A$4:$A$154,'Points System'!$B$4:$B$154)</f>
        <v>0</v>
      </c>
      <c r="L98" s="17"/>
      <c r="M98" s="29">
        <f>LOOKUP((IF(L98&gt;0,(RANK(L98,L$6:L$135,0)),"NA")),'Points System'!$A$4:$A$154,'Points System'!$B$4:$B$154)</f>
        <v>0</v>
      </c>
      <c r="N98" s="17"/>
      <c r="O98" s="29">
        <f>LOOKUP((IF(N98&gt;0,(RANK(N98,N$6:N$135,0)),"NA")),'Points System'!$A$4:$A$154,'Points System'!$B$4:$B$154)</f>
        <v>0</v>
      </c>
      <c r="P98" s="19">
        <v>139</v>
      </c>
      <c r="Q98" s="29">
        <f>LOOKUP((IF(P98&gt;0,(RANK(P98,P$6:P$135,0)),"NA")),'Points System'!$A$4:$A$154,'Points System'!$B$4:$B$154)</f>
        <v>37</v>
      </c>
      <c r="R98" s="19"/>
      <c r="S98" s="29">
        <f>LOOKUP((IF(R98&gt;0,(RANK(R98,R$6:R$135,0)),"NA")),'Points System'!$A$4:$A$154,'Points System'!$B$4:$B$154)</f>
        <v>0</v>
      </c>
      <c r="T98" s="17"/>
      <c r="U98" s="29">
        <f>LOOKUP((IF(T98&gt;0,(RANK(T98,T$6:T$135,0)),"NA")),'Points System'!$A$4:$A$154,'Points System'!$B$4:$B$154)</f>
        <v>0</v>
      </c>
      <c r="V98" s="17"/>
      <c r="W98" s="29">
        <f>LOOKUP((IF(V98&gt;0,(RANK(V98,V$6:V$135,0)),"NA")),'Points System'!$A$4:$A$154,'Points System'!$B$4:$B$154)</f>
        <v>0</v>
      </c>
      <c r="X98" s="9"/>
      <c r="Y98" s="10">
        <f>LOOKUP((IF(X98&gt;0,(RANK(X98,X$6:X$135,0)),"NA")),'Points System'!$A$4:$A$154,'Points System'!$B$4:$B$154)</f>
        <v>0</v>
      </c>
      <c r="Z98" s="9"/>
      <c r="AA98" s="10">
        <f>LOOKUP((IF(Z98&gt;0,(RANK(Z98,Z$6:Z$135,0)),"NA")),'Points System'!$A$4:$A$154,'Points System'!$B$4:$B$154)</f>
        <v>0</v>
      </c>
      <c r="AB98" s="78">
        <f>CC98</f>
        <v>139</v>
      </c>
      <c r="AC98" s="10">
        <f>SUM((LARGE((BA98:BL98),1))+(LARGE((BA98:BL98),2))+(LARGE((BA98:BL98),3)+(LARGE((BA98:BL98),4))))</f>
        <v>37</v>
      </c>
      <c r="AD98" s="12">
        <f>RANK(AC98,$AC$6:$AC$135,0)</f>
        <v>93</v>
      </c>
      <c r="AE98" s="11">
        <f>(AB98-(ROUNDDOWN(AB98,0)))*100</f>
        <v>0</v>
      </c>
      <c r="AF98" s="76" t="str">
        <f>IF((COUNTIF(AT98:AY98,"&gt;0"))&gt;2,"Y","N")</f>
        <v>N</v>
      </c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23">
        <f t="shared" si="113"/>
        <v>0</v>
      </c>
      <c r="AU98" s="23">
        <f t="shared" si="114"/>
        <v>37</v>
      </c>
      <c r="AV98" s="23">
        <f t="shared" si="115"/>
        <v>0</v>
      </c>
      <c r="AW98" s="23">
        <f t="shared" si="116"/>
        <v>0</v>
      </c>
      <c r="AX98" s="23">
        <f t="shared" si="117"/>
        <v>0</v>
      </c>
      <c r="AY98" s="23">
        <f t="shared" si="118"/>
        <v>0</v>
      </c>
      <c r="AZ98" s="7"/>
      <c r="BA98" s="82">
        <f t="shared" si="103"/>
        <v>0</v>
      </c>
      <c r="BB98" s="83">
        <f t="shared" si="77"/>
        <v>0</v>
      </c>
      <c r="BC98" s="82">
        <f t="shared" si="104"/>
        <v>0</v>
      </c>
      <c r="BD98" s="83">
        <f t="shared" si="78"/>
        <v>37</v>
      </c>
      <c r="BE98" s="82">
        <f t="shared" si="105"/>
        <v>0</v>
      </c>
      <c r="BF98" s="83">
        <f t="shared" si="79"/>
        <v>0</v>
      </c>
      <c r="BG98" s="82">
        <f t="shared" si="106"/>
        <v>0</v>
      </c>
      <c r="BH98" s="82">
        <f t="shared" si="80"/>
        <v>0</v>
      </c>
      <c r="BI98" s="83">
        <f t="shared" si="81"/>
        <v>0</v>
      </c>
      <c r="BJ98" s="82">
        <f t="shared" si="82"/>
        <v>0</v>
      </c>
      <c r="BK98" s="83">
        <f t="shared" si="83"/>
        <v>0</v>
      </c>
      <c r="BL98" s="7"/>
      <c r="BM98" s="82">
        <f t="shared" si="84"/>
        <v>0</v>
      </c>
      <c r="BN98" s="83">
        <f t="shared" si="85"/>
        <v>0</v>
      </c>
      <c r="BO98" s="82">
        <f t="shared" si="86"/>
        <v>0</v>
      </c>
      <c r="BP98" s="83">
        <f t="shared" si="87"/>
        <v>139</v>
      </c>
      <c r="BQ98" s="82">
        <f t="shared" si="88"/>
        <v>0</v>
      </c>
      <c r="BR98" s="83">
        <f t="shared" si="89"/>
        <v>0</v>
      </c>
      <c r="BS98" s="82">
        <f t="shared" si="90"/>
        <v>0</v>
      </c>
      <c r="BT98" s="82">
        <f t="shared" si="91"/>
        <v>0</v>
      </c>
      <c r="BU98" s="83">
        <f t="shared" si="92"/>
        <v>0</v>
      </c>
      <c r="BV98" s="82">
        <f t="shared" si="93"/>
        <v>0</v>
      </c>
      <c r="BW98" s="83">
        <f t="shared" si="94"/>
        <v>0</v>
      </c>
      <c r="BY98" s="7">
        <f t="shared" si="95"/>
        <v>139</v>
      </c>
      <c r="BZ98" s="7"/>
      <c r="CA98" s="7">
        <f t="shared" si="107"/>
        <v>0</v>
      </c>
      <c r="CB98" s="7"/>
      <c r="CC98" s="7">
        <f t="shared" si="96"/>
        <v>139</v>
      </c>
      <c r="CF98" s="7">
        <f t="shared" si="97"/>
        <v>1</v>
      </c>
      <c r="CG98" s="7">
        <f t="shared" si="98"/>
        <v>1</v>
      </c>
      <c r="CH98" s="7">
        <f t="shared" si="99"/>
        <v>1</v>
      </c>
      <c r="CI98" s="7">
        <f t="shared" si="100"/>
        <v>1</v>
      </c>
      <c r="CJ98" s="7">
        <f t="shared" si="101"/>
        <v>1</v>
      </c>
      <c r="CK98" s="7">
        <f t="shared" si="102"/>
        <v>1</v>
      </c>
      <c r="CL98" s="7">
        <f t="shared" si="108"/>
        <v>1</v>
      </c>
      <c r="CM98" s="7">
        <f t="shared" si="109"/>
        <v>1</v>
      </c>
      <c r="CN98" s="7">
        <f t="shared" si="110"/>
        <v>1</v>
      </c>
      <c r="CO98" s="7">
        <f t="shared" si="111"/>
        <v>1</v>
      </c>
      <c r="CP98" s="7">
        <f t="shared" si="112"/>
        <v>4</v>
      </c>
      <c r="CQ98" s="7"/>
      <c r="CS98" s="7">
        <f t="shared" si="119"/>
        <v>0</v>
      </c>
      <c r="CT98" s="7">
        <f t="shared" si="119"/>
        <v>0</v>
      </c>
      <c r="CU98" s="7">
        <f t="shared" si="119"/>
        <v>0</v>
      </c>
      <c r="CV98" s="7">
        <f t="shared" si="119"/>
        <v>0</v>
      </c>
      <c r="CW98" s="7">
        <f t="shared" si="119"/>
        <v>0</v>
      </c>
      <c r="CX98" s="7">
        <f t="shared" si="76"/>
        <v>0</v>
      </c>
      <c r="CY98" s="7">
        <f t="shared" si="76"/>
        <v>0</v>
      </c>
      <c r="CZ98" s="7">
        <f t="shared" si="76"/>
        <v>0</v>
      </c>
      <c r="DA98" s="7">
        <f t="shared" si="76"/>
        <v>0</v>
      </c>
      <c r="DB98" s="7">
        <f t="shared" si="76"/>
        <v>0</v>
      </c>
      <c r="DC98" s="7">
        <f t="shared" si="76"/>
        <v>139</v>
      </c>
    </row>
    <row r="99" spans="1:107">
      <c r="A99" s="6">
        <v>83</v>
      </c>
      <c r="B99" s="68" t="s">
        <v>227</v>
      </c>
      <c r="C99" s="15" t="s">
        <v>78</v>
      </c>
      <c r="D99" s="9"/>
      <c r="E99" s="29">
        <f>LOOKUP((IF(D99&gt;0,(RANK(D99,D$6:D$135,0)),"NA")),'Points System'!$A$4:$A$154,'Points System'!$B$4:$B$154)</f>
        <v>0</v>
      </c>
      <c r="F99" s="17">
        <v>73</v>
      </c>
      <c r="G99" s="29">
        <f>LOOKUP((IF(F99&gt;0,(RANK(F99,F$6:F$135,0)),"NA")),'Points System'!$A$4:$A$154,'Points System'!$B$4:$B$154)</f>
        <v>35</v>
      </c>
      <c r="H99" s="17"/>
      <c r="I99" s="29">
        <f>LOOKUP((IF(H99&gt;0,(RANK(H99,H$6:H$135,0)),"NA")),'Points System'!$A$4:$A$154,'Points System'!$B$4:$B$154)</f>
        <v>0</v>
      </c>
      <c r="J99" s="17"/>
      <c r="K99" s="29">
        <f>LOOKUP((IF(J99&gt;0,(RANK(J99,J$6:J$135,0)),"NA")),'Points System'!$A$4:$A$154,'Points System'!$B$4:$B$154)</f>
        <v>0</v>
      </c>
      <c r="L99" s="17"/>
      <c r="M99" s="29">
        <f>LOOKUP((IF(L99&gt;0,(RANK(L99,L$6:L$135,0)),"NA")),'Points System'!$A$4:$A$154,'Points System'!$B$4:$B$154)</f>
        <v>0</v>
      </c>
      <c r="N99" s="17"/>
      <c r="O99" s="29">
        <f>LOOKUP((IF(N99&gt;0,(RANK(N99,N$6:N$135,0)),"NA")),'Points System'!$A$4:$A$154,'Points System'!$B$4:$B$154)</f>
        <v>0</v>
      </c>
      <c r="P99" s="19"/>
      <c r="Q99" s="29">
        <f>LOOKUP((IF(P99&gt;0,(RANK(P99,P$6:P$135,0)),"NA")),'Points System'!$A$4:$A$154,'Points System'!$B$4:$B$154)</f>
        <v>0</v>
      </c>
      <c r="R99" s="19"/>
      <c r="S99" s="29">
        <f>LOOKUP((IF(R99&gt;0,(RANK(R99,R$6:R$135,0)),"NA")),'Points System'!$A$4:$A$154,'Points System'!$B$4:$B$154)</f>
        <v>0</v>
      </c>
      <c r="T99" s="17"/>
      <c r="U99" s="29">
        <f>LOOKUP((IF(T99&gt;0,(RANK(T99,T$6:T$135,0)),"NA")),'Points System'!$A$4:$A$154,'Points System'!$B$4:$B$154)</f>
        <v>0</v>
      </c>
      <c r="V99" s="17"/>
      <c r="W99" s="29">
        <f>LOOKUP((IF(V99&gt;0,(RANK(V99,V$6:V$135,0)),"NA")),'Points System'!$A$4:$A$154,'Points System'!$B$4:$B$154)</f>
        <v>0</v>
      </c>
      <c r="X99" s="9"/>
      <c r="Y99" s="10">
        <f>LOOKUP((IF(X99&gt;0,(RANK(X99,X$6:X$135,0)),"NA")),'Points System'!$A$4:$A$154,'Points System'!$B$4:$B$154)</f>
        <v>0</v>
      </c>
      <c r="Z99" s="9"/>
      <c r="AA99" s="10">
        <f>LOOKUP((IF(Z99&gt;0,(RANK(Z99,Z$6:Z$135,0)),"NA")),'Points System'!$A$4:$A$154,'Points System'!$B$4:$B$154)</f>
        <v>0</v>
      </c>
      <c r="AB99" s="78">
        <f>CC99</f>
        <v>73</v>
      </c>
      <c r="AC99" s="10">
        <f>SUM((LARGE((BA99:BL99),1))+(LARGE((BA99:BL99),2))+(LARGE((BA99:BL99),3)+(LARGE((BA99:BL99),4))))</f>
        <v>35</v>
      </c>
      <c r="AD99" s="12">
        <f>RANK(AC99,$AC$6:$AC$135,0)</f>
        <v>94</v>
      </c>
      <c r="AE99" s="11">
        <f>(AB99-(ROUNDDOWN(AB99,0)))*100</f>
        <v>0</v>
      </c>
      <c r="AF99" s="76" t="str">
        <f>IF((COUNTIF(AT99:AY99,"&gt;0"))&gt;2,"Y","N")</f>
        <v>N</v>
      </c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23">
        <f t="shared" si="113"/>
        <v>35</v>
      </c>
      <c r="AU99" s="23">
        <f t="shared" si="114"/>
        <v>0</v>
      </c>
      <c r="AV99" s="23">
        <f t="shared" si="115"/>
        <v>0</v>
      </c>
      <c r="AW99" s="23">
        <f t="shared" si="116"/>
        <v>0</v>
      </c>
      <c r="AX99" s="23">
        <f t="shared" si="117"/>
        <v>0</v>
      </c>
      <c r="AY99" s="23">
        <f t="shared" si="118"/>
        <v>0</v>
      </c>
      <c r="AZ99" s="7"/>
      <c r="BA99" s="82">
        <f t="shared" si="103"/>
        <v>35</v>
      </c>
      <c r="BB99" s="83">
        <f t="shared" si="77"/>
        <v>0</v>
      </c>
      <c r="BC99" s="82">
        <f t="shared" si="104"/>
        <v>0</v>
      </c>
      <c r="BD99" s="83">
        <f t="shared" si="78"/>
        <v>0</v>
      </c>
      <c r="BE99" s="82">
        <f t="shared" si="105"/>
        <v>0</v>
      </c>
      <c r="BF99" s="83">
        <f t="shared" si="79"/>
        <v>0</v>
      </c>
      <c r="BG99" s="82">
        <f t="shared" si="106"/>
        <v>0</v>
      </c>
      <c r="BH99" s="82">
        <f t="shared" si="80"/>
        <v>0</v>
      </c>
      <c r="BI99" s="83">
        <f t="shared" si="81"/>
        <v>0</v>
      </c>
      <c r="BJ99" s="82">
        <f t="shared" si="82"/>
        <v>0</v>
      </c>
      <c r="BK99" s="83">
        <f t="shared" si="83"/>
        <v>0</v>
      </c>
      <c r="BL99" s="7"/>
      <c r="BM99" s="82">
        <f t="shared" si="84"/>
        <v>73</v>
      </c>
      <c r="BN99" s="83">
        <f t="shared" si="85"/>
        <v>0</v>
      </c>
      <c r="BO99" s="82">
        <f t="shared" si="86"/>
        <v>0</v>
      </c>
      <c r="BP99" s="83">
        <f t="shared" si="87"/>
        <v>0</v>
      </c>
      <c r="BQ99" s="82">
        <f t="shared" si="88"/>
        <v>0</v>
      </c>
      <c r="BR99" s="83">
        <f t="shared" si="89"/>
        <v>0</v>
      </c>
      <c r="BS99" s="82">
        <f t="shared" si="90"/>
        <v>0</v>
      </c>
      <c r="BT99" s="82">
        <f t="shared" si="91"/>
        <v>0</v>
      </c>
      <c r="BU99" s="83">
        <f t="shared" si="92"/>
        <v>0</v>
      </c>
      <c r="BV99" s="82">
        <f t="shared" si="93"/>
        <v>0</v>
      </c>
      <c r="BW99" s="83">
        <f t="shared" si="94"/>
        <v>0</v>
      </c>
      <c r="BY99" s="7">
        <f t="shared" si="95"/>
        <v>73</v>
      </c>
      <c r="BZ99" s="7"/>
      <c r="CA99" s="7">
        <f t="shared" si="107"/>
        <v>0</v>
      </c>
      <c r="CB99" s="7"/>
      <c r="CC99" s="7">
        <f t="shared" si="96"/>
        <v>73</v>
      </c>
      <c r="CF99" s="7">
        <f t="shared" si="97"/>
        <v>2</v>
      </c>
      <c r="CG99" s="7">
        <f t="shared" si="98"/>
        <v>2</v>
      </c>
      <c r="CH99" s="7">
        <f t="shared" si="99"/>
        <v>2</v>
      </c>
      <c r="CI99" s="7">
        <f t="shared" si="100"/>
        <v>2</v>
      </c>
      <c r="CJ99" s="7">
        <f t="shared" si="101"/>
        <v>2</v>
      </c>
      <c r="CK99" s="7">
        <f t="shared" si="102"/>
        <v>2</v>
      </c>
      <c r="CL99" s="7">
        <f t="shared" si="108"/>
        <v>2</v>
      </c>
      <c r="CM99" s="7">
        <f t="shared" si="109"/>
        <v>2</v>
      </c>
      <c r="CN99" s="7">
        <f t="shared" si="110"/>
        <v>2</v>
      </c>
      <c r="CO99" s="7">
        <f t="shared" si="111"/>
        <v>2</v>
      </c>
      <c r="CP99" s="7">
        <f t="shared" si="112"/>
        <v>1</v>
      </c>
      <c r="CQ99" s="7"/>
      <c r="CS99" s="7">
        <f t="shared" si="119"/>
        <v>0</v>
      </c>
      <c r="CT99" s="7">
        <f t="shared" si="119"/>
        <v>0</v>
      </c>
      <c r="CU99" s="7">
        <f t="shared" si="119"/>
        <v>0</v>
      </c>
      <c r="CV99" s="7">
        <f t="shared" si="119"/>
        <v>0</v>
      </c>
      <c r="CW99" s="7">
        <f t="shared" si="119"/>
        <v>0</v>
      </c>
      <c r="CX99" s="7">
        <f t="shared" si="76"/>
        <v>0</v>
      </c>
      <c r="CY99" s="7">
        <f t="shared" si="76"/>
        <v>0</v>
      </c>
      <c r="CZ99" s="7">
        <f t="shared" si="76"/>
        <v>0</v>
      </c>
      <c r="DA99" s="7">
        <f t="shared" si="76"/>
        <v>0</v>
      </c>
      <c r="DB99" s="7">
        <f t="shared" si="76"/>
        <v>0</v>
      </c>
      <c r="DC99" s="7">
        <f t="shared" si="76"/>
        <v>73</v>
      </c>
    </row>
    <row r="100" spans="1:107">
      <c r="A100" s="6">
        <v>84</v>
      </c>
      <c r="B100" s="68" t="s">
        <v>490</v>
      </c>
      <c r="C100" s="15" t="s">
        <v>491</v>
      </c>
      <c r="D100" s="9"/>
      <c r="E100" s="29">
        <f>LOOKUP((IF(D100&gt;0,(RANK(D100,D$6:D$135,0)),"NA")),'Points System'!$A$4:$A$154,'Points System'!$B$4:$B$154)</f>
        <v>0</v>
      </c>
      <c r="F100" s="17"/>
      <c r="G100" s="29">
        <f>LOOKUP((IF(F100&gt;0,(RANK(F100,F$6:F$135,0)),"NA")),'Points System'!$A$4:$A$154,'Points System'!$B$4:$B$154)</f>
        <v>0</v>
      </c>
      <c r="H100" s="17"/>
      <c r="I100" s="29">
        <f>LOOKUP((IF(H100&gt;0,(RANK(H100,H$6:H$135,0)),"NA")),'Points System'!$A$4:$A$154,'Points System'!$B$4:$B$154)</f>
        <v>0</v>
      </c>
      <c r="J100" s="17"/>
      <c r="K100" s="29">
        <f>LOOKUP((IF(J100&gt;0,(RANK(J100,J$6:J$135,0)),"NA")),'Points System'!$A$4:$A$154,'Points System'!$B$4:$B$154)</f>
        <v>0</v>
      </c>
      <c r="L100" s="17"/>
      <c r="M100" s="29">
        <f>LOOKUP((IF(L100&gt;0,(RANK(L100,L$6:L$135,0)),"NA")),'Points System'!$A$4:$A$154,'Points System'!$B$4:$B$154)</f>
        <v>0</v>
      </c>
      <c r="N100" s="17"/>
      <c r="O100" s="29">
        <f>LOOKUP((IF(N100&gt;0,(RANK(N100,N$6:N$135,0)),"NA")),'Points System'!$A$4:$A$154,'Points System'!$B$4:$B$154)</f>
        <v>0</v>
      </c>
      <c r="P100" s="19">
        <v>70</v>
      </c>
      <c r="Q100" s="29">
        <f>LOOKUP((IF(P100&gt;0,(RANK(P100,P$6:P$135,0)),"NA")),'Points System'!$A$4:$A$154,'Points System'!$B$4:$B$154)</f>
        <v>35</v>
      </c>
      <c r="R100" s="19"/>
      <c r="S100" s="29">
        <f>LOOKUP((IF(R100&gt;0,(RANK(R100,R$6:R$135,0)),"NA")),'Points System'!$A$4:$A$154,'Points System'!$B$4:$B$154)</f>
        <v>0</v>
      </c>
      <c r="T100" s="17"/>
      <c r="U100" s="29">
        <f>LOOKUP((IF(T100&gt;0,(RANK(T100,T$6:T$135,0)),"NA")),'Points System'!$A$4:$A$154,'Points System'!$B$4:$B$154)</f>
        <v>0</v>
      </c>
      <c r="V100" s="17"/>
      <c r="W100" s="29">
        <f>LOOKUP((IF(V100&gt;0,(RANK(V100,V$6:V$135,0)),"NA")),'Points System'!$A$4:$A$154,'Points System'!$B$4:$B$154)</f>
        <v>0</v>
      </c>
      <c r="X100" s="9"/>
      <c r="Y100" s="10">
        <f>LOOKUP((IF(X100&gt;0,(RANK(X100,X$6:X$135,0)),"NA")),'Points System'!$A$4:$A$154,'Points System'!$B$4:$B$154)</f>
        <v>0</v>
      </c>
      <c r="Z100" s="9"/>
      <c r="AA100" s="10">
        <f>LOOKUP((IF(Z100&gt;0,(RANK(Z100,Z$6:Z$135,0)),"NA")),'Points System'!$A$4:$A$154,'Points System'!$B$4:$B$154)</f>
        <v>0</v>
      </c>
      <c r="AB100" s="78">
        <f>CC100</f>
        <v>70</v>
      </c>
      <c r="AC100" s="10">
        <f>SUM((LARGE((BA100:BL100),1))+(LARGE((BA100:BL100),2))+(LARGE((BA100:BL100),3)+(LARGE((BA100:BL100),4))))</f>
        <v>35</v>
      </c>
      <c r="AD100" s="12">
        <f>RANK(AC100,$AC$6:$AC$135,0)</f>
        <v>94</v>
      </c>
      <c r="AE100" s="11">
        <f>(AB100-(ROUNDDOWN(AB100,0)))*100</f>
        <v>0</v>
      </c>
      <c r="AF100" s="76" t="str">
        <f>IF((COUNTIF(AT100:AY100,"&gt;0"))&gt;2,"Y","N")</f>
        <v>N</v>
      </c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23">
        <f t="shared" si="113"/>
        <v>0</v>
      </c>
      <c r="AU100" s="23">
        <f t="shared" si="114"/>
        <v>35</v>
      </c>
      <c r="AV100" s="23">
        <f t="shared" si="115"/>
        <v>0</v>
      </c>
      <c r="AW100" s="23">
        <f t="shared" si="116"/>
        <v>0</v>
      </c>
      <c r="AX100" s="23">
        <f t="shared" si="117"/>
        <v>0</v>
      </c>
      <c r="AY100" s="23">
        <f t="shared" si="118"/>
        <v>0</v>
      </c>
      <c r="AZ100" s="7"/>
      <c r="BA100" s="82">
        <f t="shared" si="103"/>
        <v>0</v>
      </c>
      <c r="BB100" s="83">
        <f t="shared" si="77"/>
        <v>0</v>
      </c>
      <c r="BC100" s="82">
        <f t="shared" si="104"/>
        <v>0</v>
      </c>
      <c r="BD100" s="83">
        <f t="shared" si="78"/>
        <v>35</v>
      </c>
      <c r="BE100" s="82">
        <f t="shared" si="105"/>
        <v>0</v>
      </c>
      <c r="BF100" s="83">
        <f t="shared" si="79"/>
        <v>0</v>
      </c>
      <c r="BG100" s="82">
        <f t="shared" si="106"/>
        <v>0</v>
      </c>
      <c r="BH100" s="82">
        <f t="shared" si="80"/>
        <v>0</v>
      </c>
      <c r="BI100" s="83">
        <f t="shared" si="81"/>
        <v>0</v>
      </c>
      <c r="BJ100" s="82">
        <f t="shared" si="82"/>
        <v>0</v>
      </c>
      <c r="BK100" s="83">
        <f t="shared" si="83"/>
        <v>0</v>
      </c>
      <c r="BL100" s="7"/>
      <c r="BM100" s="82">
        <f t="shared" si="84"/>
        <v>0</v>
      </c>
      <c r="BN100" s="83">
        <f t="shared" si="85"/>
        <v>0</v>
      </c>
      <c r="BO100" s="82">
        <f t="shared" si="86"/>
        <v>0</v>
      </c>
      <c r="BP100" s="83">
        <f t="shared" si="87"/>
        <v>70</v>
      </c>
      <c r="BQ100" s="82">
        <f t="shared" si="88"/>
        <v>0</v>
      </c>
      <c r="BR100" s="83">
        <f t="shared" si="89"/>
        <v>0</v>
      </c>
      <c r="BS100" s="82">
        <f t="shared" si="90"/>
        <v>0</v>
      </c>
      <c r="BT100" s="82">
        <f t="shared" si="91"/>
        <v>0</v>
      </c>
      <c r="BU100" s="83">
        <f t="shared" si="92"/>
        <v>0</v>
      </c>
      <c r="BV100" s="82">
        <f t="shared" si="93"/>
        <v>0</v>
      </c>
      <c r="BW100" s="83">
        <f t="shared" si="94"/>
        <v>0</v>
      </c>
      <c r="BY100" s="7">
        <f t="shared" si="95"/>
        <v>70</v>
      </c>
      <c r="BZ100" s="7"/>
      <c r="CA100" s="7">
        <f t="shared" si="107"/>
        <v>0</v>
      </c>
      <c r="CB100" s="7"/>
      <c r="CC100" s="7">
        <f t="shared" si="96"/>
        <v>70</v>
      </c>
      <c r="CF100" s="7">
        <f t="shared" si="97"/>
        <v>1</v>
      </c>
      <c r="CG100" s="7">
        <f t="shared" si="98"/>
        <v>1</v>
      </c>
      <c r="CH100" s="7">
        <f t="shared" si="99"/>
        <v>1</v>
      </c>
      <c r="CI100" s="7">
        <f t="shared" si="100"/>
        <v>1</v>
      </c>
      <c r="CJ100" s="7">
        <f t="shared" si="101"/>
        <v>1</v>
      </c>
      <c r="CK100" s="7">
        <f t="shared" si="102"/>
        <v>1</v>
      </c>
      <c r="CL100" s="7">
        <f t="shared" si="108"/>
        <v>1</v>
      </c>
      <c r="CM100" s="7">
        <f t="shared" si="109"/>
        <v>1</v>
      </c>
      <c r="CN100" s="7">
        <f t="shared" si="110"/>
        <v>1</v>
      </c>
      <c r="CO100" s="7">
        <f t="shared" si="111"/>
        <v>1</v>
      </c>
      <c r="CP100" s="7">
        <f t="shared" si="112"/>
        <v>4</v>
      </c>
      <c r="CQ100" s="7"/>
      <c r="CS100" s="7">
        <f t="shared" si="119"/>
        <v>0</v>
      </c>
      <c r="CT100" s="7">
        <f t="shared" si="119"/>
        <v>0</v>
      </c>
      <c r="CU100" s="7">
        <f t="shared" si="119"/>
        <v>0</v>
      </c>
      <c r="CV100" s="7">
        <f t="shared" si="119"/>
        <v>0</v>
      </c>
      <c r="CW100" s="7">
        <f t="shared" si="119"/>
        <v>0</v>
      </c>
      <c r="CX100" s="7">
        <f t="shared" si="76"/>
        <v>0</v>
      </c>
      <c r="CY100" s="7">
        <f t="shared" si="76"/>
        <v>0</v>
      </c>
      <c r="CZ100" s="7">
        <f t="shared" si="76"/>
        <v>0</v>
      </c>
      <c r="DA100" s="7">
        <f t="shared" ref="DA100:DC125" si="120">INDEX($BM100:$BW100,CN100)</f>
        <v>0</v>
      </c>
      <c r="DB100" s="7">
        <f t="shared" si="120"/>
        <v>0</v>
      </c>
      <c r="DC100" s="7">
        <f t="shared" si="120"/>
        <v>70</v>
      </c>
    </row>
    <row r="101" spans="1:107">
      <c r="A101" s="6">
        <v>85</v>
      </c>
      <c r="B101" s="68" t="s">
        <v>408</v>
      </c>
      <c r="C101" s="15" t="s">
        <v>409</v>
      </c>
      <c r="D101" s="9"/>
      <c r="E101" s="29">
        <f>LOOKUP((IF(D101&gt;0,(RANK(D101,D$6:D$135,0)),"NA")),'Points System'!$A$4:$A$154,'Points System'!$B$4:$B$154)</f>
        <v>0</v>
      </c>
      <c r="F101" s="17">
        <v>66.010000000000005</v>
      </c>
      <c r="G101" s="29">
        <f>LOOKUP((IF(F101&gt;0,(RANK(F101,F$6:F$135,0)),"NA")),'Points System'!$A$4:$A$154,'Points System'!$B$4:$B$154)</f>
        <v>34</v>
      </c>
      <c r="H101" s="17"/>
      <c r="I101" s="29">
        <f>LOOKUP((IF(H101&gt;0,(RANK(H101,H$6:H$135,0)),"NA")),'Points System'!$A$4:$A$154,'Points System'!$B$4:$B$154)</f>
        <v>0</v>
      </c>
      <c r="J101" s="17"/>
      <c r="K101" s="29">
        <f>LOOKUP((IF(J101&gt;0,(RANK(J101,J$6:J$135,0)),"NA")),'Points System'!$A$4:$A$154,'Points System'!$B$4:$B$154)</f>
        <v>0</v>
      </c>
      <c r="L101" s="17"/>
      <c r="M101" s="29">
        <f>LOOKUP((IF(L101&gt;0,(RANK(L101,L$6:L$135,0)),"NA")),'Points System'!$A$4:$A$154,'Points System'!$B$4:$B$154)</f>
        <v>0</v>
      </c>
      <c r="N101" s="17"/>
      <c r="O101" s="29">
        <f>LOOKUP((IF(N101&gt;0,(RANK(N101,N$6:N$135,0)),"NA")),'Points System'!$A$4:$A$154,'Points System'!$B$4:$B$154)</f>
        <v>0</v>
      </c>
      <c r="P101" s="19"/>
      <c r="Q101" s="29">
        <f>LOOKUP((IF(P101&gt;0,(RANK(P101,P$6:P$135,0)),"NA")),'Points System'!$A$4:$A$154,'Points System'!$B$4:$B$154)</f>
        <v>0</v>
      </c>
      <c r="R101" s="19"/>
      <c r="S101" s="29">
        <f>LOOKUP((IF(R101&gt;0,(RANK(R101,R$6:R$135,0)),"NA")),'Points System'!$A$4:$A$154,'Points System'!$B$4:$B$154)</f>
        <v>0</v>
      </c>
      <c r="T101" s="17"/>
      <c r="U101" s="29">
        <f>LOOKUP((IF(T101&gt;0,(RANK(T101,T$6:T$135,0)),"NA")),'Points System'!$A$4:$A$154,'Points System'!$B$4:$B$154)</f>
        <v>0</v>
      </c>
      <c r="V101" s="17"/>
      <c r="W101" s="29">
        <f>LOOKUP((IF(V101&gt;0,(RANK(V101,V$6:V$135,0)),"NA")),'Points System'!$A$4:$A$154,'Points System'!$B$4:$B$154)</f>
        <v>0</v>
      </c>
      <c r="X101" s="9"/>
      <c r="Y101" s="10">
        <f>LOOKUP((IF(X101&gt;0,(RANK(X101,X$6:X$135,0)),"NA")),'Points System'!$A$4:$A$154,'Points System'!$B$4:$B$154)</f>
        <v>0</v>
      </c>
      <c r="Z101" s="9"/>
      <c r="AA101" s="10">
        <f>LOOKUP((IF(Z101&gt;0,(RANK(Z101,Z$6:Z$135,0)),"NA")),'Points System'!$A$4:$A$154,'Points System'!$B$4:$B$154)</f>
        <v>0</v>
      </c>
      <c r="AB101" s="78">
        <f>CC101</f>
        <v>66.010000000000005</v>
      </c>
      <c r="AC101" s="10">
        <f>SUM((LARGE((BA101:BL101),1))+(LARGE((BA101:BL101),2))+(LARGE((BA101:BL101),3)+(LARGE((BA101:BL101),4))))</f>
        <v>34</v>
      </c>
      <c r="AD101" s="12">
        <f>RANK(AC101,$AC$6:$AC$135,0)</f>
        <v>96</v>
      </c>
      <c r="AE101" s="11">
        <f>(AB101-(ROUNDDOWN(AB101,0)))*100</f>
        <v>1.0000000000005116</v>
      </c>
      <c r="AF101" s="76" t="str">
        <f>IF((COUNTIF(AT101:AY101,"&gt;0"))&gt;2,"Y","N")</f>
        <v>N</v>
      </c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23">
        <f t="shared" si="113"/>
        <v>34</v>
      </c>
      <c r="AU101" s="23">
        <f t="shared" si="114"/>
        <v>0</v>
      </c>
      <c r="AV101" s="23">
        <f t="shared" si="115"/>
        <v>0</v>
      </c>
      <c r="AW101" s="23">
        <f t="shared" si="116"/>
        <v>0</v>
      </c>
      <c r="AX101" s="23">
        <f t="shared" si="117"/>
        <v>0</v>
      </c>
      <c r="AY101" s="23">
        <f t="shared" si="118"/>
        <v>0</v>
      </c>
      <c r="AZ101" s="7"/>
      <c r="BA101" s="82">
        <f t="shared" si="103"/>
        <v>34</v>
      </c>
      <c r="BB101" s="83">
        <f t="shared" si="77"/>
        <v>0</v>
      </c>
      <c r="BC101" s="82">
        <f t="shared" si="104"/>
        <v>0</v>
      </c>
      <c r="BD101" s="83">
        <f t="shared" si="78"/>
        <v>0</v>
      </c>
      <c r="BE101" s="82">
        <f t="shared" si="105"/>
        <v>0</v>
      </c>
      <c r="BF101" s="83">
        <f t="shared" si="79"/>
        <v>0</v>
      </c>
      <c r="BG101" s="82">
        <f t="shared" si="106"/>
        <v>0</v>
      </c>
      <c r="BH101" s="82">
        <f t="shared" si="80"/>
        <v>0</v>
      </c>
      <c r="BI101" s="83">
        <f t="shared" si="81"/>
        <v>0</v>
      </c>
      <c r="BJ101" s="82">
        <f t="shared" si="82"/>
        <v>0</v>
      </c>
      <c r="BK101" s="83">
        <f t="shared" si="83"/>
        <v>0</v>
      </c>
      <c r="BL101" s="7"/>
      <c r="BM101" s="82">
        <f t="shared" si="84"/>
        <v>66.010000000000005</v>
      </c>
      <c r="BN101" s="83">
        <f t="shared" si="85"/>
        <v>0</v>
      </c>
      <c r="BO101" s="82">
        <f t="shared" si="86"/>
        <v>0</v>
      </c>
      <c r="BP101" s="83">
        <f t="shared" si="87"/>
        <v>0</v>
      </c>
      <c r="BQ101" s="82">
        <f t="shared" si="88"/>
        <v>0</v>
      </c>
      <c r="BR101" s="83">
        <f t="shared" si="89"/>
        <v>0</v>
      </c>
      <c r="BS101" s="82">
        <f t="shared" si="90"/>
        <v>0</v>
      </c>
      <c r="BT101" s="82">
        <f t="shared" si="91"/>
        <v>0</v>
      </c>
      <c r="BU101" s="83">
        <f t="shared" si="92"/>
        <v>0</v>
      </c>
      <c r="BV101" s="82">
        <f t="shared" si="93"/>
        <v>0</v>
      </c>
      <c r="BW101" s="83">
        <f t="shared" si="94"/>
        <v>0</v>
      </c>
      <c r="BY101" s="7">
        <f t="shared" si="95"/>
        <v>66.010000000000005</v>
      </c>
      <c r="BZ101" s="7"/>
      <c r="CA101" s="7">
        <f t="shared" si="107"/>
        <v>0</v>
      </c>
      <c r="CB101" s="7"/>
      <c r="CC101" s="7">
        <f t="shared" si="96"/>
        <v>66.010000000000005</v>
      </c>
      <c r="CF101" s="7">
        <f t="shared" si="97"/>
        <v>2</v>
      </c>
      <c r="CG101" s="7">
        <f t="shared" si="98"/>
        <v>2</v>
      </c>
      <c r="CH101" s="7">
        <f t="shared" si="99"/>
        <v>2</v>
      </c>
      <c r="CI101" s="7">
        <f t="shared" si="100"/>
        <v>2</v>
      </c>
      <c r="CJ101" s="7">
        <f t="shared" si="101"/>
        <v>2</v>
      </c>
      <c r="CK101" s="7">
        <f t="shared" si="102"/>
        <v>2</v>
      </c>
      <c r="CL101" s="7">
        <f t="shared" si="108"/>
        <v>2</v>
      </c>
      <c r="CM101" s="7">
        <f t="shared" si="109"/>
        <v>2</v>
      </c>
      <c r="CN101" s="7">
        <f t="shared" si="110"/>
        <v>2</v>
      </c>
      <c r="CO101" s="7">
        <f t="shared" si="111"/>
        <v>2</v>
      </c>
      <c r="CP101" s="7">
        <f t="shared" si="112"/>
        <v>1</v>
      </c>
      <c r="CQ101" s="7"/>
      <c r="CS101" s="7">
        <f t="shared" si="119"/>
        <v>0</v>
      </c>
      <c r="CT101" s="7">
        <f t="shared" si="119"/>
        <v>0</v>
      </c>
      <c r="CU101" s="7">
        <f t="shared" si="119"/>
        <v>0</v>
      </c>
      <c r="CV101" s="7">
        <f t="shared" si="119"/>
        <v>0</v>
      </c>
      <c r="CW101" s="7">
        <f t="shared" si="119"/>
        <v>0</v>
      </c>
      <c r="CX101" s="7">
        <f t="shared" si="119"/>
        <v>0</v>
      </c>
      <c r="CY101" s="7">
        <f t="shared" si="119"/>
        <v>0</v>
      </c>
      <c r="CZ101" s="7">
        <f t="shared" si="119"/>
        <v>0</v>
      </c>
      <c r="DA101" s="7">
        <f t="shared" si="120"/>
        <v>0</v>
      </c>
      <c r="DB101" s="7">
        <f t="shared" si="120"/>
        <v>0</v>
      </c>
      <c r="DC101" s="7">
        <f t="shared" si="120"/>
        <v>66.010000000000005</v>
      </c>
    </row>
    <row r="102" spans="1:107">
      <c r="A102" s="6">
        <v>86</v>
      </c>
      <c r="B102" s="68" t="s">
        <v>410</v>
      </c>
      <c r="C102" s="15" t="s">
        <v>411</v>
      </c>
      <c r="D102" s="9"/>
      <c r="E102" s="29">
        <f>LOOKUP((IF(D102&gt;0,(RANK(D102,D$6:D$135,0)),"NA")),'Points System'!$A$4:$A$154,'Points System'!$B$4:$B$154)</f>
        <v>0</v>
      </c>
      <c r="F102" s="17">
        <v>37</v>
      </c>
      <c r="G102" s="29">
        <f>LOOKUP((IF(F102&gt;0,(RANK(F102,F$6:F$135,0)),"NA")),'Points System'!$A$4:$A$154,'Points System'!$B$4:$B$154)</f>
        <v>32</v>
      </c>
      <c r="H102" s="17"/>
      <c r="I102" s="29">
        <f>LOOKUP((IF(H102&gt;0,(RANK(H102,H$6:H$135,0)),"NA")),'Points System'!$A$4:$A$154,'Points System'!$B$4:$B$154)</f>
        <v>0</v>
      </c>
      <c r="J102" s="17"/>
      <c r="K102" s="29">
        <f>LOOKUP((IF(J102&gt;0,(RANK(J102,J$6:J$135,0)),"NA")),'Points System'!$A$4:$A$154,'Points System'!$B$4:$B$154)</f>
        <v>0</v>
      </c>
      <c r="L102" s="17"/>
      <c r="M102" s="29">
        <f>LOOKUP((IF(L102&gt;0,(RANK(L102,L$6:L$135,0)),"NA")),'Points System'!$A$4:$A$154,'Points System'!$B$4:$B$154)</f>
        <v>0</v>
      </c>
      <c r="N102" s="17"/>
      <c r="O102" s="29">
        <f>LOOKUP((IF(N102&gt;0,(RANK(N102,N$6:N$135,0)),"NA")),'Points System'!$A$4:$A$154,'Points System'!$B$4:$B$154)</f>
        <v>0</v>
      </c>
      <c r="P102" s="19"/>
      <c r="Q102" s="29">
        <f>LOOKUP((IF(P102&gt;0,(RANK(P102,P$6:P$135,0)),"NA")),'Points System'!$A$4:$A$154,'Points System'!$B$4:$B$154)</f>
        <v>0</v>
      </c>
      <c r="R102" s="19"/>
      <c r="S102" s="29">
        <f>LOOKUP((IF(R102&gt;0,(RANK(R102,R$6:R$135,0)),"NA")),'Points System'!$A$4:$A$154,'Points System'!$B$4:$B$154)</f>
        <v>0</v>
      </c>
      <c r="T102" s="17"/>
      <c r="U102" s="29">
        <f>LOOKUP((IF(T102&gt;0,(RANK(T102,T$6:T$135,0)),"NA")),'Points System'!$A$4:$A$154,'Points System'!$B$4:$B$154)</f>
        <v>0</v>
      </c>
      <c r="V102" s="17"/>
      <c r="W102" s="29">
        <f>LOOKUP((IF(V102&gt;0,(RANK(V102,V$6:V$135,0)),"NA")),'Points System'!$A$4:$A$154,'Points System'!$B$4:$B$154)</f>
        <v>0</v>
      </c>
      <c r="X102" s="9"/>
      <c r="Y102" s="10">
        <f>LOOKUP((IF(X102&gt;0,(RANK(X102,X$6:X$135,0)),"NA")),'Points System'!$A$4:$A$154,'Points System'!$B$4:$B$154)</f>
        <v>0</v>
      </c>
      <c r="Z102" s="9"/>
      <c r="AA102" s="10">
        <f>LOOKUP((IF(Z102&gt;0,(RANK(Z102,Z$6:Z$135,0)),"NA")),'Points System'!$A$4:$A$154,'Points System'!$B$4:$B$154)</f>
        <v>0</v>
      </c>
      <c r="AB102" s="78">
        <f>CC102</f>
        <v>37</v>
      </c>
      <c r="AC102" s="10">
        <f>SUM((LARGE((BA102:BL102),1))+(LARGE((BA102:BL102),2))+(LARGE((BA102:BL102),3)+(LARGE((BA102:BL102),4))))</f>
        <v>32</v>
      </c>
      <c r="AD102" s="12">
        <f>RANK(AC102,$AC$6:$AC$135,0)</f>
        <v>97</v>
      </c>
      <c r="AE102" s="11">
        <f>(AB102-(ROUNDDOWN(AB102,0)))*100</f>
        <v>0</v>
      </c>
      <c r="AF102" s="76" t="str">
        <f>IF((COUNTIF(AT102:AY102,"&gt;0"))&gt;2,"Y","N")</f>
        <v>N</v>
      </c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23">
        <f t="shared" si="113"/>
        <v>32</v>
      </c>
      <c r="AU102" s="23">
        <f t="shared" si="114"/>
        <v>0</v>
      </c>
      <c r="AV102" s="23">
        <f t="shared" si="115"/>
        <v>0</v>
      </c>
      <c r="AW102" s="23">
        <f t="shared" si="116"/>
        <v>0</v>
      </c>
      <c r="AX102" s="23">
        <f t="shared" si="117"/>
        <v>0</v>
      </c>
      <c r="AY102" s="23">
        <f t="shared" si="118"/>
        <v>0</v>
      </c>
      <c r="AZ102" s="7"/>
      <c r="BA102" s="82">
        <f t="shared" si="103"/>
        <v>32</v>
      </c>
      <c r="BB102" s="83">
        <f t="shared" si="77"/>
        <v>0</v>
      </c>
      <c r="BC102" s="82">
        <f t="shared" si="104"/>
        <v>0</v>
      </c>
      <c r="BD102" s="83">
        <f t="shared" si="78"/>
        <v>0</v>
      </c>
      <c r="BE102" s="82">
        <f t="shared" si="105"/>
        <v>0</v>
      </c>
      <c r="BF102" s="83">
        <f t="shared" si="79"/>
        <v>0</v>
      </c>
      <c r="BG102" s="82">
        <f t="shared" si="106"/>
        <v>0</v>
      </c>
      <c r="BH102" s="82">
        <f t="shared" ref="BH102:BH125" si="121">E102</f>
        <v>0</v>
      </c>
      <c r="BI102" s="83">
        <f t="shared" ref="BI102:BI125" si="122">M102</f>
        <v>0</v>
      </c>
      <c r="BJ102" s="82">
        <f t="shared" ref="BJ102:BJ125" si="123">O102</f>
        <v>0</v>
      </c>
      <c r="BK102" s="83">
        <f t="shared" ref="BK102:BK125" si="124">Y102</f>
        <v>0</v>
      </c>
      <c r="BL102" s="7"/>
      <c r="BM102" s="82">
        <f t="shared" ref="BM102:BM125" si="125">F102</f>
        <v>37</v>
      </c>
      <c r="BN102" s="83">
        <f t="shared" ref="BN102:BN125" si="126">R102</f>
        <v>0</v>
      </c>
      <c r="BO102" s="82">
        <f t="shared" ref="BO102:BO125" si="127">H102</f>
        <v>0</v>
      </c>
      <c r="BP102" s="83">
        <f t="shared" ref="BP102:BP125" si="128">P102</f>
        <v>0</v>
      </c>
      <c r="BQ102" s="82">
        <f t="shared" ref="BQ102:BQ125" si="129">J102</f>
        <v>0</v>
      </c>
      <c r="BR102" s="83">
        <f t="shared" ref="BR102:BR125" si="130">V102</f>
        <v>0</v>
      </c>
      <c r="BS102" s="82">
        <f t="shared" ref="BS102:BS125" si="131">Z102</f>
        <v>0</v>
      </c>
      <c r="BT102" s="82">
        <f t="shared" ref="BT102:BT125" si="132">D102</f>
        <v>0</v>
      </c>
      <c r="BU102" s="83">
        <f t="shared" ref="BU102:BU125" si="133">L102</f>
        <v>0</v>
      </c>
      <c r="BV102" s="82">
        <f t="shared" ref="BV102:BV125" si="134">N102</f>
        <v>0</v>
      </c>
      <c r="BW102" s="83">
        <f t="shared" ref="BW102:BW125" si="135">X102</f>
        <v>0</v>
      </c>
      <c r="BY102" s="7">
        <f t="shared" ref="BY102:BY125" si="136">SUM(BM102:BW102)</f>
        <v>37</v>
      </c>
      <c r="BZ102" s="7"/>
      <c r="CA102" s="7">
        <f t="shared" si="107"/>
        <v>0</v>
      </c>
      <c r="CB102" s="7"/>
      <c r="CC102" s="7">
        <f t="shared" si="96"/>
        <v>37</v>
      </c>
      <c r="CF102" s="7">
        <f t="shared" ref="CF102:CF125" si="137">MATCH((SMALL(BA102:BK102,1)),BA102:BK102,0)</f>
        <v>2</v>
      </c>
      <c r="CG102" s="7">
        <f t="shared" ref="CG102:CG125" si="138">MATCH((SMALL(BA102:BK102,2)),BA102:BK102,0)</f>
        <v>2</v>
      </c>
      <c r="CH102" s="7">
        <f t="shared" ref="CH102:CH125" si="139">MATCH((SMALL(BA102:BK102,3)),BA102:BK102,0)</f>
        <v>2</v>
      </c>
      <c r="CI102" s="7">
        <f t="shared" ref="CI102:CI125" si="140">MATCH((SMALL(BA102:BK102,4)),BA102:BK102,0)</f>
        <v>2</v>
      </c>
      <c r="CJ102" s="7">
        <f t="shared" ref="CJ102:CJ125" si="141">MATCH((SMALL(BA102:BK102,5)),BA102:BK102,0)</f>
        <v>2</v>
      </c>
      <c r="CK102" s="7">
        <f t="shared" ref="CK102:CK125" si="142">MATCH((SMALL(BA102:BK102,6)),BA102:BK102,0)</f>
        <v>2</v>
      </c>
      <c r="CL102" s="7">
        <f t="shared" si="108"/>
        <v>2</v>
      </c>
      <c r="CM102" s="7">
        <f t="shared" si="109"/>
        <v>2</v>
      </c>
      <c r="CN102" s="7">
        <f t="shared" si="110"/>
        <v>2</v>
      </c>
      <c r="CO102" s="7">
        <f t="shared" si="111"/>
        <v>2</v>
      </c>
      <c r="CP102" s="7">
        <f t="shared" si="112"/>
        <v>1</v>
      </c>
      <c r="CQ102" s="7"/>
      <c r="CS102" s="7">
        <f t="shared" si="119"/>
        <v>0</v>
      </c>
      <c r="CT102" s="7">
        <f t="shared" si="119"/>
        <v>0</v>
      </c>
      <c r="CU102" s="7">
        <f t="shared" si="119"/>
        <v>0</v>
      </c>
      <c r="CV102" s="7">
        <f t="shared" si="119"/>
        <v>0</v>
      </c>
      <c r="CW102" s="7">
        <f t="shared" si="119"/>
        <v>0</v>
      </c>
      <c r="CX102" s="7">
        <f t="shared" si="119"/>
        <v>0</v>
      </c>
      <c r="CY102" s="7">
        <f t="shared" si="119"/>
        <v>0</v>
      </c>
      <c r="CZ102" s="7">
        <f t="shared" si="119"/>
        <v>0</v>
      </c>
      <c r="DA102" s="7">
        <f t="shared" si="120"/>
        <v>0</v>
      </c>
      <c r="DB102" s="7">
        <f t="shared" si="120"/>
        <v>0</v>
      </c>
      <c r="DC102" s="7">
        <f t="shared" si="120"/>
        <v>37</v>
      </c>
    </row>
    <row r="103" spans="1:107">
      <c r="A103" s="6">
        <v>90</v>
      </c>
      <c r="B103" s="68" t="s">
        <v>79</v>
      </c>
      <c r="C103" s="15" t="s">
        <v>88</v>
      </c>
      <c r="D103" s="9"/>
      <c r="E103" s="29">
        <f>LOOKUP((IF(D103&gt;0,(RANK(D103,D$6:D$135,0)),"NA")),'Points System'!$A$4:$A$154,'Points System'!$B$4:$B$154)</f>
        <v>0</v>
      </c>
      <c r="F103" s="17"/>
      <c r="G103" s="29">
        <f>LOOKUP((IF(F103&gt;0,(RANK(F103,F$6:F$135,0)),"NA")),'Points System'!$A$4:$A$154,'Points System'!$B$4:$B$154)</f>
        <v>0</v>
      </c>
      <c r="H103" s="17"/>
      <c r="I103" s="29">
        <f>LOOKUP((IF(H103&gt;0,(RANK(H103,H$6:H$135,0)),"NA")),'Points System'!$A$4:$A$154,'Points System'!$B$4:$B$154)</f>
        <v>0</v>
      </c>
      <c r="J103" s="17"/>
      <c r="K103" s="29">
        <f>LOOKUP((IF(J103&gt;0,(RANK(J103,J$6:J$135,0)),"NA")),'Points System'!$A$4:$A$154,'Points System'!$B$4:$B$154)</f>
        <v>0</v>
      </c>
      <c r="L103" s="17"/>
      <c r="M103" s="29">
        <f>LOOKUP((IF(L103&gt;0,(RANK(L103,L$6:L$135,0)),"NA")),'Points System'!$A$4:$A$154,'Points System'!$B$4:$B$154)</f>
        <v>0</v>
      </c>
      <c r="N103" s="17"/>
      <c r="O103" s="29">
        <f>LOOKUP((IF(N103&gt;0,(RANK(N103,N$6:N$135,0)),"NA")),'Points System'!$A$4:$A$154,'Points System'!$B$4:$B$154)</f>
        <v>0</v>
      </c>
      <c r="P103" s="19"/>
      <c r="Q103" s="29">
        <f>LOOKUP((IF(P103&gt;0,(RANK(P103,P$6:P$135,0)),"NA")),'Points System'!$A$4:$A$154,'Points System'!$B$4:$B$154)</f>
        <v>0</v>
      </c>
      <c r="R103" s="19"/>
      <c r="S103" s="29">
        <f>LOOKUP((IF(R103&gt;0,(RANK(R103,R$6:R$135,0)),"NA")),'Points System'!$A$4:$A$154,'Points System'!$B$4:$B$154)</f>
        <v>0</v>
      </c>
      <c r="T103" s="17"/>
      <c r="U103" s="29">
        <f>LOOKUP((IF(T103&gt;0,(RANK(T103,T$6:T$135,0)),"NA")),'Points System'!$A$4:$A$154,'Points System'!$B$4:$B$154)</f>
        <v>0</v>
      </c>
      <c r="V103" s="17"/>
      <c r="W103" s="29">
        <f>LOOKUP((IF(V103&gt;0,(RANK(V103,V$6:V$135,0)),"NA")),'Points System'!$A$4:$A$154,'Points System'!$B$4:$B$154)</f>
        <v>0</v>
      </c>
      <c r="X103" s="9"/>
      <c r="Y103" s="10">
        <f>LOOKUP((IF(X103&gt;0,(RANK(X103,X$6:X$135,0)),"NA")),'Points System'!$A$4:$A$154,'Points System'!$B$4:$B$154)</f>
        <v>0</v>
      </c>
      <c r="Z103" s="9"/>
      <c r="AA103" s="10">
        <f>LOOKUP((IF(Z103&gt;0,(RANK(Z103,Z$6:Z$135,0)),"NA")),'Points System'!$A$4:$A$154,'Points System'!$B$4:$B$154)</f>
        <v>0</v>
      </c>
      <c r="AB103" s="78">
        <f>CC103</f>
        <v>0</v>
      </c>
      <c r="AC103" s="10">
        <f>SUM((LARGE((BA103:BL103),1))+(LARGE((BA103:BL103),2))+(LARGE((BA103:BL103),3)+(LARGE((BA103:BL103),4))))</f>
        <v>0</v>
      </c>
      <c r="AD103" s="12">
        <f>RANK(AC103,$AC$6:$AC$135,0)</f>
        <v>98</v>
      </c>
      <c r="AE103" s="11">
        <f>(AB103-(ROUNDDOWN(AB103,0)))*100</f>
        <v>0</v>
      </c>
      <c r="AF103" s="76" t="str">
        <f>IF((COUNTIF(AT103:AY103,"&gt;0"))&gt;2,"Y","N")</f>
        <v>N</v>
      </c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23">
        <f t="shared" si="113"/>
        <v>0</v>
      </c>
      <c r="AU103" s="23">
        <f t="shared" si="114"/>
        <v>0</v>
      </c>
      <c r="AV103" s="23">
        <f t="shared" si="115"/>
        <v>0</v>
      </c>
      <c r="AW103" s="23">
        <f t="shared" si="116"/>
        <v>0</v>
      </c>
      <c r="AX103" s="23">
        <f t="shared" si="117"/>
        <v>0</v>
      </c>
      <c r="AY103" s="23">
        <f t="shared" si="118"/>
        <v>0</v>
      </c>
      <c r="AZ103" s="7"/>
      <c r="BA103" s="82">
        <f t="shared" si="103"/>
        <v>0</v>
      </c>
      <c r="BB103" s="83">
        <f t="shared" si="77"/>
        <v>0</v>
      </c>
      <c r="BC103" s="82">
        <f t="shared" si="104"/>
        <v>0</v>
      </c>
      <c r="BD103" s="83">
        <f t="shared" si="78"/>
        <v>0</v>
      </c>
      <c r="BE103" s="82">
        <f t="shared" si="105"/>
        <v>0</v>
      </c>
      <c r="BF103" s="83">
        <f t="shared" si="79"/>
        <v>0</v>
      </c>
      <c r="BG103" s="82">
        <f t="shared" si="106"/>
        <v>0</v>
      </c>
      <c r="BH103" s="82">
        <f t="shared" si="121"/>
        <v>0</v>
      </c>
      <c r="BI103" s="83">
        <f t="shared" si="122"/>
        <v>0</v>
      </c>
      <c r="BJ103" s="82">
        <f t="shared" si="123"/>
        <v>0</v>
      </c>
      <c r="BK103" s="83">
        <f t="shared" si="124"/>
        <v>0</v>
      </c>
      <c r="BL103" s="7"/>
      <c r="BM103" s="82">
        <f t="shared" si="125"/>
        <v>0</v>
      </c>
      <c r="BN103" s="83">
        <f t="shared" si="126"/>
        <v>0</v>
      </c>
      <c r="BO103" s="82">
        <f t="shared" si="127"/>
        <v>0</v>
      </c>
      <c r="BP103" s="83">
        <f t="shared" si="128"/>
        <v>0</v>
      </c>
      <c r="BQ103" s="82">
        <f t="shared" si="129"/>
        <v>0</v>
      </c>
      <c r="BR103" s="83">
        <f t="shared" si="130"/>
        <v>0</v>
      </c>
      <c r="BS103" s="82">
        <f t="shared" si="131"/>
        <v>0</v>
      </c>
      <c r="BT103" s="82">
        <f t="shared" si="132"/>
        <v>0</v>
      </c>
      <c r="BU103" s="83">
        <f t="shared" si="133"/>
        <v>0</v>
      </c>
      <c r="BV103" s="82">
        <f t="shared" si="134"/>
        <v>0</v>
      </c>
      <c r="BW103" s="83">
        <f t="shared" si="135"/>
        <v>0</v>
      </c>
      <c r="BY103" s="7">
        <f t="shared" si="136"/>
        <v>0</v>
      </c>
      <c r="BZ103" s="7"/>
      <c r="CA103" s="7">
        <f t="shared" si="107"/>
        <v>0</v>
      </c>
      <c r="CB103" s="7"/>
      <c r="CC103" s="7">
        <f t="shared" si="96"/>
        <v>0</v>
      </c>
      <c r="CF103" s="7">
        <f t="shared" si="137"/>
        <v>1</v>
      </c>
      <c r="CG103" s="7">
        <f t="shared" si="138"/>
        <v>1</v>
      </c>
      <c r="CH103" s="7">
        <f t="shared" si="139"/>
        <v>1</v>
      </c>
      <c r="CI103" s="7">
        <f t="shared" si="140"/>
        <v>1</v>
      </c>
      <c r="CJ103" s="7">
        <f t="shared" si="141"/>
        <v>1</v>
      </c>
      <c r="CK103" s="7">
        <f t="shared" si="142"/>
        <v>1</v>
      </c>
      <c r="CL103" s="7">
        <f t="shared" ref="CL103:CL125" si="143">MATCH((SMALL(BA103:BK103,7)),BA103:BK103,0)</f>
        <v>1</v>
      </c>
      <c r="CM103" s="7">
        <f t="shared" ref="CM103:CM125" si="144">MATCH((SMALL(BA103:BK103,8)),BA103:BK103,0)</f>
        <v>1</v>
      </c>
      <c r="CN103" s="7">
        <f t="shared" si="110"/>
        <v>1</v>
      </c>
      <c r="CO103" s="7">
        <f t="shared" si="111"/>
        <v>1</v>
      </c>
      <c r="CP103" s="7">
        <f t="shared" si="112"/>
        <v>1</v>
      </c>
      <c r="CQ103" s="7"/>
      <c r="CS103" s="7">
        <f t="shared" si="119"/>
        <v>0</v>
      </c>
      <c r="CT103" s="7">
        <f t="shared" si="119"/>
        <v>0</v>
      </c>
      <c r="CU103" s="7">
        <f t="shared" si="119"/>
        <v>0</v>
      </c>
      <c r="CV103" s="7">
        <f t="shared" si="119"/>
        <v>0</v>
      </c>
      <c r="CW103" s="7">
        <f t="shared" si="119"/>
        <v>0</v>
      </c>
      <c r="CX103" s="7">
        <f t="shared" si="119"/>
        <v>0</v>
      </c>
      <c r="CY103" s="7">
        <f t="shared" si="119"/>
        <v>0</v>
      </c>
      <c r="CZ103" s="7">
        <f t="shared" si="119"/>
        <v>0</v>
      </c>
      <c r="DA103" s="7">
        <f t="shared" si="120"/>
        <v>0</v>
      </c>
      <c r="DB103" s="7">
        <f t="shared" si="120"/>
        <v>0</v>
      </c>
      <c r="DC103" s="7">
        <f t="shared" si="120"/>
        <v>0</v>
      </c>
    </row>
    <row r="104" spans="1:107">
      <c r="A104" s="6">
        <v>91</v>
      </c>
      <c r="B104" s="68" t="s">
        <v>255</v>
      </c>
      <c r="C104" s="15" t="s">
        <v>110</v>
      </c>
      <c r="D104" s="9"/>
      <c r="E104" s="29">
        <f>LOOKUP((IF(D104&gt;0,(RANK(D104,D$6:D$135,0)),"NA")),'Points System'!$A$4:$A$154,'Points System'!$B$4:$B$154)</f>
        <v>0</v>
      </c>
      <c r="F104" s="17"/>
      <c r="G104" s="29">
        <f>LOOKUP((IF(F104&gt;0,(RANK(F104,F$6:F$135,0)),"NA")),'Points System'!$A$4:$A$154,'Points System'!$B$4:$B$154)</f>
        <v>0</v>
      </c>
      <c r="H104" s="17"/>
      <c r="I104" s="29">
        <f>LOOKUP((IF(H104&gt;0,(RANK(H104,H$6:H$135,0)),"NA")),'Points System'!$A$4:$A$154,'Points System'!$B$4:$B$154)</f>
        <v>0</v>
      </c>
      <c r="J104" s="17"/>
      <c r="K104" s="29">
        <f>LOOKUP((IF(J104&gt;0,(RANK(J104,J$6:J$135,0)),"NA")),'Points System'!$A$4:$A$154,'Points System'!$B$4:$B$154)</f>
        <v>0</v>
      </c>
      <c r="L104" s="17"/>
      <c r="M104" s="29">
        <f>LOOKUP((IF(L104&gt;0,(RANK(L104,L$6:L$135,0)),"NA")),'Points System'!$A$4:$A$154,'Points System'!$B$4:$B$154)</f>
        <v>0</v>
      </c>
      <c r="N104" s="17"/>
      <c r="O104" s="29">
        <f>LOOKUP((IF(N104&gt;0,(RANK(N104,N$6:N$135,0)),"NA")),'Points System'!$A$4:$A$154,'Points System'!$B$4:$B$154)</f>
        <v>0</v>
      </c>
      <c r="P104" s="19"/>
      <c r="Q104" s="29">
        <f>LOOKUP((IF(P104&gt;0,(RANK(P104,P$6:P$135,0)),"NA")),'Points System'!$A$4:$A$154,'Points System'!$B$4:$B$154)</f>
        <v>0</v>
      </c>
      <c r="R104" s="19"/>
      <c r="S104" s="29">
        <f>LOOKUP((IF(R104&gt;0,(RANK(R104,R$6:R$135,0)),"NA")),'Points System'!$A$4:$A$154,'Points System'!$B$4:$B$154)</f>
        <v>0</v>
      </c>
      <c r="T104" s="17"/>
      <c r="U104" s="29">
        <f>LOOKUP((IF(T104&gt;0,(RANK(T104,T$6:T$135,0)),"NA")),'Points System'!$A$4:$A$154,'Points System'!$B$4:$B$154)</f>
        <v>0</v>
      </c>
      <c r="V104" s="17"/>
      <c r="W104" s="29">
        <f>LOOKUP((IF(V104&gt;0,(RANK(V104,V$6:V$135,0)),"NA")),'Points System'!$A$4:$A$154,'Points System'!$B$4:$B$154)</f>
        <v>0</v>
      </c>
      <c r="X104" s="9"/>
      <c r="Y104" s="10">
        <f>LOOKUP((IF(X104&gt;0,(RANK(X104,X$6:X$135,0)),"NA")),'Points System'!$A$4:$A$154,'Points System'!$B$4:$B$154)</f>
        <v>0</v>
      </c>
      <c r="Z104" s="9"/>
      <c r="AA104" s="10">
        <f>LOOKUP((IF(Z104&gt;0,(RANK(Z104,Z$6:Z$135,0)),"NA")),'Points System'!$A$4:$A$154,'Points System'!$B$4:$B$154)</f>
        <v>0</v>
      </c>
      <c r="AB104" s="78">
        <f>CC104</f>
        <v>0</v>
      </c>
      <c r="AC104" s="10">
        <f>SUM((LARGE((BA104:BL104),1))+(LARGE((BA104:BL104),2))+(LARGE((BA104:BL104),3)+(LARGE((BA104:BL104),4))))</f>
        <v>0</v>
      </c>
      <c r="AD104" s="12">
        <f>RANK(AC104,$AC$6:$AC$135,0)</f>
        <v>98</v>
      </c>
      <c r="AE104" s="11">
        <f>(AB104-(ROUNDDOWN(AB104,0)))*100</f>
        <v>0</v>
      </c>
      <c r="AF104" s="76" t="str">
        <f>IF((COUNTIF(AT104:AY104,"&gt;0"))&gt;2,"Y","N")</f>
        <v>N</v>
      </c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23">
        <f t="shared" si="113"/>
        <v>0</v>
      </c>
      <c r="AU104" s="23">
        <f t="shared" si="114"/>
        <v>0</v>
      </c>
      <c r="AV104" s="23">
        <f t="shared" si="115"/>
        <v>0</v>
      </c>
      <c r="AW104" s="23">
        <f t="shared" si="116"/>
        <v>0</v>
      </c>
      <c r="AX104" s="23">
        <f t="shared" si="117"/>
        <v>0</v>
      </c>
      <c r="AY104" s="23">
        <f t="shared" si="118"/>
        <v>0</v>
      </c>
      <c r="AZ104" s="7"/>
      <c r="BA104" s="82">
        <f t="shared" si="103"/>
        <v>0</v>
      </c>
      <c r="BB104" s="83">
        <f t="shared" si="77"/>
        <v>0</v>
      </c>
      <c r="BC104" s="82">
        <f t="shared" si="104"/>
        <v>0</v>
      </c>
      <c r="BD104" s="83">
        <f t="shared" si="78"/>
        <v>0</v>
      </c>
      <c r="BE104" s="82">
        <f t="shared" si="105"/>
        <v>0</v>
      </c>
      <c r="BF104" s="83">
        <f t="shared" si="79"/>
        <v>0</v>
      </c>
      <c r="BG104" s="82">
        <f t="shared" si="106"/>
        <v>0</v>
      </c>
      <c r="BH104" s="82">
        <f t="shared" si="121"/>
        <v>0</v>
      </c>
      <c r="BI104" s="83">
        <f t="shared" si="122"/>
        <v>0</v>
      </c>
      <c r="BJ104" s="82">
        <f t="shared" si="123"/>
        <v>0</v>
      </c>
      <c r="BK104" s="83">
        <f t="shared" si="124"/>
        <v>0</v>
      </c>
      <c r="BL104" s="7"/>
      <c r="BM104" s="82">
        <f t="shared" si="125"/>
        <v>0</v>
      </c>
      <c r="BN104" s="83">
        <f t="shared" si="126"/>
        <v>0</v>
      </c>
      <c r="BO104" s="82">
        <f t="shared" si="127"/>
        <v>0</v>
      </c>
      <c r="BP104" s="83">
        <f t="shared" si="128"/>
        <v>0</v>
      </c>
      <c r="BQ104" s="82">
        <f t="shared" si="129"/>
        <v>0</v>
      </c>
      <c r="BR104" s="83">
        <f t="shared" si="130"/>
        <v>0</v>
      </c>
      <c r="BS104" s="82">
        <f t="shared" si="131"/>
        <v>0</v>
      </c>
      <c r="BT104" s="82">
        <f t="shared" si="132"/>
        <v>0</v>
      </c>
      <c r="BU104" s="83">
        <f t="shared" si="133"/>
        <v>0</v>
      </c>
      <c r="BV104" s="82">
        <f t="shared" si="134"/>
        <v>0</v>
      </c>
      <c r="BW104" s="83">
        <f t="shared" si="135"/>
        <v>0</v>
      </c>
      <c r="BY104" s="7">
        <f t="shared" si="136"/>
        <v>0</v>
      </c>
      <c r="BZ104" s="7"/>
      <c r="CA104" s="7">
        <f t="shared" si="107"/>
        <v>0</v>
      </c>
      <c r="CB104" s="7"/>
      <c r="CC104" s="7">
        <f t="shared" si="96"/>
        <v>0</v>
      </c>
      <c r="CF104" s="7">
        <f t="shared" si="137"/>
        <v>1</v>
      </c>
      <c r="CG104" s="7">
        <f t="shared" si="138"/>
        <v>1</v>
      </c>
      <c r="CH104" s="7">
        <f t="shared" si="139"/>
        <v>1</v>
      </c>
      <c r="CI104" s="7">
        <f t="shared" si="140"/>
        <v>1</v>
      </c>
      <c r="CJ104" s="7">
        <f t="shared" si="141"/>
        <v>1</v>
      </c>
      <c r="CK104" s="7">
        <f t="shared" si="142"/>
        <v>1</v>
      </c>
      <c r="CL104" s="7">
        <f t="shared" si="143"/>
        <v>1</v>
      </c>
      <c r="CM104" s="7">
        <f t="shared" si="144"/>
        <v>1</v>
      </c>
      <c r="CN104" s="7">
        <f t="shared" si="110"/>
        <v>1</v>
      </c>
      <c r="CO104" s="7">
        <f t="shared" si="111"/>
        <v>1</v>
      </c>
      <c r="CP104" s="7">
        <f t="shared" si="112"/>
        <v>1</v>
      </c>
      <c r="CQ104" s="7"/>
      <c r="CS104" s="7">
        <f t="shared" si="119"/>
        <v>0</v>
      </c>
      <c r="CT104" s="7">
        <f t="shared" si="119"/>
        <v>0</v>
      </c>
      <c r="CU104" s="7">
        <f t="shared" si="119"/>
        <v>0</v>
      </c>
      <c r="CV104" s="7">
        <f t="shared" si="119"/>
        <v>0</v>
      </c>
      <c r="CW104" s="7">
        <f t="shared" si="119"/>
        <v>0</v>
      </c>
      <c r="CX104" s="7">
        <f t="shared" si="119"/>
        <v>0</v>
      </c>
      <c r="CY104" s="7">
        <f t="shared" si="119"/>
        <v>0</v>
      </c>
      <c r="CZ104" s="7">
        <f t="shared" si="119"/>
        <v>0</v>
      </c>
      <c r="DA104" s="7">
        <f t="shared" si="120"/>
        <v>0</v>
      </c>
      <c r="DB104" s="7">
        <f t="shared" si="120"/>
        <v>0</v>
      </c>
      <c r="DC104" s="7">
        <f t="shared" si="120"/>
        <v>0</v>
      </c>
    </row>
    <row r="105" spans="1:107">
      <c r="A105" s="6">
        <v>92</v>
      </c>
      <c r="B105" s="68" t="s">
        <v>71</v>
      </c>
      <c r="C105" s="15" t="s">
        <v>165</v>
      </c>
      <c r="D105" s="9"/>
      <c r="E105" s="29">
        <f>LOOKUP((IF(D105&gt;0,(RANK(D105,D$6:D$135,0)),"NA")),'Points System'!$A$4:$A$154,'Points System'!$B$4:$B$154)</f>
        <v>0</v>
      </c>
      <c r="F105" s="17"/>
      <c r="G105" s="29">
        <f>LOOKUP((IF(F105&gt;0,(RANK(F105,F$6:F$135,0)),"NA")),'Points System'!$A$4:$A$154,'Points System'!$B$4:$B$154)</f>
        <v>0</v>
      </c>
      <c r="H105" s="17"/>
      <c r="I105" s="29">
        <f>LOOKUP((IF(H105&gt;0,(RANK(H105,H$6:H$135,0)),"NA")),'Points System'!$A$4:$A$154,'Points System'!$B$4:$B$154)</f>
        <v>0</v>
      </c>
      <c r="J105" s="17"/>
      <c r="K105" s="29">
        <f>LOOKUP((IF(J105&gt;0,(RANK(J105,J$6:J$135,0)),"NA")),'Points System'!$A$4:$A$154,'Points System'!$B$4:$B$154)</f>
        <v>0</v>
      </c>
      <c r="L105" s="17"/>
      <c r="M105" s="29">
        <f>LOOKUP((IF(L105&gt;0,(RANK(L105,L$6:L$135,0)),"NA")),'Points System'!$A$4:$A$154,'Points System'!$B$4:$B$154)</f>
        <v>0</v>
      </c>
      <c r="N105" s="17"/>
      <c r="O105" s="29">
        <f>LOOKUP((IF(N105&gt;0,(RANK(N105,N$6:N$135,0)),"NA")),'Points System'!$A$4:$A$154,'Points System'!$B$4:$B$154)</f>
        <v>0</v>
      </c>
      <c r="P105" s="19"/>
      <c r="Q105" s="29">
        <f>LOOKUP((IF(P105&gt;0,(RANK(P105,P$6:P$135,0)),"NA")),'Points System'!$A$4:$A$154,'Points System'!$B$4:$B$154)</f>
        <v>0</v>
      </c>
      <c r="R105" s="19"/>
      <c r="S105" s="29">
        <f>LOOKUP((IF(R105&gt;0,(RANK(R105,R$6:R$135,0)),"NA")),'Points System'!$A$4:$A$154,'Points System'!$B$4:$B$154)</f>
        <v>0</v>
      </c>
      <c r="T105" s="17"/>
      <c r="U105" s="29">
        <f>LOOKUP((IF(T105&gt;0,(RANK(T105,T$6:T$135,0)),"NA")),'Points System'!$A$4:$A$154,'Points System'!$B$4:$B$154)</f>
        <v>0</v>
      </c>
      <c r="V105" s="17"/>
      <c r="W105" s="29">
        <f>LOOKUP((IF(V105&gt;0,(RANK(V105,V$6:V$135,0)),"NA")),'Points System'!$A$4:$A$154,'Points System'!$B$4:$B$154)</f>
        <v>0</v>
      </c>
      <c r="X105" s="9"/>
      <c r="Y105" s="10">
        <f>LOOKUP((IF(X105&gt;0,(RANK(X105,X$6:X$135,0)),"NA")),'Points System'!$A$4:$A$154,'Points System'!$B$4:$B$154)</f>
        <v>0</v>
      </c>
      <c r="Z105" s="9"/>
      <c r="AA105" s="10">
        <f>LOOKUP((IF(Z105&gt;0,(RANK(Z105,Z$6:Z$135,0)),"NA")),'Points System'!$A$4:$A$154,'Points System'!$B$4:$B$154)</f>
        <v>0</v>
      </c>
      <c r="AB105" s="78">
        <f>CC105</f>
        <v>0</v>
      </c>
      <c r="AC105" s="10">
        <f>SUM((LARGE((BA105:BL105),1))+(LARGE((BA105:BL105),2))+(LARGE((BA105:BL105),3)+(LARGE((BA105:BL105),4))))</f>
        <v>0</v>
      </c>
      <c r="AD105" s="12">
        <f>RANK(AC105,$AC$6:$AC$135,0)</f>
        <v>98</v>
      </c>
      <c r="AE105" s="11">
        <f>(AB105-(ROUNDDOWN(AB105,0)))*100</f>
        <v>0</v>
      </c>
      <c r="AF105" s="76" t="str">
        <f>IF((COUNTIF(AT105:AY105,"&gt;0"))&gt;2,"Y","N")</f>
        <v>N</v>
      </c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23">
        <f t="shared" si="113"/>
        <v>0</v>
      </c>
      <c r="AU105" s="23">
        <f t="shared" si="114"/>
        <v>0</v>
      </c>
      <c r="AV105" s="23">
        <f t="shared" si="115"/>
        <v>0</v>
      </c>
      <c r="AW105" s="23">
        <f t="shared" si="116"/>
        <v>0</v>
      </c>
      <c r="AX105" s="23">
        <f t="shared" si="117"/>
        <v>0</v>
      </c>
      <c r="AY105" s="23">
        <f t="shared" si="118"/>
        <v>0</v>
      </c>
      <c r="AZ105" s="7"/>
      <c r="BA105" s="82">
        <f t="shared" si="103"/>
        <v>0</v>
      </c>
      <c r="BB105" s="83">
        <f t="shared" si="77"/>
        <v>0</v>
      </c>
      <c r="BC105" s="82">
        <f t="shared" si="104"/>
        <v>0</v>
      </c>
      <c r="BD105" s="83">
        <f t="shared" si="78"/>
        <v>0</v>
      </c>
      <c r="BE105" s="82">
        <f t="shared" si="105"/>
        <v>0</v>
      </c>
      <c r="BF105" s="83">
        <f t="shared" si="79"/>
        <v>0</v>
      </c>
      <c r="BG105" s="82">
        <f t="shared" si="106"/>
        <v>0</v>
      </c>
      <c r="BH105" s="82">
        <f t="shared" si="121"/>
        <v>0</v>
      </c>
      <c r="BI105" s="83">
        <f t="shared" si="122"/>
        <v>0</v>
      </c>
      <c r="BJ105" s="82">
        <f t="shared" si="123"/>
        <v>0</v>
      </c>
      <c r="BK105" s="83">
        <f t="shared" si="124"/>
        <v>0</v>
      </c>
      <c r="BL105" s="7"/>
      <c r="BM105" s="82">
        <f t="shared" si="125"/>
        <v>0</v>
      </c>
      <c r="BN105" s="83">
        <f t="shared" si="126"/>
        <v>0</v>
      </c>
      <c r="BO105" s="82">
        <f t="shared" si="127"/>
        <v>0</v>
      </c>
      <c r="BP105" s="83">
        <f t="shared" si="128"/>
        <v>0</v>
      </c>
      <c r="BQ105" s="82">
        <f t="shared" si="129"/>
        <v>0</v>
      </c>
      <c r="BR105" s="83">
        <f t="shared" si="130"/>
        <v>0</v>
      </c>
      <c r="BS105" s="82">
        <f t="shared" si="131"/>
        <v>0</v>
      </c>
      <c r="BT105" s="82">
        <f t="shared" si="132"/>
        <v>0</v>
      </c>
      <c r="BU105" s="83">
        <f t="shared" si="133"/>
        <v>0</v>
      </c>
      <c r="BV105" s="82">
        <f t="shared" si="134"/>
        <v>0</v>
      </c>
      <c r="BW105" s="83">
        <f t="shared" si="135"/>
        <v>0</v>
      </c>
      <c r="BY105" s="7">
        <f t="shared" si="136"/>
        <v>0</v>
      </c>
      <c r="BZ105" s="7"/>
      <c r="CA105" s="7">
        <f t="shared" si="107"/>
        <v>0</v>
      </c>
      <c r="CB105" s="7"/>
      <c r="CC105" s="7">
        <f t="shared" si="96"/>
        <v>0</v>
      </c>
      <c r="CF105" s="7">
        <f t="shared" si="137"/>
        <v>1</v>
      </c>
      <c r="CG105" s="7">
        <f t="shared" si="138"/>
        <v>1</v>
      </c>
      <c r="CH105" s="7">
        <f t="shared" si="139"/>
        <v>1</v>
      </c>
      <c r="CI105" s="7">
        <f t="shared" si="140"/>
        <v>1</v>
      </c>
      <c r="CJ105" s="7">
        <f t="shared" si="141"/>
        <v>1</v>
      </c>
      <c r="CK105" s="7">
        <f t="shared" si="142"/>
        <v>1</v>
      </c>
      <c r="CL105" s="7">
        <f t="shared" si="143"/>
        <v>1</v>
      </c>
      <c r="CM105" s="7">
        <f t="shared" si="144"/>
        <v>1</v>
      </c>
      <c r="CN105" s="7">
        <f t="shared" si="110"/>
        <v>1</v>
      </c>
      <c r="CO105" s="7">
        <f t="shared" si="111"/>
        <v>1</v>
      </c>
      <c r="CP105" s="7">
        <f t="shared" si="112"/>
        <v>1</v>
      </c>
      <c r="CQ105" s="7"/>
      <c r="CS105" s="7">
        <f t="shared" si="119"/>
        <v>0</v>
      </c>
      <c r="CT105" s="7">
        <f t="shared" si="119"/>
        <v>0</v>
      </c>
      <c r="CU105" s="7">
        <f t="shared" si="119"/>
        <v>0</v>
      </c>
      <c r="CV105" s="7">
        <f t="shared" si="119"/>
        <v>0</v>
      </c>
      <c r="CW105" s="7">
        <f t="shared" si="119"/>
        <v>0</v>
      </c>
      <c r="CX105" s="7">
        <f t="shared" si="119"/>
        <v>0</v>
      </c>
      <c r="CY105" s="7">
        <f t="shared" si="119"/>
        <v>0</v>
      </c>
      <c r="CZ105" s="7">
        <f t="shared" si="119"/>
        <v>0</v>
      </c>
      <c r="DA105" s="7">
        <f t="shared" si="120"/>
        <v>0</v>
      </c>
      <c r="DB105" s="7">
        <f t="shared" si="120"/>
        <v>0</v>
      </c>
      <c r="DC105" s="7">
        <f t="shared" si="120"/>
        <v>0</v>
      </c>
    </row>
    <row r="106" spans="1:107">
      <c r="A106" s="6">
        <v>93</v>
      </c>
      <c r="B106" s="68" t="s">
        <v>71</v>
      </c>
      <c r="C106" s="15" t="s">
        <v>256</v>
      </c>
      <c r="D106" s="9"/>
      <c r="E106" s="29">
        <f>LOOKUP((IF(D106&gt;0,(RANK(D106,D$6:D$135,0)),"NA")),'Points System'!$A$4:$A$154,'Points System'!$B$4:$B$154)</f>
        <v>0</v>
      </c>
      <c r="F106" s="17"/>
      <c r="G106" s="29">
        <f>LOOKUP((IF(F106&gt;0,(RANK(F106,F$6:F$135,0)),"NA")),'Points System'!$A$4:$A$154,'Points System'!$B$4:$B$154)</f>
        <v>0</v>
      </c>
      <c r="H106" s="17"/>
      <c r="I106" s="29">
        <f>LOOKUP((IF(H106&gt;0,(RANK(H106,H$6:H$135,0)),"NA")),'Points System'!$A$4:$A$154,'Points System'!$B$4:$B$154)</f>
        <v>0</v>
      </c>
      <c r="J106" s="17"/>
      <c r="K106" s="29">
        <f>LOOKUP((IF(J106&gt;0,(RANK(J106,J$6:J$135,0)),"NA")),'Points System'!$A$4:$A$154,'Points System'!$B$4:$B$154)</f>
        <v>0</v>
      </c>
      <c r="L106" s="17"/>
      <c r="M106" s="29">
        <f>LOOKUP((IF(L106&gt;0,(RANK(L106,L$6:L$135,0)),"NA")),'Points System'!$A$4:$A$154,'Points System'!$B$4:$B$154)</f>
        <v>0</v>
      </c>
      <c r="N106" s="17"/>
      <c r="O106" s="29">
        <f>LOOKUP((IF(N106&gt;0,(RANK(N106,N$6:N$135,0)),"NA")),'Points System'!$A$4:$A$154,'Points System'!$B$4:$B$154)</f>
        <v>0</v>
      </c>
      <c r="P106" s="19"/>
      <c r="Q106" s="29">
        <f>LOOKUP((IF(P106&gt;0,(RANK(P106,P$6:P$135,0)),"NA")),'Points System'!$A$4:$A$154,'Points System'!$B$4:$B$154)</f>
        <v>0</v>
      </c>
      <c r="R106" s="19"/>
      <c r="S106" s="29">
        <f>LOOKUP((IF(R106&gt;0,(RANK(R106,R$6:R$135,0)),"NA")),'Points System'!$A$4:$A$154,'Points System'!$B$4:$B$154)</f>
        <v>0</v>
      </c>
      <c r="T106" s="17"/>
      <c r="U106" s="29">
        <f>LOOKUP((IF(T106&gt;0,(RANK(T106,T$6:T$135,0)),"NA")),'Points System'!$A$4:$A$154,'Points System'!$B$4:$B$154)</f>
        <v>0</v>
      </c>
      <c r="V106" s="17"/>
      <c r="W106" s="29">
        <f>LOOKUP((IF(V106&gt;0,(RANK(V106,V$6:V$135,0)),"NA")),'Points System'!$A$4:$A$154,'Points System'!$B$4:$B$154)</f>
        <v>0</v>
      </c>
      <c r="X106" s="9"/>
      <c r="Y106" s="10">
        <f>LOOKUP((IF(X106&gt;0,(RANK(X106,X$6:X$135,0)),"NA")),'Points System'!$A$4:$A$154,'Points System'!$B$4:$B$154)</f>
        <v>0</v>
      </c>
      <c r="Z106" s="9"/>
      <c r="AA106" s="10">
        <f>LOOKUP((IF(Z106&gt;0,(RANK(Z106,Z$6:Z$135,0)),"NA")),'Points System'!$A$4:$A$154,'Points System'!$B$4:$B$154)</f>
        <v>0</v>
      </c>
      <c r="AB106" s="78">
        <f>CC106</f>
        <v>0</v>
      </c>
      <c r="AC106" s="10">
        <f>SUM((LARGE((BA106:BL106),1))+(LARGE((BA106:BL106),2))+(LARGE((BA106:BL106),3)+(LARGE((BA106:BL106),4))))</f>
        <v>0</v>
      </c>
      <c r="AD106" s="12">
        <f>RANK(AC106,$AC$6:$AC$135,0)</f>
        <v>98</v>
      </c>
      <c r="AE106" s="11">
        <f>(AB106-(ROUNDDOWN(AB106,0)))*100</f>
        <v>0</v>
      </c>
      <c r="AF106" s="76" t="str">
        <f>IF((COUNTIF(AT106:AY106,"&gt;0"))&gt;2,"Y","N")</f>
        <v>N</v>
      </c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23">
        <f t="shared" si="113"/>
        <v>0</v>
      </c>
      <c r="AU106" s="23">
        <f t="shared" si="114"/>
        <v>0</v>
      </c>
      <c r="AV106" s="23">
        <f t="shared" si="115"/>
        <v>0</v>
      </c>
      <c r="AW106" s="23">
        <f t="shared" si="116"/>
        <v>0</v>
      </c>
      <c r="AX106" s="23">
        <f t="shared" si="117"/>
        <v>0</v>
      </c>
      <c r="AY106" s="23">
        <f t="shared" si="118"/>
        <v>0</v>
      </c>
      <c r="AZ106" s="7"/>
      <c r="BA106" s="82">
        <f t="shared" si="103"/>
        <v>0</v>
      </c>
      <c r="BB106" s="83">
        <f t="shared" si="77"/>
        <v>0</v>
      </c>
      <c r="BC106" s="82">
        <f t="shared" si="104"/>
        <v>0</v>
      </c>
      <c r="BD106" s="83">
        <f t="shared" si="78"/>
        <v>0</v>
      </c>
      <c r="BE106" s="82">
        <f t="shared" si="105"/>
        <v>0</v>
      </c>
      <c r="BF106" s="83">
        <f t="shared" si="79"/>
        <v>0</v>
      </c>
      <c r="BG106" s="82">
        <f t="shared" si="106"/>
        <v>0</v>
      </c>
      <c r="BH106" s="82">
        <f t="shared" si="121"/>
        <v>0</v>
      </c>
      <c r="BI106" s="83">
        <f t="shared" si="122"/>
        <v>0</v>
      </c>
      <c r="BJ106" s="82">
        <f t="shared" si="123"/>
        <v>0</v>
      </c>
      <c r="BK106" s="83">
        <f t="shared" si="124"/>
        <v>0</v>
      </c>
      <c r="BL106" s="7"/>
      <c r="BM106" s="82">
        <f t="shared" si="125"/>
        <v>0</v>
      </c>
      <c r="BN106" s="83">
        <f t="shared" si="126"/>
        <v>0</v>
      </c>
      <c r="BO106" s="82">
        <f t="shared" si="127"/>
        <v>0</v>
      </c>
      <c r="BP106" s="83">
        <f t="shared" si="128"/>
        <v>0</v>
      </c>
      <c r="BQ106" s="82">
        <f t="shared" si="129"/>
        <v>0</v>
      </c>
      <c r="BR106" s="83">
        <f t="shared" si="130"/>
        <v>0</v>
      </c>
      <c r="BS106" s="82">
        <f t="shared" si="131"/>
        <v>0</v>
      </c>
      <c r="BT106" s="82">
        <f t="shared" si="132"/>
        <v>0</v>
      </c>
      <c r="BU106" s="83">
        <f t="shared" si="133"/>
        <v>0</v>
      </c>
      <c r="BV106" s="82">
        <f t="shared" si="134"/>
        <v>0</v>
      </c>
      <c r="BW106" s="83">
        <f t="shared" si="135"/>
        <v>0</v>
      </c>
      <c r="BY106" s="7">
        <f t="shared" si="136"/>
        <v>0</v>
      </c>
      <c r="BZ106" s="7"/>
      <c r="CA106" s="7">
        <f t="shared" si="107"/>
        <v>0</v>
      </c>
      <c r="CB106" s="7"/>
      <c r="CC106" s="7">
        <f t="shared" si="96"/>
        <v>0</v>
      </c>
      <c r="CF106" s="7">
        <f t="shared" si="137"/>
        <v>1</v>
      </c>
      <c r="CG106" s="7">
        <f t="shared" si="138"/>
        <v>1</v>
      </c>
      <c r="CH106" s="7">
        <f t="shared" si="139"/>
        <v>1</v>
      </c>
      <c r="CI106" s="7">
        <f t="shared" si="140"/>
        <v>1</v>
      </c>
      <c r="CJ106" s="7">
        <f t="shared" si="141"/>
        <v>1</v>
      </c>
      <c r="CK106" s="7">
        <f t="shared" si="142"/>
        <v>1</v>
      </c>
      <c r="CL106" s="7">
        <f t="shared" si="143"/>
        <v>1</v>
      </c>
      <c r="CM106" s="7">
        <f t="shared" si="144"/>
        <v>1</v>
      </c>
      <c r="CN106" s="7">
        <f t="shared" si="110"/>
        <v>1</v>
      </c>
      <c r="CO106" s="7">
        <f t="shared" si="111"/>
        <v>1</v>
      </c>
      <c r="CP106" s="7">
        <f t="shared" si="112"/>
        <v>1</v>
      </c>
      <c r="CQ106" s="7"/>
      <c r="CS106" s="7">
        <f t="shared" si="119"/>
        <v>0</v>
      </c>
      <c r="CT106" s="7">
        <f t="shared" si="119"/>
        <v>0</v>
      </c>
      <c r="CU106" s="7">
        <f t="shared" si="119"/>
        <v>0</v>
      </c>
      <c r="CV106" s="7">
        <f t="shared" si="119"/>
        <v>0</v>
      </c>
      <c r="CW106" s="7">
        <f t="shared" si="119"/>
        <v>0</v>
      </c>
      <c r="CX106" s="7">
        <f t="shared" si="119"/>
        <v>0</v>
      </c>
      <c r="CY106" s="7">
        <f t="shared" si="119"/>
        <v>0</v>
      </c>
      <c r="CZ106" s="7">
        <f t="shared" si="119"/>
        <v>0</v>
      </c>
      <c r="DA106" s="7">
        <f t="shared" si="120"/>
        <v>0</v>
      </c>
      <c r="DB106" s="7">
        <f t="shared" si="120"/>
        <v>0</v>
      </c>
      <c r="DC106" s="7">
        <f t="shared" si="120"/>
        <v>0</v>
      </c>
    </row>
    <row r="107" spans="1:107">
      <c r="A107" s="6">
        <v>94</v>
      </c>
      <c r="B107" s="68" t="s">
        <v>71</v>
      </c>
      <c r="C107" s="15" t="s">
        <v>72</v>
      </c>
      <c r="D107" s="9"/>
      <c r="E107" s="29">
        <f>LOOKUP((IF(D107&gt;0,(RANK(D107,D$6:D$135,0)),"NA")),'Points System'!$A$4:$A$154,'Points System'!$B$4:$B$154)</f>
        <v>0</v>
      </c>
      <c r="F107" s="17"/>
      <c r="G107" s="29">
        <f>LOOKUP((IF(F107&gt;0,(RANK(F107,F$6:F$135,0)),"NA")),'Points System'!$A$4:$A$154,'Points System'!$B$4:$B$154)</f>
        <v>0</v>
      </c>
      <c r="H107" s="17"/>
      <c r="I107" s="29">
        <f>LOOKUP((IF(H107&gt;0,(RANK(H107,H$6:H$135,0)),"NA")),'Points System'!$A$4:$A$154,'Points System'!$B$4:$B$154)</f>
        <v>0</v>
      </c>
      <c r="J107" s="17"/>
      <c r="K107" s="29">
        <f>LOOKUP((IF(J107&gt;0,(RANK(J107,J$6:J$135,0)),"NA")),'Points System'!$A$4:$A$154,'Points System'!$B$4:$B$154)</f>
        <v>0</v>
      </c>
      <c r="L107" s="17"/>
      <c r="M107" s="29">
        <f>LOOKUP((IF(L107&gt;0,(RANK(L107,L$6:L$135,0)),"NA")),'Points System'!$A$4:$A$154,'Points System'!$B$4:$B$154)</f>
        <v>0</v>
      </c>
      <c r="N107" s="17"/>
      <c r="O107" s="29">
        <f>LOOKUP((IF(N107&gt;0,(RANK(N107,N$6:N$135,0)),"NA")),'Points System'!$A$4:$A$154,'Points System'!$B$4:$B$154)</f>
        <v>0</v>
      </c>
      <c r="P107" s="19"/>
      <c r="Q107" s="29">
        <f>LOOKUP((IF(P107&gt;0,(RANK(P107,P$6:P$135,0)),"NA")),'Points System'!$A$4:$A$154,'Points System'!$B$4:$B$154)</f>
        <v>0</v>
      </c>
      <c r="R107" s="19"/>
      <c r="S107" s="29">
        <f>LOOKUP((IF(R107&gt;0,(RANK(R107,R$6:R$135,0)),"NA")),'Points System'!$A$4:$A$154,'Points System'!$B$4:$B$154)</f>
        <v>0</v>
      </c>
      <c r="T107" s="17"/>
      <c r="U107" s="29">
        <f>LOOKUP((IF(T107&gt;0,(RANK(T107,T$6:T$135,0)),"NA")),'Points System'!$A$4:$A$154,'Points System'!$B$4:$B$154)</f>
        <v>0</v>
      </c>
      <c r="V107" s="17"/>
      <c r="W107" s="29">
        <f>LOOKUP((IF(V107&gt;0,(RANK(V107,V$6:V$135,0)),"NA")),'Points System'!$A$4:$A$154,'Points System'!$B$4:$B$154)</f>
        <v>0</v>
      </c>
      <c r="X107" s="9"/>
      <c r="Y107" s="10">
        <f>LOOKUP((IF(X107&gt;0,(RANK(X107,X$6:X$135,0)),"NA")),'Points System'!$A$4:$A$154,'Points System'!$B$4:$B$154)</f>
        <v>0</v>
      </c>
      <c r="Z107" s="9"/>
      <c r="AA107" s="10">
        <f>LOOKUP((IF(Z107&gt;0,(RANK(Z107,Z$6:Z$135,0)),"NA")),'Points System'!$A$4:$A$154,'Points System'!$B$4:$B$154)</f>
        <v>0</v>
      </c>
      <c r="AB107" s="78">
        <f>CC107</f>
        <v>0</v>
      </c>
      <c r="AC107" s="10">
        <f>SUM((LARGE((BA107:BL107),1))+(LARGE((BA107:BL107),2))+(LARGE((BA107:BL107),3)+(LARGE((BA107:BL107),4))))</f>
        <v>0</v>
      </c>
      <c r="AD107" s="12">
        <f>RANK(AC107,$AC$6:$AC$135,0)</f>
        <v>98</v>
      </c>
      <c r="AE107" s="11">
        <f>(AB107-(ROUNDDOWN(AB107,0)))*100</f>
        <v>0</v>
      </c>
      <c r="AF107" s="76" t="str">
        <f>IF((COUNTIF(AT107:AY107,"&gt;0"))&gt;2,"Y","N")</f>
        <v>N</v>
      </c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23">
        <f t="shared" si="113"/>
        <v>0</v>
      </c>
      <c r="AU107" s="23">
        <f t="shared" si="114"/>
        <v>0</v>
      </c>
      <c r="AV107" s="23">
        <f t="shared" si="115"/>
        <v>0</v>
      </c>
      <c r="AW107" s="23">
        <f t="shared" si="116"/>
        <v>0</v>
      </c>
      <c r="AX107" s="23">
        <f t="shared" si="117"/>
        <v>0</v>
      </c>
      <c r="AY107" s="23">
        <f t="shared" si="118"/>
        <v>0</v>
      </c>
      <c r="AZ107" s="7"/>
      <c r="BA107" s="82">
        <f t="shared" si="103"/>
        <v>0</v>
      </c>
      <c r="BB107" s="83">
        <f t="shared" si="77"/>
        <v>0</v>
      </c>
      <c r="BC107" s="82">
        <f t="shared" si="104"/>
        <v>0</v>
      </c>
      <c r="BD107" s="83">
        <f t="shared" si="78"/>
        <v>0</v>
      </c>
      <c r="BE107" s="82">
        <f t="shared" si="105"/>
        <v>0</v>
      </c>
      <c r="BF107" s="83">
        <f t="shared" si="79"/>
        <v>0</v>
      </c>
      <c r="BG107" s="82">
        <f t="shared" si="106"/>
        <v>0</v>
      </c>
      <c r="BH107" s="82">
        <f t="shared" si="121"/>
        <v>0</v>
      </c>
      <c r="BI107" s="83">
        <f t="shared" si="122"/>
        <v>0</v>
      </c>
      <c r="BJ107" s="82">
        <f t="shared" si="123"/>
        <v>0</v>
      </c>
      <c r="BK107" s="83">
        <f t="shared" si="124"/>
        <v>0</v>
      </c>
      <c r="BL107" s="7"/>
      <c r="BM107" s="82">
        <f t="shared" si="125"/>
        <v>0</v>
      </c>
      <c r="BN107" s="83">
        <f t="shared" si="126"/>
        <v>0</v>
      </c>
      <c r="BO107" s="82">
        <f t="shared" si="127"/>
        <v>0</v>
      </c>
      <c r="BP107" s="83">
        <f t="shared" si="128"/>
        <v>0</v>
      </c>
      <c r="BQ107" s="82">
        <f t="shared" si="129"/>
        <v>0</v>
      </c>
      <c r="BR107" s="83">
        <f t="shared" si="130"/>
        <v>0</v>
      </c>
      <c r="BS107" s="82">
        <f t="shared" si="131"/>
        <v>0</v>
      </c>
      <c r="BT107" s="82">
        <f t="shared" si="132"/>
        <v>0</v>
      </c>
      <c r="BU107" s="83">
        <f t="shared" si="133"/>
        <v>0</v>
      </c>
      <c r="BV107" s="82">
        <f t="shared" si="134"/>
        <v>0</v>
      </c>
      <c r="BW107" s="83">
        <f t="shared" si="135"/>
        <v>0</v>
      </c>
      <c r="BY107" s="7">
        <f t="shared" si="136"/>
        <v>0</v>
      </c>
      <c r="BZ107" s="7"/>
      <c r="CA107" s="7">
        <f t="shared" si="107"/>
        <v>0</v>
      </c>
      <c r="CB107" s="7"/>
      <c r="CC107" s="7">
        <f t="shared" si="96"/>
        <v>0</v>
      </c>
      <c r="CF107" s="7">
        <f t="shared" si="137"/>
        <v>1</v>
      </c>
      <c r="CG107" s="7">
        <f t="shared" si="138"/>
        <v>1</v>
      </c>
      <c r="CH107" s="7">
        <f t="shared" si="139"/>
        <v>1</v>
      </c>
      <c r="CI107" s="7">
        <f t="shared" si="140"/>
        <v>1</v>
      </c>
      <c r="CJ107" s="7">
        <f t="shared" si="141"/>
        <v>1</v>
      </c>
      <c r="CK107" s="7">
        <f t="shared" si="142"/>
        <v>1</v>
      </c>
      <c r="CL107" s="7">
        <f t="shared" si="143"/>
        <v>1</v>
      </c>
      <c r="CM107" s="7">
        <f t="shared" si="144"/>
        <v>1</v>
      </c>
      <c r="CN107" s="7">
        <f t="shared" si="110"/>
        <v>1</v>
      </c>
      <c r="CO107" s="7">
        <f t="shared" si="111"/>
        <v>1</v>
      </c>
      <c r="CP107" s="7">
        <f t="shared" si="112"/>
        <v>1</v>
      </c>
      <c r="CQ107" s="7"/>
      <c r="CS107" s="7">
        <f t="shared" si="119"/>
        <v>0</v>
      </c>
      <c r="CT107" s="7">
        <f t="shared" si="119"/>
        <v>0</v>
      </c>
      <c r="CU107" s="7">
        <f t="shared" si="119"/>
        <v>0</v>
      </c>
      <c r="CV107" s="7">
        <f t="shared" si="119"/>
        <v>0</v>
      </c>
      <c r="CW107" s="7">
        <f t="shared" si="119"/>
        <v>0</v>
      </c>
      <c r="CX107" s="7">
        <f t="shared" si="119"/>
        <v>0</v>
      </c>
      <c r="CY107" s="7">
        <f t="shared" si="119"/>
        <v>0</v>
      </c>
      <c r="CZ107" s="7">
        <f t="shared" si="119"/>
        <v>0</v>
      </c>
      <c r="DA107" s="7">
        <f t="shared" si="120"/>
        <v>0</v>
      </c>
      <c r="DB107" s="7">
        <f t="shared" si="120"/>
        <v>0</v>
      </c>
      <c r="DC107" s="7">
        <f t="shared" si="120"/>
        <v>0</v>
      </c>
    </row>
    <row r="108" spans="1:107">
      <c r="A108" s="6">
        <v>95</v>
      </c>
      <c r="B108" s="68" t="s">
        <v>297</v>
      </c>
      <c r="C108" s="15" t="s">
        <v>298</v>
      </c>
      <c r="D108" s="9"/>
      <c r="E108" s="29">
        <f>LOOKUP((IF(D108&gt;0,(RANK(D108,D$6:D$135,0)),"NA")),'Points System'!$A$4:$A$154,'Points System'!$B$4:$B$154)</f>
        <v>0</v>
      </c>
      <c r="F108" s="17"/>
      <c r="G108" s="29">
        <f>LOOKUP((IF(F108&gt;0,(RANK(F108,F$6:F$135,0)),"NA")),'Points System'!$A$4:$A$154,'Points System'!$B$4:$B$154)</f>
        <v>0</v>
      </c>
      <c r="H108" s="17"/>
      <c r="I108" s="29">
        <f>LOOKUP((IF(H108&gt;0,(RANK(H108,H$6:H$135,0)),"NA")),'Points System'!$A$4:$A$154,'Points System'!$B$4:$B$154)</f>
        <v>0</v>
      </c>
      <c r="J108" s="17"/>
      <c r="K108" s="29">
        <f>LOOKUP((IF(J108&gt;0,(RANK(J108,J$6:J$135,0)),"NA")),'Points System'!$A$4:$A$154,'Points System'!$B$4:$B$154)</f>
        <v>0</v>
      </c>
      <c r="L108" s="17"/>
      <c r="M108" s="29">
        <f>LOOKUP((IF(L108&gt;0,(RANK(L108,L$6:L$135,0)),"NA")),'Points System'!$A$4:$A$154,'Points System'!$B$4:$B$154)</f>
        <v>0</v>
      </c>
      <c r="N108" s="17"/>
      <c r="O108" s="29">
        <f>LOOKUP((IF(N108&gt;0,(RANK(N108,N$6:N$135,0)),"NA")),'Points System'!$A$4:$A$154,'Points System'!$B$4:$B$154)</f>
        <v>0</v>
      </c>
      <c r="P108" s="19"/>
      <c r="Q108" s="29">
        <f>LOOKUP((IF(P108&gt;0,(RANK(P108,P$6:P$135,0)),"NA")),'Points System'!$A$4:$A$154,'Points System'!$B$4:$B$154)</f>
        <v>0</v>
      </c>
      <c r="R108" s="19"/>
      <c r="S108" s="29">
        <f>LOOKUP((IF(R108&gt;0,(RANK(R108,R$6:R$135,0)),"NA")),'Points System'!$A$4:$A$154,'Points System'!$B$4:$B$154)</f>
        <v>0</v>
      </c>
      <c r="T108" s="17"/>
      <c r="U108" s="29">
        <f>LOOKUP((IF(T108&gt;0,(RANK(T108,T$6:T$135,0)),"NA")),'Points System'!$A$4:$A$154,'Points System'!$B$4:$B$154)</f>
        <v>0</v>
      </c>
      <c r="V108" s="17"/>
      <c r="W108" s="29">
        <f>LOOKUP((IF(V108&gt;0,(RANK(V108,V$6:V$135,0)),"NA")),'Points System'!$A$4:$A$154,'Points System'!$B$4:$B$154)</f>
        <v>0</v>
      </c>
      <c r="X108" s="9"/>
      <c r="Y108" s="10">
        <f>LOOKUP((IF(X108&gt;0,(RANK(X108,X$6:X$135,0)),"NA")),'Points System'!$A$4:$A$154,'Points System'!$B$4:$B$154)</f>
        <v>0</v>
      </c>
      <c r="Z108" s="9"/>
      <c r="AA108" s="10">
        <f>LOOKUP((IF(Z108&gt;0,(RANK(Z108,Z$6:Z$135,0)),"NA")),'Points System'!$A$4:$A$154,'Points System'!$B$4:$B$154)</f>
        <v>0</v>
      </c>
      <c r="AB108" s="78">
        <f>CC108</f>
        <v>0</v>
      </c>
      <c r="AC108" s="10">
        <f>SUM((LARGE((BA108:BL108),1))+(LARGE((BA108:BL108),2))+(LARGE((BA108:BL108),3)+(LARGE((BA108:BL108),4))))</f>
        <v>0</v>
      </c>
      <c r="AD108" s="12">
        <f>RANK(AC108,$AC$6:$AC$135,0)</f>
        <v>98</v>
      </c>
      <c r="AE108" s="11">
        <f>(AB108-(ROUNDDOWN(AB108,0)))*100</f>
        <v>0</v>
      </c>
      <c r="AF108" s="76" t="str">
        <f>IF((COUNTIF(AT108:AY108,"&gt;0"))&gt;2,"Y","N")</f>
        <v>N</v>
      </c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23">
        <f t="shared" si="113"/>
        <v>0</v>
      </c>
      <c r="AU108" s="23">
        <f t="shared" si="114"/>
        <v>0</v>
      </c>
      <c r="AV108" s="23">
        <f t="shared" si="115"/>
        <v>0</v>
      </c>
      <c r="AW108" s="23">
        <f t="shared" si="116"/>
        <v>0</v>
      </c>
      <c r="AX108" s="23">
        <f t="shared" si="117"/>
        <v>0</v>
      </c>
      <c r="AY108" s="23">
        <f t="shared" si="118"/>
        <v>0</v>
      </c>
      <c r="AZ108" s="7"/>
      <c r="BA108" s="82">
        <f t="shared" si="103"/>
        <v>0</v>
      </c>
      <c r="BB108" s="83">
        <f t="shared" si="77"/>
        <v>0</v>
      </c>
      <c r="BC108" s="82">
        <f t="shared" si="104"/>
        <v>0</v>
      </c>
      <c r="BD108" s="83">
        <f t="shared" si="78"/>
        <v>0</v>
      </c>
      <c r="BE108" s="82">
        <f t="shared" si="105"/>
        <v>0</v>
      </c>
      <c r="BF108" s="83">
        <f t="shared" si="79"/>
        <v>0</v>
      </c>
      <c r="BG108" s="82">
        <f t="shared" si="106"/>
        <v>0</v>
      </c>
      <c r="BH108" s="82">
        <f t="shared" si="121"/>
        <v>0</v>
      </c>
      <c r="BI108" s="83">
        <f t="shared" si="122"/>
        <v>0</v>
      </c>
      <c r="BJ108" s="82">
        <f t="shared" si="123"/>
        <v>0</v>
      </c>
      <c r="BK108" s="83">
        <f t="shared" si="124"/>
        <v>0</v>
      </c>
      <c r="BL108" s="7"/>
      <c r="BM108" s="82">
        <f t="shared" si="125"/>
        <v>0</v>
      </c>
      <c r="BN108" s="83">
        <f t="shared" si="126"/>
        <v>0</v>
      </c>
      <c r="BO108" s="82">
        <f t="shared" si="127"/>
        <v>0</v>
      </c>
      <c r="BP108" s="83">
        <f t="shared" si="128"/>
        <v>0</v>
      </c>
      <c r="BQ108" s="82">
        <f t="shared" si="129"/>
        <v>0</v>
      </c>
      <c r="BR108" s="83">
        <f t="shared" si="130"/>
        <v>0</v>
      </c>
      <c r="BS108" s="82">
        <f t="shared" si="131"/>
        <v>0</v>
      </c>
      <c r="BT108" s="82">
        <f t="shared" si="132"/>
        <v>0</v>
      </c>
      <c r="BU108" s="83">
        <f t="shared" si="133"/>
        <v>0</v>
      </c>
      <c r="BV108" s="82">
        <f t="shared" si="134"/>
        <v>0</v>
      </c>
      <c r="BW108" s="83">
        <f t="shared" si="135"/>
        <v>0</v>
      </c>
      <c r="BY108" s="7">
        <f t="shared" si="136"/>
        <v>0</v>
      </c>
      <c r="BZ108" s="7"/>
      <c r="CA108" s="7">
        <f t="shared" si="107"/>
        <v>0</v>
      </c>
      <c r="CB108" s="7"/>
      <c r="CC108" s="7">
        <f t="shared" si="96"/>
        <v>0</v>
      </c>
      <c r="CF108" s="7">
        <f t="shared" si="137"/>
        <v>1</v>
      </c>
      <c r="CG108" s="7">
        <f t="shared" si="138"/>
        <v>1</v>
      </c>
      <c r="CH108" s="7">
        <f t="shared" si="139"/>
        <v>1</v>
      </c>
      <c r="CI108" s="7">
        <f t="shared" si="140"/>
        <v>1</v>
      </c>
      <c r="CJ108" s="7">
        <f t="shared" si="141"/>
        <v>1</v>
      </c>
      <c r="CK108" s="7">
        <f t="shared" si="142"/>
        <v>1</v>
      </c>
      <c r="CL108" s="7">
        <f t="shared" si="143"/>
        <v>1</v>
      </c>
      <c r="CM108" s="7">
        <f t="shared" si="144"/>
        <v>1</v>
      </c>
      <c r="CN108" s="7">
        <f t="shared" si="110"/>
        <v>1</v>
      </c>
      <c r="CO108" s="7">
        <f t="shared" si="111"/>
        <v>1</v>
      </c>
      <c r="CP108" s="7">
        <f t="shared" si="112"/>
        <v>1</v>
      </c>
      <c r="CQ108" s="7"/>
      <c r="CS108" s="7">
        <f t="shared" si="119"/>
        <v>0</v>
      </c>
      <c r="CT108" s="7">
        <f t="shared" si="119"/>
        <v>0</v>
      </c>
      <c r="CU108" s="7">
        <f t="shared" si="119"/>
        <v>0</v>
      </c>
      <c r="CV108" s="7">
        <f t="shared" si="119"/>
        <v>0</v>
      </c>
      <c r="CW108" s="7">
        <f t="shared" si="119"/>
        <v>0</v>
      </c>
      <c r="CX108" s="7">
        <f t="shared" si="119"/>
        <v>0</v>
      </c>
      <c r="CY108" s="7">
        <f t="shared" si="119"/>
        <v>0</v>
      </c>
      <c r="CZ108" s="7">
        <f t="shared" si="119"/>
        <v>0</v>
      </c>
      <c r="DA108" s="7">
        <f t="shared" si="120"/>
        <v>0</v>
      </c>
      <c r="DB108" s="7">
        <f t="shared" si="120"/>
        <v>0</v>
      </c>
      <c r="DC108" s="7">
        <f t="shared" si="120"/>
        <v>0</v>
      </c>
    </row>
    <row r="109" spans="1:107">
      <c r="A109" s="6">
        <v>96</v>
      </c>
      <c r="B109" s="68" t="s">
        <v>290</v>
      </c>
      <c r="C109" s="15" t="s">
        <v>291</v>
      </c>
      <c r="D109" s="9"/>
      <c r="E109" s="29">
        <f>LOOKUP((IF(D109&gt;0,(RANK(D109,D$6:D$135,0)),"NA")),'Points System'!$A$4:$A$154,'Points System'!$B$4:$B$154)</f>
        <v>0</v>
      </c>
      <c r="F109" s="17"/>
      <c r="G109" s="29">
        <f>LOOKUP((IF(F109&gt;0,(RANK(F109,F$6:F$135,0)),"NA")),'Points System'!$A$4:$A$154,'Points System'!$B$4:$B$154)</f>
        <v>0</v>
      </c>
      <c r="H109" s="17"/>
      <c r="I109" s="29">
        <f>LOOKUP((IF(H109&gt;0,(RANK(H109,H$6:H$135,0)),"NA")),'Points System'!$A$4:$A$154,'Points System'!$B$4:$B$154)</f>
        <v>0</v>
      </c>
      <c r="J109" s="17"/>
      <c r="K109" s="29">
        <f>LOOKUP((IF(J109&gt;0,(RANK(J109,J$6:J$135,0)),"NA")),'Points System'!$A$4:$A$154,'Points System'!$B$4:$B$154)</f>
        <v>0</v>
      </c>
      <c r="L109" s="17"/>
      <c r="M109" s="29">
        <f>LOOKUP((IF(L109&gt;0,(RANK(L109,L$6:L$135,0)),"NA")),'Points System'!$A$4:$A$154,'Points System'!$B$4:$B$154)</f>
        <v>0</v>
      </c>
      <c r="N109" s="17"/>
      <c r="O109" s="29">
        <f>LOOKUP((IF(N109&gt;0,(RANK(N109,N$6:N$135,0)),"NA")),'Points System'!$A$4:$A$154,'Points System'!$B$4:$B$154)</f>
        <v>0</v>
      </c>
      <c r="P109" s="19"/>
      <c r="Q109" s="29">
        <f>LOOKUP((IF(P109&gt;0,(RANK(P109,P$6:P$135,0)),"NA")),'Points System'!$A$4:$A$154,'Points System'!$B$4:$B$154)</f>
        <v>0</v>
      </c>
      <c r="R109" s="19"/>
      <c r="S109" s="29">
        <f>LOOKUP((IF(R109&gt;0,(RANK(R109,R$6:R$135,0)),"NA")),'Points System'!$A$4:$A$154,'Points System'!$B$4:$B$154)</f>
        <v>0</v>
      </c>
      <c r="T109" s="17"/>
      <c r="U109" s="29">
        <f>LOOKUP((IF(T109&gt;0,(RANK(T109,T$6:T$135,0)),"NA")),'Points System'!$A$4:$A$154,'Points System'!$B$4:$B$154)</f>
        <v>0</v>
      </c>
      <c r="V109" s="17"/>
      <c r="W109" s="29">
        <f>LOOKUP((IF(V109&gt;0,(RANK(V109,V$6:V$135,0)),"NA")),'Points System'!$A$4:$A$154,'Points System'!$B$4:$B$154)</f>
        <v>0</v>
      </c>
      <c r="X109" s="9"/>
      <c r="Y109" s="10">
        <f>LOOKUP((IF(X109&gt;0,(RANK(X109,X$6:X$135,0)),"NA")),'Points System'!$A$4:$A$154,'Points System'!$B$4:$B$154)</f>
        <v>0</v>
      </c>
      <c r="Z109" s="9"/>
      <c r="AA109" s="10">
        <f>LOOKUP((IF(Z109&gt;0,(RANK(Z109,Z$6:Z$135,0)),"NA")),'Points System'!$A$4:$A$154,'Points System'!$B$4:$B$154)</f>
        <v>0</v>
      </c>
      <c r="AB109" s="78">
        <f>CC109</f>
        <v>0</v>
      </c>
      <c r="AC109" s="10">
        <f>SUM((LARGE((BA109:BL109),1))+(LARGE((BA109:BL109),2))+(LARGE((BA109:BL109),3)+(LARGE((BA109:BL109),4))))</f>
        <v>0</v>
      </c>
      <c r="AD109" s="12">
        <f>RANK(AC109,$AC$6:$AC$135,0)</f>
        <v>98</v>
      </c>
      <c r="AE109" s="11">
        <f>(AB109-(ROUNDDOWN(AB109,0)))*100</f>
        <v>0</v>
      </c>
      <c r="AF109" s="76" t="str">
        <f>IF((COUNTIF(AT109:AY109,"&gt;0"))&gt;2,"Y","N")</f>
        <v>N</v>
      </c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23">
        <f t="shared" si="113"/>
        <v>0</v>
      </c>
      <c r="AU109" s="23">
        <f t="shared" si="114"/>
        <v>0</v>
      </c>
      <c r="AV109" s="23">
        <f t="shared" si="115"/>
        <v>0</v>
      </c>
      <c r="AW109" s="23">
        <f t="shared" si="116"/>
        <v>0</v>
      </c>
      <c r="AX109" s="23">
        <f t="shared" si="117"/>
        <v>0</v>
      </c>
      <c r="AY109" s="23">
        <f t="shared" si="118"/>
        <v>0</v>
      </c>
      <c r="AZ109" s="7"/>
      <c r="BA109" s="82">
        <f t="shared" si="103"/>
        <v>0</v>
      </c>
      <c r="BB109" s="83">
        <f t="shared" si="77"/>
        <v>0</v>
      </c>
      <c r="BC109" s="82">
        <f t="shared" si="104"/>
        <v>0</v>
      </c>
      <c r="BD109" s="83">
        <f t="shared" si="78"/>
        <v>0</v>
      </c>
      <c r="BE109" s="82">
        <f t="shared" si="105"/>
        <v>0</v>
      </c>
      <c r="BF109" s="83">
        <f t="shared" si="79"/>
        <v>0</v>
      </c>
      <c r="BG109" s="82">
        <f t="shared" si="106"/>
        <v>0</v>
      </c>
      <c r="BH109" s="82">
        <f t="shared" si="121"/>
        <v>0</v>
      </c>
      <c r="BI109" s="83">
        <f t="shared" si="122"/>
        <v>0</v>
      </c>
      <c r="BJ109" s="82">
        <f t="shared" si="123"/>
        <v>0</v>
      </c>
      <c r="BK109" s="83">
        <f t="shared" si="124"/>
        <v>0</v>
      </c>
      <c r="BL109" s="7"/>
      <c r="BM109" s="82">
        <f t="shared" si="125"/>
        <v>0</v>
      </c>
      <c r="BN109" s="83">
        <f t="shared" si="126"/>
        <v>0</v>
      </c>
      <c r="BO109" s="82">
        <f t="shared" si="127"/>
        <v>0</v>
      </c>
      <c r="BP109" s="83">
        <f t="shared" si="128"/>
        <v>0</v>
      </c>
      <c r="BQ109" s="82">
        <f t="shared" si="129"/>
        <v>0</v>
      </c>
      <c r="BR109" s="83">
        <f t="shared" si="130"/>
        <v>0</v>
      </c>
      <c r="BS109" s="82">
        <f t="shared" si="131"/>
        <v>0</v>
      </c>
      <c r="BT109" s="82">
        <f t="shared" si="132"/>
        <v>0</v>
      </c>
      <c r="BU109" s="83">
        <f t="shared" si="133"/>
        <v>0</v>
      </c>
      <c r="BV109" s="82">
        <f t="shared" si="134"/>
        <v>0</v>
      </c>
      <c r="BW109" s="83">
        <f t="shared" si="135"/>
        <v>0</v>
      </c>
      <c r="BY109" s="7">
        <f t="shared" si="136"/>
        <v>0</v>
      </c>
      <c r="BZ109" s="7"/>
      <c r="CA109" s="7">
        <f t="shared" si="107"/>
        <v>0</v>
      </c>
      <c r="CB109" s="7"/>
      <c r="CC109" s="7">
        <f t="shared" si="96"/>
        <v>0</v>
      </c>
      <c r="CF109" s="7">
        <f t="shared" si="137"/>
        <v>1</v>
      </c>
      <c r="CG109" s="7">
        <f t="shared" si="138"/>
        <v>1</v>
      </c>
      <c r="CH109" s="7">
        <f t="shared" si="139"/>
        <v>1</v>
      </c>
      <c r="CI109" s="7">
        <f t="shared" si="140"/>
        <v>1</v>
      </c>
      <c r="CJ109" s="7">
        <f t="shared" si="141"/>
        <v>1</v>
      </c>
      <c r="CK109" s="7">
        <f t="shared" si="142"/>
        <v>1</v>
      </c>
      <c r="CL109" s="7">
        <f t="shared" si="143"/>
        <v>1</v>
      </c>
      <c r="CM109" s="7">
        <f t="shared" si="144"/>
        <v>1</v>
      </c>
      <c r="CN109" s="7">
        <f t="shared" si="110"/>
        <v>1</v>
      </c>
      <c r="CO109" s="7">
        <f t="shared" si="111"/>
        <v>1</v>
      </c>
      <c r="CP109" s="7">
        <f t="shared" si="112"/>
        <v>1</v>
      </c>
      <c r="CQ109" s="7"/>
      <c r="CS109" s="7">
        <f t="shared" si="119"/>
        <v>0</v>
      </c>
      <c r="CT109" s="7">
        <f t="shared" si="119"/>
        <v>0</v>
      </c>
      <c r="CU109" s="7">
        <f t="shared" si="119"/>
        <v>0</v>
      </c>
      <c r="CV109" s="7">
        <f t="shared" si="119"/>
        <v>0</v>
      </c>
      <c r="CW109" s="7">
        <f t="shared" si="119"/>
        <v>0</v>
      </c>
      <c r="CX109" s="7">
        <f t="shared" si="119"/>
        <v>0</v>
      </c>
      <c r="CY109" s="7">
        <f t="shared" si="119"/>
        <v>0</v>
      </c>
      <c r="CZ109" s="7">
        <f t="shared" si="119"/>
        <v>0</v>
      </c>
      <c r="DA109" s="7">
        <f t="shared" si="120"/>
        <v>0</v>
      </c>
      <c r="DB109" s="7">
        <f t="shared" si="120"/>
        <v>0</v>
      </c>
      <c r="DC109" s="7">
        <f t="shared" si="120"/>
        <v>0</v>
      </c>
    </row>
    <row r="110" spans="1:107">
      <c r="A110" s="6">
        <v>97</v>
      </c>
      <c r="B110" s="68" t="s">
        <v>50</v>
      </c>
      <c r="C110" s="15" t="s">
        <v>185</v>
      </c>
      <c r="D110" s="9"/>
      <c r="E110" s="29">
        <f>LOOKUP((IF(D110&gt;0,(RANK(D110,D$6:D$135,0)),"NA")),'Points System'!$A$4:$A$154,'Points System'!$B$4:$B$154)</f>
        <v>0</v>
      </c>
      <c r="F110" s="17"/>
      <c r="G110" s="29">
        <f>LOOKUP((IF(F110&gt;0,(RANK(F110,F$6:F$135,0)),"NA")),'Points System'!$A$4:$A$154,'Points System'!$B$4:$B$154)</f>
        <v>0</v>
      </c>
      <c r="H110" s="17"/>
      <c r="I110" s="29">
        <f>LOOKUP((IF(H110&gt;0,(RANK(H110,H$6:H$135,0)),"NA")),'Points System'!$A$4:$A$154,'Points System'!$B$4:$B$154)</f>
        <v>0</v>
      </c>
      <c r="J110" s="17"/>
      <c r="K110" s="29">
        <f>LOOKUP((IF(J110&gt;0,(RANK(J110,J$6:J$135,0)),"NA")),'Points System'!$A$4:$A$154,'Points System'!$B$4:$B$154)</f>
        <v>0</v>
      </c>
      <c r="L110" s="17"/>
      <c r="M110" s="29">
        <f>LOOKUP((IF(L110&gt;0,(RANK(L110,L$6:L$135,0)),"NA")),'Points System'!$A$4:$A$154,'Points System'!$B$4:$B$154)</f>
        <v>0</v>
      </c>
      <c r="N110" s="17"/>
      <c r="O110" s="29">
        <f>LOOKUP((IF(N110&gt;0,(RANK(N110,N$6:N$135,0)),"NA")),'Points System'!$A$4:$A$154,'Points System'!$B$4:$B$154)</f>
        <v>0</v>
      </c>
      <c r="P110" s="19"/>
      <c r="Q110" s="29">
        <f>LOOKUP((IF(P110&gt;0,(RANK(P110,P$6:P$135,0)),"NA")),'Points System'!$A$4:$A$154,'Points System'!$B$4:$B$154)</f>
        <v>0</v>
      </c>
      <c r="R110" s="19"/>
      <c r="S110" s="29">
        <f>LOOKUP((IF(R110&gt;0,(RANK(R110,R$6:R$135,0)),"NA")),'Points System'!$A$4:$A$154,'Points System'!$B$4:$B$154)</f>
        <v>0</v>
      </c>
      <c r="T110" s="17"/>
      <c r="U110" s="29">
        <f>LOOKUP((IF(T110&gt;0,(RANK(T110,T$6:T$135,0)),"NA")),'Points System'!$A$4:$A$154,'Points System'!$B$4:$B$154)</f>
        <v>0</v>
      </c>
      <c r="V110" s="17"/>
      <c r="W110" s="29">
        <f>LOOKUP((IF(V110&gt;0,(RANK(V110,V$6:V$135,0)),"NA")),'Points System'!$A$4:$A$154,'Points System'!$B$4:$B$154)</f>
        <v>0</v>
      </c>
      <c r="X110" s="9"/>
      <c r="Y110" s="10">
        <f>LOOKUP((IF(X110&gt;0,(RANK(X110,X$6:X$135,0)),"NA")),'Points System'!$A$4:$A$154,'Points System'!$B$4:$B$154)</f>
        <v>0</v>
      </c>
      <c r="Z110" s="9"/>
      <c r="AA110" s="10">
        <f>LOOKUP((IF(Z110&gt;0,(RANK(Z110,Z$6:Z$135,0)),"NA")),'Points System'!$A$4:$A$154,'Points System'!$B$4:$B$154)</f>
        <v>0</v>
      </c>
      <c r="AB110" s="78">
        <f>CC110</f>
        <v>0</v>
      </c>
      <c r="AC110" s="10">
        <f>SUM((LARGE((BA110:BL110),1))+(LARGE((BA110:BL110),2))+(LARGE((BA110:BL110),3)+(LARGE((BA110:BL110),4))))</f>
        <v>0</v>
      </c>
      <c r="AD110" s="12">
        <f>RANK(AC110,$AC$6:$AC$135,0)</f>
        <v>98</v>
      </c>
      <c r="AE110" s="11">
        <f>(AB110-(ROUNDDOWN(AB110,0)))*100</f>
        <v>0</v>
      </c>
      <c r="AF110" s="76" t="str">
        <f>IF((COUNTIF(AT110:AY110,"&gt;0"))&gt;2,"Y","N")</f>
        <v>N</v>
      </c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23">
        <f t="shared" si="113"/>
        <v>0</v>
      </c>
      <c r="AU110" s="23">
        <f t="shared" si="114"/>
        <v>0</v>
      </c>
      <c r="AV110" s="23">
        <f t="shared" si="115"/>
        <v>0</v>
      </c>
      <c r="AW110" s="23">
        <f t="shared" si="116"/>
        <v>0</v>
      </c>
      <c r="AX110" s="23">
        <f t="shared" si="117"/>
        <v>0</v>
      </c>
      <c r="AY110" s="23">
        <f t="shared" si="118"/>
        <v>0</v>
      </c>
      <c r="AZ110" s="7"/>
      <c r="BA110" s="82">
        <f t="shared" si="103"/>
        <v>0</v>
      </c>
      <c r="BB110" s="83">
        <f t="shared" si="77"/>
        <v>0</v>
      </c>
      <c r="BC110" s="82">
        <f t="shared" si="104"/>
        <v>0</v>
      </c>
      <c r="BD110" s="83">
        <f t="shared" si="78"/>
        <v>0</v>
      </c>
      <c r="BE110" s="82">
        <f t="shared" si="105"/>
        <v>0</v>
      </c>
      <c r="BF110" s="83">
        <f t="shared" si="79"/>
        <v>0</v>
      </c>
      <c r="BG110" s="82">
        <f t="shared" si="106"/>
        <v>0</v>
      </c>
      <c r="BH110" s="82">
        <f t="shared" si="121"/>
        <v>0</v>
      </c>
      <c r="BI110" s="83">
        <f t="shared" si="122"/>
        <v>0</v>
      </c>
      <c r="BJ110" s="82">
        <f t="shared" si="123"/>
        <v>0</v>
      </c>
      <c r="BK110" s="83">
        <f t="shared" si="124"/>
        <v>0</v>
      </c>
      <c r="BL110" s="7"/>
      <c r="BM110" s="82">
        <f t="shared" si="125"/>
        <v>0</v>
      </c>
      <c r="BN110" s="83">
        <f t="shared" si="126"/>
        <v>0</v>
      </c>
      <c r="BO110" s="82">
        <f t="shared" si="127"/>
        <v>0</v>
      </c>
      <c r="BP110" s="83">
        <f t="shared" si="128"/>
        <v>0</v>
      </c>
      <c r="BQ110" s="82">
        <f t="shared" si="129"/>
        <v>0</v>
      </c>
      <c r="BR110" s="83">
        <f t="shared" si="130"/>
        <v>0</v>
      </c>
      <c r="BS110" s="82">
        <f t="shared" si="131"/>
        <v>0</v>
      </c>
      <c r="BT110" s="82">
        <f t="shared" si="132"/>
        <v>0</v>
      </c>
      <c r="BU110" s="83">
        <f t="shared" si="133"/>
        <v>0</v>
      </c>
      <c r="BV110" s="82">
        <f t="shared" si="134"/>
        <v>0</v>
      </c>
      <c r="BW110" s="83">
        <f t="shared" si="135"/>
        <v>0</v>
      </c>
      <c r="BY110" s="7">
        <f t="shared" si="136"/>
        <v>0</v>
      </c>
      <c r="BZ110" s="7"/>
      <c r="CA110" s="7">
        <f t="shared" si="107"/>
        <v>0</v>
      </c>
      <c r="CB110" s="7"/>
      <c r="CC110" s="7">
        <f t="shared" si="96"/>
        <v>0</v>
      </c>
      <c r="CF110" s="7">
        <f t="shared" si="137"/>
        <v>1</v>
      </c>
      <c r="CG110" s="7">
        <f t="shared" si="138"/>
        <v>1</v>
      </c>
      <c r="CH110" s="7">
        <f t="shared" si="139"/>
        <v>1</v>
      </c>
      <c r="CI110" s="7">
        <f t="shared" si="140"/>
        <v>1</v>
      </c>
      <c r="CJ110" s="7">
        <f t="shared" si="141"/>
        <v>1</v>
      </c>
      <c r="CK110" s="7">
        <f t="shared" si="142"/>
        <v>1</v>
      </c>
      <c r="CL110" s="7">
        <f t="shared" si="143"/>
        <v>1</v>
      </c>
      <c r="CM110" s="7">
        <f t="shared" si="144"/>
        <v>1</v>
      </c>
      <c r="CN110" s="7">
        <f t="shared" si="110"/>
        <v>1</v>
      </c>
      <c r="CO110" s="7">
        <f t="shared" si="111"/>
        <v>1</v>
      </c>
      <c r="CP110" s="7">
        <f t="shared" si="112"/>
        <v>1</v>
      </c>
      <c r="CQ110" s="7"/>
      <c r="CS110" s="7">
        <f t="shared" si="119"/>
        <v>0</v>
      </c>
      <c r="CT110" s="7">
        <f t="shared" si="119"/>
        <v>0</v>
      </c>
      <c r="CU110" s="7">
        <f t="shared" si="119"/>
        <v>0</v>
      </c>
      <c r="CV110" s="7">
        <f t="shared" si="119"/>
        <v>0</v>
      </c>
      <c r="CW110" s="7">
        <f t="shared" si="119"/>
        <v>0</v>
      </c>
      <c r="CX110" s="7">
        <f t="shared" si="119"/>
        <v>0</v>
      </c>
      <c r="CY110" s="7">
        <f t="shared" si="119"/>
        <v>0</v>
      </c>
      <c r="CZ110" s="7">
        <f t="shared" si="119"/>
        <v>0</v>
      </c>
      <c r="DA110" s="7">
        <f t="shared" si="120"/>
        <v>0</v>
      </c>
      <c r="DB110" s="7">
        <f t="shared" si="120"/>
        <v>0</v>
      </c>
      <c r="DC110" s="7">
        <f t="shared" si="120"/>
        <v>0</v>
      </c>
    </row>
    <row r="111" spans="1:107">
      <c r="A111" s="6">
        <v>98</v>
      </c>
      <c r="B111" s="68" t="s">
        <v>50</v>
      </c>
      <c r="C111" s="15" t="s">
        <v>40</v>
      </c>
      <c r="D111" s="9"/>
      <c r="E111" s="29">
        <f>LOOKUP((IF(D111&gt;0,(RANK(D111,D$6:D$135,0)),"NA")),'Points System'!$A$4:$A$154,'Points System'!$B$4:$B$154)</f>
        <v>0</v>
      </c>
      <c r="F111" s="17"/>
      <c r="G111" s="29">
        <f>LOOKUP((IF(F111&gt;0,(RANK(F111,F$6:F$135,0)),"NA")),'Points System'!$A$4:$A$154,'Points System'!$B$4:$B$154)</f>
        <v>0</v>
      </c>
      <c r="H111" s="17"/>
      <c r="I111" s="29">
        <f>LOOKUP((IF(H111&gt;0,(RANK(H111,H$6:H$135,0)),"NA")),'Points System'!$A$4:$A$154,'Points System'!$B$4:$B$154)</f>
        <v>0</v>
      </c>
      <c r="J111" s="17"/>
      <c r="K111" s="29">
        <f>LOOKUP((IF(J111&gt;0,(RANK(J111,J$6:J$135,0)),"NA")),'Points System'!$A$4:$A$154,'Points System'!$B$4:$B$154)</f>
        <v>0</v>
      </c>
      <c r="L111" s="17"/>
      <c r="M111" s="29">
        <f>LOOKUP((IF(L111&gt;0,(RANK(L111,L$6:L$135,0)),"NA")),'Points System'!$A$4:$A$154,'Points System'!$B$4:$B$154)</f>
        <v>0</v>
      </c>
      <c r="N111" s="17"/>
      <c r="O111" s="29">
        <f>LOOKUP((IF(N111&gt;0,(RANK(N111,N$6:N$135,0)),"NA")),'Points System'!$A$4:$A$154,'Points System'!$B$4:$B$154)</f>
        <v>0</v>
      </c>
      <c r="P111" s="19"/>
      <c r="Q111" s="29">
        <f>LOOKUP((IF(P111&gt;0,(RANK(P111,P$6:P$135,0)),"NA")),'Points System'!$A$4:$A$154,'Points System'!$B$4:$B$154)</f>
        <v>0</v>
      </c>
      <c r="R111" s="19"/>
      <c r="S111" s="29">
        <f>LOOKUP((IF(R111&gt;0,(RANK(R111,R$6:R$135,0)),"NA")),'Points System'!$A$4:$A$154,'Points System'!$B$4:$B$154)</f>
        <v>0</v>
      </c>
      <c r="T111" s="17"/>
      <c r="U111" s="29">
        <f>LOOKUP((IF(T111&gt;0,(RANK(T111,T$6:T$135,0)),"NA")),'Points System'!$A$4:$A$154,'Points System'!$B$4:$B$154)</f>
        <v>0</v>
      </c>
      <c r="V111" s="17"/>
      <c r="W111" s="29">
        <f>LOOKUP((IF(V111&gt;0,(RANK(V111,V$6:V$135,0)),"NA")),'Points System'!$A$4:$A$154,'Points System'!$B$4:$B$154)</f>
        <v>0</v>
      </c>
      <c r="X111" s="9"/>
      <c r="Y111" s="10">
        <f>LOOKUP((IF(X111&gt;0,(RANK(X111,X$6:X$135,0)),"NA")),'Points System'!$A$4:$A$154,'Points System'!$B$4:$B$154)</f>
        <v>0</v>
      </c>
      <c r="Z111" s="9"/>
      <c r="AA111" s="10">
        <f>LOOKUP((IF(Z111&gt;0,(RANK(Z111,Z$6:Z$135,0)),"NA")),'Points System'!$A$4:$A$154,'Points System'!$B$4:$B$154)</f>
        <v>0</v>
      </c>
      <c r="AB111" s="78">
        <f>CC111</f>
        <v>0</v>
      </c>
      <c r="AC111" s="10">
        <f>SUM((LARGE((BA111:BL111),1))+(LARGE((BA111:BL111),2))+(LARGE((BA111:BL111),3)+(LARGE((BA111:BL111),4))))</f>
        <v>0</v>
      </c>
      <c r="AD111" s="12">
        <f>RANK(AC111,$AC$6:$AC$135,0)</f>
        <v>98</v>
      </c>
      <c r="AE111" s="11">
        <f>(AB111-(ROUNDDOWN(AB111,0)))*100</f>
        <v>0</v>
      </c>
      <c r="AF111" s="76" t="str">
        <f>IF((COUNTIF(AT111:AY111,"&gt;0"))&gt;2,"Y","N")</f>
        <v>N</v>
      </c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23">
        <f t="shared" si="113"/>
        <v>0</v>
      </c>
      <c r="AU111" s="23">
        <f t="shared" si="114"/>
        <v>0</v>
      </c>
      <c r="AV111" s="23">
        <f t="shared" si="115"/>
        <v>0</v>
      </c>
      <c r="AW111" s="23">
        <f t="shared" si="116"/>
        <v>0</v>
      </c>
      <c r="AX111" s="23">
        <f t="shared" si="117"/>
        <v>0</v>
      </c>
      <c r="AY111" s="23">
        <f t="shared" si="118"/>
        <v>0</v>
      </c>
      <c r="AZ111" s="7"/>
      <c r="BA111" s="82">
        <f t="shared" si="103"/>
        <v>0</v>
      </c>
      <c r="BB111" s="83">
        <f t="shared" si="77"/>
        <v>0</v>
      </c>
      <c r="BC111" s="82">
        <f t="shared" si="104"/>
        <v>0</v>
      </c>
      <c r="BD111" s="83">
        <f t="shared" si="78"/>
        <v>0</v>
      </c>
      <c r="BE111" s="82">
        <f t="shared" si="105"/>
        <v>0</v>
      </c>
      <c r="BF111" s="83">
        <f t="shared" si="79"/>
        <v>0</v>
      </c>
      <c r="BG111" s="82">
        <f t="shared" si="106"/>
        <v>0</v>
      </c>
      <c r="BH111" s="82">
        <f t="shared" si="121"/>
        <v>0</v>
      </c>
      <c r="BI111" s="83">
        <f t="shared" si="122"/>
        <v>0</v>
      </c>
      <c r="BJ111" s="82">
        <f t="shared" si="123"/>
        <v>0</v>
      </c>
      <c r="BK111" s="83">
        <f t="shared" si="124"/>
        <v>0</v>
      </c>
      <c r="BL111" s="7"/>
      <c r="BM111" s="82">
        <f t="shared" si="125"/>
        <v>0</v>
      </c>
      <c r="BN111" s="83">
        <f t="shared" si="126"/>
        <v>0</v>
      </c>
      <c r="BO111" s="82">
        <f t="shared" si="127"/>
        <v>0</v>
      </c>
      <c r="BP111" s="83">
        <f t="shared" si="128"/>
        <v>0</v>
      </c>
      <c r="BQ111" s="82">
        <f t="shared" si="129"/>
        <v>0</v>
      </c>
      <c r="BR111" s="83">
        <f t="shared" si="130"/>
        <v>0</v>
      </c>
      <c r="BS111" s="82">
        <f t="shared" si="131"/>
        <v>0</v>
      </c>
      <c r="BT111" s="82">
        <f t="shared" si="132"/>
        <v>0</v>
      </c>
      <c r="BU111" s="83">
        <f t="shared" si="133"/>
        <v>0</v>
      </c>
      <c r="BV111" s="82">
        <f t="shared" si="134"/>
        <v>0</v>
      </c>
      <c r="BW111" s="83">
        <f t="shared" si="135"/>
        <v>0</v>
      </c>
      <c r="BY111" s="7">
        <f t="shared" si="136"/>
        <v>0</v>
      </c>
      <c r="BZ111" s="7"/>
      <c r="CA111" s="7">
        <f t="shared" si="107"/>
        <v>0</v>
      </c>
      <c r="CB111" s="7"/>
      <c r="CC111" s="7">
        <f t="shared" si="96"/>
        <v>0</v>
      </c>
      <c r="CF111" s="7">
        <f t="shared" si="137"/>
        <v>1</v>
      </c>
      <c r="CG111" s="7">
        <f t="shared" si="138"/>
        <v>1</v>
      </c>
      <c r="CH111" s="7">
        <f t="shared" si="139"/>
        <v>1</v>
      </c>
      <c r="CI111" s="7">
        <f t="shared" si="140"/>
        <v>1</v>
      </c>
      <c r="CJ111" s="7">
        <f t="shared" si="141"/>
        <v>1</v>
      </c>
      <c r="CK111" s="7">
        <f t="shared" si="142"/>
        <v>1</v>
      </c>
      <c r="CL111" s="7">
        <f t="shared" si="143"/>
        <v>1</v>
      </c>
      <c r="CM111" s="7">
        <f t="shared" si="144"/>
        <v>1</v>
      </c>
      <c r="CN111" s="7">
        <f t="shared" si="110"/>
        <v>1</v>
      </c>
      <c r="CO111" s="7">
        <f t="shared" si="111"/>
        <v>1</v>
      </c>
      <c r="CP111" s="7">
        <f t="shared" si="112"/>
        <v>1</v>
      </c>
      <c r="CQ111" s="7"/>
      <c r="CS111" s="7">
        <f t="shared" si="119"/>
        <v>0</v>
      </c>
      <c r="CT111" s="7">
        <f t="shared" si="119"/>
        <v>0</v>
      </c>
      <c r="CU111" s="7">
        <f t="shared" si="119"/>
        <v>0</v>
      </c>
      <c r="CV111" s="7">
        <f t="shared" si="119"/>
        <v>0</v>
      </c>
      <c r="CW111" s="7">
        <f t="shared" si="119"/>
        <v>0</v>
      </c>
      <c r="CX111" s="7">
        <f t="shared" si="119"/>
        <v>0</v>
      </c>
      <c r="CY111" s="7">
        <f t="shared" si="119"/>
        <v>0</v>
      </c>
      <c r="CZ111" s="7">
        <f t="shared" si="119"/>
        <v>0</v>
      </c>
      <c r="DA111" s="7">
        <f t="shared" si="120"/>
        <v>0</v>
      </c>
      <c r="DB111" s="7">
        <f t="shared" si="120"/>
        <v>0</v>
      </c>
      <c r="DC111" s="7">
        <f t="shared" si="120"/>
        <v>0</v>
      </c>
    </row>
    <row r="112" spans="1:107">
      <c r="A112" s="6">
        <v>99</v>
      </c>
      <c r="B112" s="68" t="s">
        <v>257</v>
      </c>
      <c r="C112" s="15" t="s">
        <v>258</v>
      </c>
      <c r="D112" s="9"/>
      <c r="E112" s="29">
        <f>LOOKUP((IF(D112&gt;0,(RANK(D112,D$6:D$135,0)),"NA")),'Points System'!$A$4:$A$154,'Points System'!$B$4:$B$154)</f>
        <v>0</v>
      </c>
      <c r="F112" s="17"/>
      <c r="G112" s="29">
        <f>LOOKUP((IF(F112&gt;0,(RANK(F112,F$6:F$135,0)),"NA")),'Points System'!$A$4:$A$154,'Points System'!$B$4:$B$154)</f>
        <v>0</v>
      </c>
      <c r="H112" s="17"/>
      <c r="I112" s="29">
        <f>LOOKUP((IF(H112&gt;0,(RANK(H112,H$6:H$135,0)),"NA")),'Points System'!$A$4:$A$154,'Points System'!$B$4:$B$154)</f>
        <v>0</v>
      </c>
      <c r="J112" s="17"/>
      <c r="K112" s="29">
        <f>LOOKUP((IF(J112&gt;0,(RANK(J112,J$6:J$135,0)),"NA")),'Points System'!$A$4:$A$154,'Points System'!$B$4:$B$154)</f>
        <v>0</v>
      </c>
      <c r="L112" s="17"/>
      <c r="M112" s="29">
        <f>LOOKUP((IF(L112&gt;0,(RANK(L112,L$6:L$135,0)),"NA")),'Points System'!$A$4:$A$154,'Points System'!$B$4:$B$154)</f>
        <v>0</v>
      </c>
      <c r="N112" s="17"/>
      <c r="O112" s="29">
        <f>LOOKUP((IF(N112&gt;0,(RANK(N112,N$6:N$135,0)),"NA")),'Points System'!$A$4:$A$154,'Points System'!$B$4:$B$154)</f>
        <v>0</v>
      </c>
      <c r="P112" s="19"/>
      <c r="Q112" s="29">
        <f>LOOKUP((IF(P112&gt;0,(RANK(P112,P$6:P$135,0)),"NA")),'Points System'!$A$4:$A$154,'Points System'!$B$4:$B$154)</f>
        <v>0</v>
      </c>
      <c r="R112" s="19"/>
      <c r="S112" s="29">
        <f>LOOKUP((IF(R112&gt;0,(RANK(R112,R$6:R$135,0)),"NA")),'Points System'!$A$4:$A$154,'Points System'!$B$4:$B$154)</f>
        <v>0</v>
      </c>
      <c r="T112" s="17"/>
      <c r="U112" s="29">
        <f>LOOKUP((IF(T112&gt;0,(RANK(T112,T$6:T$135,0)),"NA")),'Points System'!$A$4:$A$154,'Points System'!$B$4:$B$154)</f>
        <v>0</v>
      </c>
      <c r="V112" s="17"/>
      <c r="W112" s="29">
        <f>LOOKUP((IF(V112&gt;0,(RANK(V112,V$6:V$135,0)),"NA")),'Points System'!$A$4:$A$154,'Points System'!$B$4:$B$154)</f>
        <v>0</v>
      </c>
      <c r="X112" s="9"/>
      <c r="Y112" s="10">
        <f>LOOKUP((IF(X112&gt;0,(RANK(X112,X$6:X$135,0)),"NA")),'Points System'!$A$4:$A$154,'Points System'!$B$4:$B$154)</f>
        <v>0</v>
      </c>
      <c r="Z112" s="9"/>
      <c r="AA112" s="10">
        <f>LOOKUP((IF(Z112&gt;0,(RANK(Z112,Z$6:Z$135,0)),"NA")),'Points System'!$A$4:$A$154,'Points System'!$B$4:$B$154)</f>
        <v>0</v>
      </c>
      <c r="AB112" s="78">
        <f>CC112</f>
        <v>0</v>
      </c>
      <c r="AC112" s="10">
        <f>SUM((LARGE((BA112:BL112),1))+(LARGE((BA112:BL112),2))+(LARGE((BA112:BL112),3)+(LARGE((BA112:BL112),4))))</f>
        <v>0</v>
      </c>
      <c r="AD112" s="12">
        <f>RANK(AC112,$AC$6:$AC$135,0)</f>
        <v>98</v>
      </c>
      <c r="AE112" s="11">
        <f>(AB112-(ROUNDDOWN(AB112,0)))*100</f>
        <v>0</v>
      </c>
      <c r="AF112" s="76" t="str">
        <f>IF((COUNTIF(AT112:AY112,"&gt;0"))&gt;2,"Y","N")</f>
        <v>N</v>
      </c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23">
        <f t="shared" si="113"/>
        <v>0</v>
      </c>
      <c r="AU112" s="23">
        <f t="shared" si="114"/>
        <v>0</v>
      </c>
      <c r="AV112" s="23">
        <f t="shared" si="115"/>
        <v>0</v>
      </c>
      <c r="AW112" s="23">
        <f t="shared" si="116"/>
        <v>0</v>
      </c>
      <c r="AX112" s="23">
        <f t="shared" si="117"/>
        <v>0</v>
      </c>
      <c r="AY112" s="23">
        <f t="shared" si="118"/>
        <v>0</v>
      </c>
      <c r="AZ112" s="7"/>
      <c r="BA112" s="82">
        <f t="shared" si="103"/>
        <v>0</v>
      </c>
      <c r="BB112" s="83">
        <f t="shared" si="77"/>
        <v>0</v>
      </c>
      <c r="BC112" s="82">
        <f t="shared" si="104"/>
        <v>0</v>
      </c>
      <c r="BD112" s="83">
        <f t="shared" si="78"/>
        <v>0</v>
      </c>
      <c r="BE112" s="82">
        <f t="shared" si="105"/>
        <v>0</v>
      </c>
      <c r="BF112" s="83">
        <f t="shared" si="79"/>
        <v>0</v>
      </c>
      <c r="BG112" s="82">
        <f t="shared" si="106"/>
        <v>0</v>
      </c>
      <c r="BH112" s="82">
        <f t="shared" si="121"/>
        <v>0</v>
      </c>
      <c r="BI112" s="83">
        <f t="shared" si="122"/>
        <v>0</v>
      </c>
      <c r="BJ112" s="82">
        <f t="shared" si="123"/>
        <v>0</v>
      </c>
      <c r="BK112" s="83">
        <f t="shared" si="124"/>
        <v>0</v>
      </c>
      <c r="BL112" s="7"/>
      <c r="BM112" s="82">
        <f t="shared" si="125"/>
        <v>0</v>
      </c>
      <c r="BN112" s="83">
        <f t="shared" si="126"/>
        <v>0</v>
      </c>
      <c r="BO112" s="82">
        <f t="shared" si="127"/>
        <v>0</v>
      </c>
      <c r="BP112" s="83">
        <f t="shared" si="128"/>
        <v>0</v>
      </c>
      <c r="BQ112" s="82">
        <f t="shared" si="129"/>
        <v>0</v>
      </c>
      <c r="BR112" s="83">
        <f t="shared" si="130"/>
        <v>0</v>
      </c>
      <c r="BS112" s="82">
        <f t="shared" si="131"/>
        <v>0</v>
      </c>
      <c r="BT112" s="82">
        <f t="shared" si="132"/>
        <v>0</v>
      </c>
      <c r="BU112" s="83">
        <f t="shared" si="133"/>
        <v>0</v>
      </c>
      <c r="BV112" s="82">
        <f t="shared" si="134"/>
        <v>0</v>
      </c>
      <c r="BW112" s="83">
        <f t="shared" si="135"/>
        <v>0</v>
      </c>
      <c r="BY112" s="7">
        <f t="shared" si="136"/>
        <v>0</v>
      </c>
      <c r="BZ112" s="7"/>
      <c r="CA112" s="7">
        <f t="shared" si="107"/>
        <v>0</v>
      </c>
      <c r="CB112" s="7"/>
      <c r="CC112" s="7">
        <f t="shared" si="96"/>
        <v>0</v>
      </c>
      <c r="CF112" s="7">
        <f t="shared" si="137"/>
        <v>1</v>
      </c>
      <c r="CG112" s="7">
        <f t="shared" si="138"/>
        <v>1</v>
      </c>
      <c r="CH112" s="7">
        <f t="shared" si="139"/>
        <v>1</v>
      </c>
      <c r="CI112" s="7">
        <f t="shared" si="140"/>
        <v>1</v>
      </c>
      <c r="CJ112" s="7">
        <f t="shared" si="141"/>
        <v>1</v>
      </c>
      <c r="CK112" s="7">
        <f t="shared" si="142"/>
        <v>1</v>
      </c>
      <c r="CL112" s="7">
        <f t="shared" si="143"/>
        <v>1</v>
      </c>
      <c r="CM112" s="7">
        <f t="shared" si="144"/>
        <v>1</v>
      </c>
      <c r="CN112" s="7">
        <f t="shared" si="110"/>
        <v>1</v>
      </c>
      <c r="CO112" s="7">
        <f t="shared" si="111"/>
        <v>1</v>
      </c>
      <c r="CP112" s="7">
        <f t="shared" si="112"/>
        <v>1</v>
      </c>
      <c r="CQ112" s="7"/>
      <c r="CS112" s="7">
        <f t="shared" si="119"/>
        <v>0</v>
      </c>
      <c r="CT112" s="7">
        <f t="shared" si="119"/>
        <v>0</v>
      </c>
      <c r="CU112" s="7">
        <f t="shared" si="119"/>
        <v>0</v>
      </c>
      <c r="CV112" s="7">
        <f t="shared" si="119"/>
        <v>0</v>
      </c>
      <c r="CW112" s="7">
        <f t="shared" si="119"/>
        <v>0</v>
      </c>
      <c r="CX112" s="7">
        <f t="shared" si="119"/>
        <v>0</v>
      </c>
      <c r="CY112" s="7">
        <f t="shared" si="119"/>
        <v>0</v>
      </c>
      <c r="CZ112" s="7">
        <f t="shared" si="119"/>
        <v>0</v>
      </c>
      <c r="DA112" s="7">
        <f t="shared" si="120"/>
        <v>0</v>
      </c>
      <c r="DB112" s="7">
        <f t="shared" si="120"/>
        <v>0</v>
      </c>
      <c r="DC112" s="7">
        <f t="shared" si="120"/>
        <v>0</v>
      </c>
    </row>
    <row r="113" spans="1:107">
      <c r="A113" s="6">
        <v>100</v>
      </c>
      <c r="B113" s="68" t="s">
        <v>103</v>
      </c>
      <c r="C113" s="15" t="s">
        <v>104</v>
      </c>
      <c r="D113" s="9"/>
      <c r="E113" s="29">
        <f>LOOKUP((IF(D113&gt;0,(RANK(D113,D$6:D$135,0)),"NA")),'Points System'!$A$4:$A$154,'Points System'!$B$4:$B$154)</f>
        <v>0</v>
      </c>
      <c r="F113" s="17"/>
      <c r="G113" s="29">
        <f>LOOKUP((IF(F113&gt;0,(RANK(F113,F$6:F$135,0)),"NA")),'Points System'!$A$4:$A$154,'Points System'!$B$4:$B$154)</f>
        <v>0</v>
      </c>
      <c r="H113" s="17"/>
      <c r="I113" s="29">
        <f>LOOKUP((IF(H113&gt;0,(RANK(H113,H$6:H$135,0)),"NA")),'Points System'!$A$4:$A$154,'Points System'!$B$4:$B$154)</f>
        <v>0</v>
      </c>
      <c r="J113" s="17"/>
      <c r="K113" s="29">
        <f>LOOKUP((IF(J113&gt;0,(RANK(J113,J$6:J$135,0)),"NA")),'Points System'!$A$4:$A$154,'Points System'!$B$4:$B$154)</f>
        <v>0</v>
      </c>
      <c r="L113" s="17"/>
      <c r="M113" s="29">
        <f>LOOKUP((IF(L113&gt;0,(RANK(L113,L$6:L$135,0)),"NA")),'Points System'!$A$4:$A$154,'Points System'!$B$4:$B$154)</f>
        <v>0</v>
      </c>
      <c r="N113" s="17"/>
      <c r="O113" s="29">
        <f>LOOKUP((IF(N113&gt;0,(RANK(N113,N$6:N$135,0)),"NA")),'Points System'!$A$4:$A$154,'Points System'!$B$4:$B$154)</f>
        <v>0</v>
      </c>
      <c r="P113" s="19"/>
      <c r="Q113" s="29">
        <f>LOOKUP((IF(P113&gt;0,(RANK(P113,P$6:P$135,0)),"NA")),'Points System'!$A$4:$A$154,'Points System'!$B$4:$B$154)</f>
        <v>0</v>
      </c>
      <c r="R113" s="19"/>
      <c r="S113" s="29">
        <f>LOOKUP((IF(R113&gt;0,(RANK(R113,R$6:R$135,0)),"NA")),'Points System'!$A$4:$A$154,'Points System'!$B$4:$B$154)</f>
        <v>0</v>
      </c>
      <c r="T113" s="17"/>
      <c r="U113" s="29">
        <f>LOOKUP((IF(T113&gt;0,(RANK(T113,T$6:T$135,0)),"NA")),'Points System'!$A$4:$A$154,'Points System'!$B$4:$B$154)</f>
        <v>0</v>
      </c>
      <c r="V113" s="17"/>
      <c r="W113" s="29">
        <f>LOOKUP((IF(V113&gt;0,(RANK(V113,V$6:V$135,0)),"NA")),'Points System'!$A$4:$A$154,'Points System'!$B$4:$B$154)</f>
        <v>0</v>
      </c>
      <c r="X113" s="9"/>
      <c r="Y113" s="10">
        <f>LOOKUP((IF(X113&gt;0,(RANK(X113,X$6:X$135,0)),"NA")),'Points System'!$A$4:$A$154,'Points System'!$B$4:$B$154)</f>
        <v>0</v>
      </c>
      <c r="Z113" s="9"/>
      <c r="AA113" s="10">
        <f>LOOKUP((IF(Z113&gt;0,(RANK(Z113,Z$6:Z$135,0)),"NA")),'Points System'!$A$4:$A$154,'Points System'!$B$4:$B$154)</f>
        <v>0</v>
      </c>
      <c r="AB113" s="78">
        <f>CC113</f>
        <v>0</v>
      </c>
      <c r="AC113" s="10">
        <f>SUM((LARGE((BA113:BL113),1))+(LARGE((BA113:BL113),2))+(LARGE((BA113:BL113),3)+(LARGE((BA113:BL113),4))))</f>
        <v>0</v>
      </c>
      <c r="AD113" s="12">
        <f>RANK(AC113,$AC$6:$AC$135,0)</f>
        <v>98</v>
      </c>
      <c r="AE113" s="11">
        <f>(AB113-(ROUNDDOWN(AB113,0)))*100</f>
        <v>0</v>
      </c>
      <c r="AF113" s="76" t="str">
        <f>IF((COUNTIF(AT113:AY113,"&gt;0"))&gt;2,"Y","N")</f>
        <v>N</v>
      </c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23">
        <f t="shared" si="113"/>
        <v>0</v>
      </c>
      <c r="AU113" s="23">
        <f t="shared" si="114"/>
        <v>0</v>
      </c>
      <c r="AV113" s="23">
        <f t="shared" si="115"/>
        <v>0</v>
      </c>
      <c r="AW113" s="23">
        <f t="shared" si="116"/>
        <v>0</v>
      </c>
      <c r="AX113" s="23">
        <f t="shared" si="117"/>
        <v>0</v>
      </c>
      <c r="AY113" s="23">
        <f t="shared" si="118"/>
        <v>0</v>
      </c>
      <c r="AZ113" s="7"/>
      <c r="BA113" s="82">
        <f t="shared" si="103"/>
        <v>0</v>
      </c>
      <c r="BB113" s="83">
        <f t="shared" si="77"/>
        <v>0</v>
      </c>
      <c r="BC113" s="82">
        <f t="shared" si="104"/>
        <v>0</v>
      </c>
      <c r="BD113" s="83">
        <f t="shared" si="78"/>
        <v>0</v>
      </c>
      <c r="BE113" s="82">
        <f t="shared" si="105"/>
        <v>0</v>
      </c>
      <c r="BF113" s="83">
        <f t="shared" si="79"/>
        <v>0</v>
      </c>
      <c r="BG113" s="82">
        <f t="shared" si="106"/>
        <v>0</v>
      </c>
      <c r="BH113" s="82">
        <f t="shared" si="121"/>
        <v>0</v>
      </c>
      <c r="BI113" s="83">
        <f t="shared" si="122"/>
        <v>0</v>
      </c>
      <c r="BJ113" s="82">
        <f t="shared" si="123"/>
        <v>0</v>
      </c>
      <c r="BK113" s="83">
        <f t="shared" si="124"/>
        <v>0</v>
      </c>
      <c r="BL113" s="7"/>
      <c r="BM113" s="82">
        <f t="shared" si="125"/>
        <v>0</v>
      </c>
      <c r="BN113" s="83">
        <f t="shared" si="126"/>
        <v>0</v>
      </c>
      <c r="BO113" s="82">
        <f t="shared" si="127"/>
        <v>0</v>
      </c>
      <c r="BP113" s="83">
        <f t="shared" si="128"/>
        <v>0</v>
      </c>
      <c r="BQ113" s="82">
        <f t="shared" si="129"/>
        <v>0</v>
      </c>
      <c r="BR113" s="83">
        <f t="shared" si="130"/>
        <v>0</v>
      </c>
      <c r="BS113" s="82">
        <f t="shared" si="131"/>
        <v>0</v>
      </c>
      <c r="BT113" s="82">
        <f t="shared" si="132"/>
        <v>0</v>
      </c>
      <c r="BU113" s="83">
        <f t="shared" si="133"/>
        <v>0</v>
      </c>
      <c r="BV113" s="82">
        <f t="shared" si="134"/>
        <v>0</v>
      </c>
      <c r="BW113" s="83">
        <f t="shared" si="135"/>
        <v>0</v>
      </c>
      <c r="BY113" s="7">
        <f t="shared" si="136"/>
        <v>0</v>
      </c>
      <c r="BZ113" s="7"/>
      <c r="CA113" s="7">
        <f t="shared" si="107"/>
        <v>0</v>
      </c>
      <c r="CB113" s="7"/>
      <c r="CC113" s="7">
        <f t="shared" si="96"/>
        <v>0</v>
      </c>
      <c r="CF113" s="7">
        <f t="shared" si="137"/>
        <v>1</v>
      </c>
      <c r="CG113" s="7">
        <f t="shared" si="138"/>
        <v>1</v>
      </c>
      <c r="CH113" s="7">
        <f t="shared" si="139"/>
        <v>1</v>
      </c>
      <c r="CI113" s="7">
        <f t="shared" si="140"/>
        <v>1</v>
      </c>
      <c r="CJ113" s="7">
        <f t="shared" si="141"/>
        <v>1</v>
      </c>
      <c r="CK113" s="7">
        <f t="shared" si="142"/>
        <v>1</v>
      </c>
      <c r="CL113" s="7">
        <f t="shared" si="143"/>
        <v>1</v>
      </c>
      <c r="CM113" s="7">
        <f t="shared" si="144"/>
        <v>1</v>
      </c>
      <c r="CN113" s="7">
        <f t="shared" si="110"/>
        <v>1</v>
      </c>
      <c r="CO113" s="7">
        <f t="shared" si="111"/>
        <v>1</v>
      </c>
      <c r="CP113" s="7">
        <f t="shared" si="112"/>
        <v>1</v>
      </c>
      <c r="CQ113" s="7"/>
      <c r="CS113" s="7">
        <f t="shared" si="119"/>
        <v>0</v>
      </c>
      <c r="CT113" s="7">
        <f t="shared" si="119"/>
        <v>0</v>
      </c>
      <c r="CU113" s="7">
        <f t="shared" si="119"/>
        <v>0</v>
      </c>
      <c r="CV113" s="7">
        <f t="shared" si="119"/>
        <v>0</v>
      </c>
      <c r="CW113" s="7">
        <f t="shared" si="119"/>
        <v>0</v>
      </c>
      <c r="CX113" s="7">
        <f t="shared" si="119"/>
        <v>0</v>
      </c>
      <c r="CY113" s="7">
        <f t="shared" si="119"/>
        <v>0</v>
      </c>
      <c r="CZ113" s="7">
        <f t="shared" si="119"/>
        <v>0</v>
      </c>
      <c r="DA113" s="7">
        <f t="shared" si="120"/>
        <v>0</v>
      </c>
      <c r="DB113" s="7">
        <f t="shared" si="120"/>
        <v>0</v>
      </c>
      <c r="DC113" s="7">
        <f t="shared" si="120"/>
        <v>0</v>
      </c>
    </row>
    <row r="114" spans="1:107">
      <c r="A114" s="6">
        <v>101</v>
      </c>
      <c r="B114" s="68" t="s">
        <v>74</v>
      </c>
      <c r="C114" s="15" t="s">
        <v>122</v>
      </c>
      <c r="D114" s="9"/>
      <c r="E114" s="29">
        <f>LOOKUP((IF(D114&gt;0,(RANK(D114,D$6:D$135,0)),"NA")),'Points System'!$A$4:$A$154,'Points System'!$B$4:$B$154)</f>
        <v>0</v>
      </c>
      <c r="F114" s="17"/>
      <c r="G114" s="29">
        <f>LOOKUP((IF(F114&gt;0,(RANK(F114,F$6:F$135,0)),"NA")),'Points System'!$A$4:$A$154,'Points System'!$B$4:$B$154)</f>
        <v>0</v>
      </c>
      <c r="H114" s="17"/>
      <c r="I114" s="29">
        <f>LOOKUP((IF(H114&gt;0,(RANK(H114,H$6:H$135,0)),"NA")),'Points System'!$A$4:$A$154,'Points System'!$B$4:$B$154)</f>
        <v>0</v>
      </c>
      <c r="J114" s="17"/>
      <c r="K114" s="29">
        <f>LOOKUP((IF(J114&gt;0,(RANK(J114,J$6:J$135,0)),"NA")),'Points System'!$A$4:$A$154,'Points System'!$B$4:$B$154)</f>
        <v>0</v>
      </c>
      <c r="L114" s="17"/>
      <c r="M114" s="29">
        <f>LOOKUP((IF(L114&gt;0,(RANK(L114,L$6:L$135,0)),"NA")),'Points System'!$A$4:$A$154,'Points System'!$B$4:$B$154)</f>
        <v>0</v>
      </c>
      <c r="N114" s="17"/>
      <c r="O114" s="29">
        <f>LOOKUP((IF(N114&gt;0,(RANK(N114,N$6:N$135,0)),"NA")),'Points System'!$A$4:$A$154,'Points System'!$B$4:$B$154)</f>
        <v>0</v>
      </c>
      <c r="P114" s="19"/>
      <c r="Q114" s="29">
        <f>LOOKUP((IF(P114&gt;0,(RANK(P114,P$6:P$135,0)),"NA")),'Points System'!$A$4:$A$154,'Points System'!$B$4:$B$154)</f>
        <v>0</v>
      </c>
      <c r="R114" s="19"/>
      <c r="S114" s="29">
        <f>LOOKUP((IF(R114&gt;0,(RANK(R114,R$6:R$135,0)),"NA")),'Points System'!$A$4:$A$154,'Points System'!$B$4:$B$154)</f>
        <v>0</v>
      </c>
      <c r="T114" s="17"/>
      <c r="U114" s="29">
        <f>LOOKUP((IF(T114&gt;0,(RANK(T114,T$6:T$135,0)),"NA")),'Points System'!$A$4:$A$154,'Points System'!$B$4:$B$154)</f>
        <v>0</v>
      </c>
      <c r="V114" s="17"/>
      <c r="W114" s="29">
        <f>LOOKUP((IF(V114&gt;0,(RANK(V114,V$6:V$135,0)),"NA")),'Points System'!$A$4:$A$154,'Points System'!$B$4:$B$154)</f>
        <v>0</v>
      </c>
      <c r="X114" s="9"/>
      <c r="Y114" s="10">
        <f>LOOKUP((IF(X114&gt;0,(RANK(X114,X$6:X$135,0)),"NA")),'Points System'!$A$4:$A$154,'Points System'!$B$4:$B$154)</f>
        <v>0</v>
      </c>
      <c r="Z114" s="9"/>
      <c r="AA114" s="10">
        <f>LOOKUP((IF(Z114&gt;0,(RANK(Z114,Z$6:Z$135,0)),"NA")),'Points System'!$A$4:$A$154,'Points System'!$B$4:$B$154)</f>
        <v>0</v>
      </c>
      <c r="AB114" s="78">
        <f>CC114</f>
        <v>0</v>
      </c>
      <c r="AC114" s="10">
        <f>SUM((LARGE((BA114:BL114),1))+(LARGE((BA114:BL114),2))+(LARGE((BA114:BL114),3)+(LARGE((BA114:BL114),4))))</f>
        <v>0</v>
      </c>
      <c r="AD114" s="12">
        <f>RANK(AC114,$AC$6:$AC$135,0)</f>
        <v>98</v>
      </c>
      <c r="AE114" s="11">
        <f>(AB114-(ROUNDDOWN(AB114,0)))*100</f>
        <v>0</v>
      </c>
      <c r="AF114" s="76" t="str">
        <f>IF((COUNTIF(AT114:AY114,"&gt;0"))&gt;2,"Y","N")</f>
        <v>N</v>
      </c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23">
        <f t="shared" si="113"/>
        <v>0</v>
      </c>
      <c r="AU114" s="23">
        <f t="shared" si="114"/>
        <v>0</v>
      </c>
      <c r="AV114" s="23">
        <f t="shared" si="115"/>
        <v>0</v>
      </c>
      <c r="AW114" s="23">
        <f t="shared" si="116"/>
        <v>0</v>
      </c>
      <c r="AX114" s="23">
        <f t="shared" si="117"/>
        <v>0</v>
      </c>
      <c r="AY114" s="23">
        <f t="shared" si="118"/>
        <v>0</v>
      </c>
      <c r="AZ114" s="7"/>
      <c r="BA114" s="82">
        <f t="shared" si="103"/>
        <v>0</v>
      </c>
      <c r="BB114" s="83">
        <f t="shared" si="77"/>
        <v>0</v>
      </c>
      <c r="BC114" s="82">
        <f t="shared" si="104"/>
        <v>0</v>
      </c>
      <c r="BD114" s="83">
        <f t="shared" si="78"/>
        <v>0</v>
      </c>
      <c r="BE114" s="82">
        <f t="shared" si="105"/>
        <v>0</v>
      </c>
      <c r="BF114" s="83">
        <f t="shared" si="79"/>
        <v>0</v>
      </c>
      <c r="BG114" s="82">
        <f t="shared" si="106"/>
        <v>0</v>
      </c>
      <c r="BH114" s="82">
        <f t="shared" si="121"/>
        <v>0</v>
      </c>
      <c r="BI114" s="83">
        <f t="shared" si="122"/>
        <v>0</v>
      </c>
      <c r="BJ114" s="82">
        <f t="shared" si="123"/>
        <v>0</v>
      </c>
      <c r="BK114" s="83">
        <f t="shared" si="124"/>
        <v>0</v>
      </c>
      <c r="BL114" s="7"/>
      <c r="BM114" s="82">
        <f t="shared" si="125"/>
        <v>0</v>
      </c>
      <c r="BN114" s="83">
        <f t="shared" si="126"/>
        <v>0</v>
      </c>
      <c r="BO114" s="82">
        <f t="shared" si="127"/>
        <v>0</v>
      </c>
      <c r="BP114" s="83">
        <f t="shared" si="128"/>
        <v>0</v>
      </c>
      <c r="BQ114" s="82">
        <f t="shared" si="129"/>
        <v>0</v>
      </c>
      <c r="BR114" s="83">
        <f t="shared" si="130"/>
        <v>0</v>
      </c>
      <c r="BS114" s="82">
        <f t="shared" si="131"/>
        <v>0</v>
      </c>
      <c r="BT114" s="82">
        <f t="shared" si="132"/>
        <v>0</v>
      </c>
      <c r="BU114" s="83">
        <f t="shared" si="133"/>
        <v>0</v>
      </c>
      <c r="BV114" s="82">
        <f t="shared" si="134"/>
        <v>0</v>
      </c>
      <c r="BW114" s="83">
        <f t="shared" si="135"/>
        <v>0</v>
      </c>
      <c r="BY114" s="7">
        <f t="shared" si="136"/>
        <v>0</v>
      </c>
      <c r="BZ114" s="7"/>
      <c r="CA114" s="7">
        <f t="shared" si="107"/>
        <v>0</v>
      </c>
      <c r="CB114" s="7"/>
      <c r="CC114" s="7">
        <f t="shared" si="96"/>
        <v>0</v>
      </c>
      <c r="CF114" s="7">
        <f t="shared" si="137"/>
        <v>1</v>
      </c>
      <c r="CG114" s="7">
        <f t="shared" si="138"/>
        <v>1</v>
      </c>
      <c r="CH114" s="7">
        <f t="shared" si="139"/>
        <v>1</v>
      </c>
      <c r="CI114" s="7">
        <f t="shared" si="140"/>
        <v>1</v>
      </c>
      <c r="CJ114" s="7">
        <f t="shared" si="141"/>
        <v>1</v>
      </c>
      <c r="CK114" s="7">
        <f t="shared" si="142"/>
        <v>1</v>
      </c>
      <c r="CL114" s="7">
        <f t="shared" si="143"/>
        <v>1</v>
      </c>
      <c r="CM114" s="7">
        <f t="shared" si="144"/>
        <v>1</v>
      </c>
      <c r="CN114" s="7">
        <f t="shared" si="110"/>
        <v>1</v>
      </c>
      <c r="CO114" s="7">
        <f t="shared" si="111"/>
        <v>1</v>
      </c>
      <c r="CP114" s="7">
        <f t="shared" si="112"/>
        <v>1</v>
      </c>
      <c r="CQ114" s="7"/>
      <c r="CS114" s="7">
        <f t="shared" si="119"/>
        <v>0</v>
      </c>
      <c r="CT114" s="7">
        <f t="shared" si="119"/>
        <v>0</v>
      </c>
      <c r="CU114" s="7">
        <f t="shared" si="119"/>
        <v>0</v>
      </c>
      <c r="CV114" s="7">
        <f t="shared" si="119"/>
        <v>0</v>
      </c>
      <c r="CW114" s="7">
        <f t="shared" si="119"/>
        <v>0</v>
      </c>
      <c r="CX114" s="7">
        <f t="shared" si="119"/>
        <v>0</v>
      </c>
      <c r="CY114" s="7">
        <f t="shared" si="119"/>
        <v>0</v>
      </c>
      <c r="CZ114" s="7">
        <f t="shared" si="119"/>
        <v>0</v>
      </c>
      <c r="DA114" s="7">
        <f t="shared" si="120"/>
        <v>0</v>
      </c>
      <c r="DB114" s="7">
        <f t="shared" si="120"/>
        <v>0</v>
      </c>
      <c r="DC114" s="7">
        <f t="shared" si="120"/>
        <v>0</v>
      </c>
    </row>
    <row r="115" spans="1:107">
      <c r="A115" s="6">
        <v>102</v>
      </c>
      <c r="B115" s="68" t="s">
        <v>228</v>
      </c>
      <c r="C115" s="15" t="s">
        <v>122</v>
      </c>
      <c r="D115" s="9"/>
      <c r="E115" s="29">
        <f>LOOKUP((IF(D115&gt;0,(RANK(D115,D$6:D$135,0)),"NA")),'Points System'!$A$4:$A$154,'Points System'!$B$4:$B$154)</f>
        <v>0</v>
      </c>
      <c r="F115" s="17"/>
      <c r="G115" s="29">
        <f>LOOKUP((IF(F115&gt;0,(RANK(F115,F$6:F$135,0)),"NA")),'Points System'!$A$4:$A$154,'Points System'!$B$4:$B$154)</f>
        <v>0</v>
      </c>
      <c r="H115" s="17"/>
      <c r="I115" s="29">
        <f>LOOKUP((IF(H115&gt;0,(RANK(H115,H$6:H$135,0)),"NA")),'Points System'!$A$4:$A$154,'Points System'!$B$4:$B$154)</f>
        <v>0</v>
      </c>
      <c r="J115" s="17"/>
      <c r="K115" s="29">
        <f>LOOKUP((IF(J115&gt;0,(RANK(J115,J$6:J$135,0)),"NA")),'Points System'!$A$4:$A$154,'Points System'!$B$4:$B$154)</f>
        <v>0</v>
      </c>
      <c r="L115" s="17"/>
      <c r="M115" s="29">
        <f>LOOKUP((IF(L115&gt;0,(RANK(L115,L$6:L$135,0)),"NA")),'Points System'!$A$4:$A$154,'Points System'!$B$4:$B$154)</f>
        <v>0</v>
      </c>
      <c r="N115" s="17"/>
      <c r="O115" s="29">
        <f>LOOKUP((IF(N115&gt;0,(RANK(N115,N$6:N$135,0)),"NA")),'Points System'!$A$4:$A$154,'Points System'!$B$4:$B$154)</f>
        <v>0</v>
      </c>
      <c r="P115" s="19"/>
      <c r="Q115" s="29">
        <f>LOOKUP((IF(P115&gt;0,(RANK(P115,P$6:P$135,0)),"NA")),'Points System'!$A$4:$A$154,'Points System'!$B$4:$B$154)</f>
        <v>0</v>
      </c>
      <c r="R115" s="19"/>
      <c r="S115" s="29">
        <f>LOOKUP((IF(R115&gt;0,(RANK(R115,R$6:R$135,0)),"NA")),'Points System'!$A$4:$A$154,'Points System'!$B$4:$B$154)</f>
        <v>0</v>
      </c>
      <c r="T115" s="17"/>
      <c r="U115" s="29">
        <f>LOOKUP((IF(T115&gt;0,(RANK(T115,T$6:T$135,0)),"NA")),'Points System'!$A$4:$A$154,'Points System'!$B$4:$B$154)</f>
        <v>0</v>
      </c>
      <c r="V115" s="17"/>
      <c r="W115" s="29">
        <f>LOOKUP((IF(V115&gt;0,(RANK(V115,V$6:V$135,0)),"NA")),'Points System'!$A$4:$A$154,'Points System'!$B$4:$B$154)</f>
        <v>0</v>
      </c>
      <c r="X115" s="9"/>
      <c r="Y115" s="10">
        <f>LOOKUP((IF(X115&gt;0,(RANK(X115,X$6:X$135,0)),"NA")),'Points System'!$A$4:$A$154,'Points System'!$B$4:$B$154)</f>
        <v>0</v>
      </c>
      <c r="Z115" s="9"/>
      <c r="AA115" s="10">
        <f>LOOKUP((IF(Z115&gt;0,(RANK(Z115,Z$6:Z$135,0)),"NA")),'Points System'!$A$4:$A$154,'Points System'!$B$4:$B$154)</f>
        <v>0</v>
      </c>
      <c r="AB115" s="78">
        <f>CC115</f>
        <v>0</v>
      </c>
      <c r="AC115" s="10">
        <f>SUM((LARGE((BA115:BL115),1))+(LARGE((BA115:BL115),2))+(LARGE((BA115:BL115),3)+(LARGE((BA115:BL115),4))))</f>
        <v>0</v>
      </c>
      <c r="AD115" s="12">
        <f>RANK(AC115,$AC$6:$AC$135,0)</f>
        <v>98</v>
      </c>
      <c r="AE115" s="11">
        <f>(AB115-(ROUNDDOWN(AB115,0)))*100</f>
        <v>0</v>
      </c>
      <c r="AF115" s="76" t="str">
        <f>IF((COUNTIF(AT115:AY115,"&gt;0"))&gt;2,"Y","N")</f>
        <v>N</v>
      </c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23">
        <f t="shared" si="113"/>
        <v>0</v>
      </c>
      <c r="AU115" s="23">
        <f t="shared" si="114"/>
        <v>0</v>
      </c>
      <c r="AV115" s="23">
        <f t="shared" si="115"/>
        <v>0</v>
      </c>
      <c r="AW115" s="23">
        <f t="shared" si="116"/>
        <v>0</v>
      </c>
      <c r="AX115" s="23">
        <f t="shared" si="117"/>
        <v>0</v>
      </c>
      <c r="AY115" s="23">
        <f t="shared" si="118"/>
        <v>0</v>
      </c>
      <c r="AZ115" s="7"/>
      <c r="BA115" s="82">
        <f t="shared" si="103"/>
        <v>0</v>
      </c>
      <c r="BB115" s="83">
        <f t="shared" si="77"/>
        <v>0</v>
      </c>
      <c r="BC115" s="82">
        <f t="shared" si="104"/>
        <v>0</v>
      </c>
      <c r="BD115" s="83">
        <f t="shared" si="78"/>
        <v>0</v>
      </c>
      <c r="BE115" s="82">
        <f t="shared" si="105"/>
        <v>0</v>
      </c>
      <c r="BF115" s="83">
        <f t="shared" si="79"/>
        <v>0</v>
      </c>
      <c r="BG115" s="82">
        <f t="shared" si="106"/>
        <v>0</v>
      </c>
      <c r="BH115" s="82">
        <f t="shared" si="121"/>
        <v>0</v>
      </c>
      <c r="BI115" s="83">
        <f t="shared" si="122"/>
        <v>0</v>
      </c>
      <c r="BJ115" s="82">
        <f t="shared" si="123"/>
        <v>0</v>
      </c>
      <c r="BK115" s="83">
        <f t="shared" si="124"/>
        <v>0</v>
      </c>
      <c r="BL115" s="7"/>
      <c r="BM115" s="82">
        <f t="shared" si="125"/>
        <v>0</v>
      </c>
      <c r="BN115" s="83">
        <f t="shared" si="126"/>
        <v>0</v>
      </c>
      <c r="BO115" s="82">
        <f t="shared" si="127"/>
        <v>0</v>
      </c>
      <c r="BP115" s="83">
        <f t="shared" si="128"/>
        <v>0</v>
      </c>
      <c r="BQ115" s="82">
        <f t="shared" si="129"/>
        <v>0</v>
      </c>
      <c r="BR115" s="83">
        <f t="shared" si="130"/>
        <v>0</v>
      </c>
      <c r="BS115" s="82">
        <f t="shared" si="131"/>
        <v>0</v>
      </c>
      <c r="BT115" s="82">
        <f t="shared" si="132"/>
        <v>0</v>
      </c>
      <c r="BU115" s="83">
        <f t="shared" si="133"/>
        <v>0</v>
      </c>
      <c r="BV115" s="82">
        <f t="shared" si="134"/>
        <v>0</v>
      </c>
      <c r="BW115" s="83">
        <f t="shared" si="135"/>
        <v>0</v>
      </c>
      <c r="BY115" s="7">
        <f t="shared" si="136"/>
        <v>0</v>
      </c>
      <c r="BZ115" s="7"/>
      <c r="CA115" s="7">
        <f t="shared" si="107"/>
        <v>0</v>
      </c>
      <c r="CB115" s="7"/>
      <c r="CC115" s="7">
        <f t="shared" si="96"/>
        <v>0</v>
      </c>
      <c r="CF115" s="7">
        <f t="shared" si="137"/>
        <v>1</v>
      </c>
      <c r="CG115" s="7">
        <f t="shared" si="138"/>
        <v>1</v>
      </c>
      <c r="CH115" s="7">
        <f t="shared" si="139"/>
        <v>1</v>
      </c>
      <c r="CI115" s="7">
        <f t="shared" si="140"/>
        <v>1</v>
      </c>
      <c r="CJ115" s="7">
        <f t="shared" si="141"/>
        <v>1</v>
      </c>
      <c r="CK115" s="7">
        <f t="shared" si="142"/>
        <v>1</v>
      </c>
      <c r="CL115" s="7">
        <f t="shared" si="143"/>
        <v>1</v>
      </c>
      <c r="CM115" s="7">
        <f t="shared" si="144"/>
        <v>1</v>
      </c>
      <c r="CN115" s="7">
        <f t="shared" si="110"/>
        <v>1</v>
      </c>
      <c r="CO115" s="7">
        <f t="shared" si="111"/>
        <v>1</v>
      </c>
      <c r="CP115" s="7">
        <f t="shared" si="112"/>
        <v>1</v>
      </c>
      <c r="CQ115" s="7"/>
      <c r="CS115" s="7">
        <f t="shared" si="119"/>
        <v>0</v>
      </c>
      <c r="CT115" s="7">
        <f t="shared" si="119"/>
        <v>0</v>
      </c>
      <c r="CU115" s="7">
        <f t="shared" si="119"/>
        <v>0</v>
      </c>
      <c r="CV115" s="7">
        <f t="shared" si="119"/>
        <v>0</v>
      </c>
      <c r="CW115" s="7">
        <f t="shared" si="119"/>
        <v>0</v>
      </c>
      <c r="CX115" s="7">
        <f t="shared" si="119"/>
        <v>0</v>
      </c>
      <c r="CY115" s="7">
        <f t="shared" si="119"/>
        <v>0</v>
      </c>
      <c r="CZ115" s="7">
        <f t="shared" si="119"/>
        <v>0</v>
      </c>
      <c r="DA115" s="7">
        <f t="shared" si="120"/>
        <v>0</v>
      </c>
      <c r="DB115" s="7">
        <f t="shared" si="120"/>
        <v>0</v>
      </c>
      <c r="DC115" s="7">
        <f t="shared" si="120"/>
        <v>0</v>
      </c>
    </row>
    <row r="116" spans="1:107">
      <c r="A116" s="6">
        <v>103</v>
      </c>
      <c r="B116" s="68" t="s">
        <v>51</v>
      </c>
      <c r="C116" s="15" t="s">
        <v>85</v>
      </c>
      <c r="D116" s="9"/>
      <c r="E116" s="29">
        <f>LOOKUP((IF(D116&gt;0,(RANK(D116,D$6:D$135,0)),"NA")),'Points System'!$A$4:$A$154,'Points System'!$B$4:$B$154)</f>
        <v>0</v>
      </c>
      <c r="F116" s="17"/>
      <c r="G116" s="29">
        <f>LOOKUP((IF(F116&gt;0,(RANK(F116,F$6:F$135,0)),"NA")),'Points System'!$A$4:$A$154,'Points System'!$B$4:$B$154)</f>
        <v>0</v>
      </c>
      <c r="H116" s="17"/>
      <c r="I116" s="29">
        <f>LOOKUP((IF(H116&gt;0,(RANK(H116,H$6:H$135,0)),"NA")),'Points System'!$A$4:$A$154,'Points System'!$B$4:$B$154)</f>
        <v>0</v>
      </c>
      <c r="J116" s="17"/>
      <c r="K116" s="29">
        <f>LOOKUP((IF(J116&gt;0,(RANK(J116,J$6:J$135,0)),"NA")),'Points System'!$A$4:$A$154,'Points System'!$B$4:$B$154)</f>
        <v>0</v>
      </c>
      <c r="L116" s="17"/>
      <c r="M116" s="29">
        <f>LOOKUP((IF(L116&gt;0,(RANK(L116,L$6:L$135,0)),"NA")),'Points System'!$A$4:$A$154,'Points System'!$B$4:$B$154)</f>
        <v>0</v>
      </c>
      <c r="N116" s="17"/>
      <c r="O116" s="29">
        <f>LOOKUP((IF(N116&gt;0,(RANK(N116,N$6:N$135,0)),"NA")),'Points System'!$A$4:$A$154,'Points System'!$B$4:$B$154)</f>
        <v>0</v>
      </c>
      <c r="P116" s="19"/>
      <c r="Q116" s="29">
        <f>LOOKUP((IF(P116&gt;0,(RANK(P116,P$6:P$135,0)),"NA")),'Points System'!$A$4:$A$154,'Points System'!$B$4:$B$154)</f>
        <v>0</v>
      </c>
      <c r="R116" s="19"/>
      <c r="S116" s="29">
        <f>LOOKUP((IF(R116&gt;0,(RANK(R116,R$6:R$135,0)),"NA")),'Points System'!$A$4:$A$154,'Points System'!$B$4:$B$154)</f>
        <v>0</v>
      </c>
      <c r="T116" s="17"/>
      <c r="U116" s="29">
        <f>LOOKUP((IF(T116&gt;0,(RANK(T116,T$6:T$135,0)),"NA")),'Points System'!$A$4:$A$154,'Points System'!$B$4:$B$154)</f>
        <v>0</v>
      </c>
      <c r="V116" s="17"/>
      <c r="W116" s="29">
        <f>LOOKUP((IF(V116&gt;0,(RANK(V116,V$6:V$135,0)),"NA")),'Points System'!$A$4:$A$154,'Points System'!$B$4:$B$154)</f>
        <v>0</v>
      </c>
      <c r="X116" s="9"/>
      <c r="Y116" s="10">
        <f>LOOKUP((IF(X116&gt;0,(RANK(X116,X$6:X$135,0)),"NA")),'Points System'!$A$4:$A$154,'Points System'!$B$4:$B$154)</f>
        <v>0</v>
      </c>
      <c r="Z116" s="9"/>
      <c r="AA116" s="10">
        <f>LOOKUP((IF(Z116&gt;0,(RANK(Z116,Z$6:Z$135,0)),"NA")),'Points System'!$A$4:$A$154,'Points System'!$B$4:$B$154)</f>
        <v>0</v>
      </c>
      <c r="AB116" s="78">
        <f>CC116</f>
        <v>0</v>
      </c>
      <c r="AC116" s="10">
        <f>SUM((LARGE((BA116:BL116),1))+(LARGE((BA116:BL116),2))+(LARGE((BA116:BL116),3)+(LARGE((BA116:BL116),4))))</f>
        <v>0</v>
      </c>
      <c r="AD116" s="12">
        <f>RANK(AC116,$AC$6:$AC$135,0)</f>
        <v>98</v>
      </c>
      <c r="AE116" s="11">
        <f>(AB116-(ROUNDDOWN(AB116,0)))*100</f>
        <v>0</v>
      </c>
      <c r="AF116" s="76" t="str">
        <f>IF((COUNTIF(AT116:AY116,"&gt;0"))&gt;2,"Y","N")</f>
        <v>N</v>
      </c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23">
        <f t="shared" si="113"/>
        <v>0</v>
      </c>
      <c r="AU116" s="23">
        <f t="shared" si="114"/>
        <v>0</v>
      </c>
      <c r="AV116" s="23">
        <f t="shared" si="115"/>
        <v>0</v>
      </c>
      <c r="AW116" s="23">
        <f t="shared" si="116"/>
        <v>0</v>
      </c>
      <c r="AX116" s="23">
        <f t="shared" si="117"/>
        <v>0</v>
      </c>
      <c r="AY116" s="23">
        <f t="shared" si="118"/>
        <v>0</v>
      </c>
      <c r="AZ116" s="7"/>
      <c r="BA116" s="82">
        <f t="shared" si="103"/>
        <v>0</v>
      </c>
      <c r="BB116" s="83">
        <f t="shared" si="77"/>
        <v>0</v>
      </c>
      <c r="BC116" s="82">
        <f t="shared" si="104"/>
        <v>0</v>
      </c>
      <c r="BD116" s="83">
        <f t="shared" si="78"/>
        <v>0</v>
      </c>
      <c r="BE116" s="82">
        <f t="shared" si="105"/>
        <v>0</v>
      </c>
      <c r="BF116" s="83">
        <f t="shared" si="79"/>
        <v>0</v>
      </c>
      <c r="BG116" s="82">
        <f t="shared" si="106"/>
        <v>0</v>
      </c>
      <c r="BH116" s="82">
        <f t="shared" si="121"/>
        <v>0</v>
      </c>
      <c r="BI116" s="83">
        <f t="shared" si="122"/>
        <v>0</v>
      </c>
      <c r="BJ116" s="82">
        <f t="shared" si="123"/>
        <v>0</v>
      </c>
      <c r="BK116" s="83">
        <f t="shared" si="124"/>
        <v>0</v>
      </c>
      <c r="BL116" s="7"/>
      <c r="BM116" s="82">
        <f t="shared" si="125"/>
        <v>0</v>
      </c>
      <c r="BN116" s="83">
        <f t="shared" si="126"/>
        <v>0</v>
      </c>
      <c r="BO116" s="82">
        <f t="shared" si="127"/>
        <v>0</v>
      </c>
      <c r="BP116" s="83">
        <f t="shared" si="128"/>
        <v>0</v>
      </c>
      <c r="BQ116" s="82">
        <f t="shared" si="129"/>
        <v>0</v>
      </c>
      <c r="BR116" s="83">
        <f t="shared" si="130"/>
        <v>0</v>
      </c>
      <c r="BS116" s="82">
        <f t="shared" si="131"/>
        <v>0</v>
      </c>
      <c r="BT116" s="82">
        <f t="shared" si="132"/>
        <v>0</v>
      </c>
      <c r="BU116" s="83">
        <f t="shared" si="133"/>
        <v>0</v>
      </c>
      <c r="BV116" s="82">
        <f t="shared" si="134"/>
        <v>0</v>
      </c>
      <c r="BW116" s="83">
        <f t="shared" si="135"/>
        <v>0</v>
      </c>
      <c r="BY116" s="7">
        <f t="shared" si="136"/>
        <v>0</v>
      </c>
      <c r="BZ116" s="7"/>
      <c r="CA116" s="7">
        <f t="shared" si="107"/>
        <v>0</v>
      </c>
      <c r="CB116" s="7"/>
      <c r="CC116" s="7">
        <f t="shared" si="96"/>
        <v>0</v>
      </c>
      <c r="CF116" s="7">
        <f t="shared" si="137"/>
        <v>1</v>
      </c>
      <c r="CG116" s="7">
        <f t="shared" si="138"/>
        <v>1</v>
      </c>
      <c r="CH116" s="7">
        <f t="shared" si="139"/>
        <v>1</v>
      </c>
      <c r="CI116" s="7">
        <f t="shared" si="140"/>
        <v>1</v>
      </c>
      <c r="CJ116" s="7">
        <f t="shared" si="141"/>
        <v>1</v>
      </c>
      <c r="CK116" s="7">
        <f t="shared" si="142"/>
        <v>1</v>
      </c>
      <c r="CL116" s="7">
        <f t="shared" si="143"/>
        <v>1</v>
      </c>
      <c r="CM116" s="7">
        <f t="shared" si="144"/>
        <v>1</v>
      </c>
      <c r="CN116" s="7">
        <f t="shared" si="110"/>
        <v>1</v>
      </c>
      <c r="CO116" s="7">
        <f t="shared" si="111"/>
        <v>1</v>
      </c>
      <c r="CP116" s="7">
        <f t="shared" si="112"/>
        <v>1</v>
      </c>
      <c r="CQ116" s="7"/>
      <c r="CS116" s="7">
        <f t="shared" si="119"/>
        <v>0</v>
      </c>
      <c r="CT116" s="7">
        <f t="shared" si="119"/>
        <v>0</v>
      </c>
      <c r="CU116" s="7">
        <f t="shared" si="119"/>
        <v>0</v>
      </c>
      <c r="CV116" s="7">
        <f t="shared" si="119"/>
        <v>0</v>
      </c>
      <c r="CW116" s="7">
        <f t="shared" si="119"/>
        <v>0</v>
      </c>
      <c r="CX116" s="7">
        <f t="shared" si="119"/>
        <v>0</v>
      </c>
      <c r="CY116" s="7">
        <f t="shared" si="119"/>
        <v>0</v>
      </c>
      <c r="CZ116" s="7">
        <f t="shared" si="119"/>
        <v>0</v>
      </c>
      <c r="DA116" s="7">
        <f t="shared" si="120"/>
        <v>0</v>
      </c>
      <c r="DB116" s="7">
        <f t="shared" si="120"/>
        <v>0</v>
      </c>
      <c r="DC116" s="7">
        <f t="shared" si="120"/>
        <v>0</v>
      </c>
    </row>
    <row r="117" spans="1:107">
      <c r="A117" s="6">
        <v>104</v>
      </c>
      <c r="B117" s="68" t="s">
        <v>66</v>
      </c>
      <c r="C117" s="15" t="s">
        <v>117</v>
      </c>
      <c r="D117" s="9"/>
      <c r="E117" s="29">
        <f>LOOKUP((IF(D117&gt;0,(RANK(D117,D$6:D$135,0)),"NA")),'Points System'!$A$4:$A$154,'Points System'!$B$4:$B$154)</f>
        <v>0</v>
      </c>
      <c r="F117" s="17"/>
      <c r="G117" s="29">
        <f>LOOKUP((IF(F117&gt;0,(RANK(F117,F$6:F$135,0)),"NA")),'Points System'!$A$4:$A$154,'Points System'!$B$4:$B$154)</f>
        <v>0</v>
      </c>
      <c r="H117" s="17"/>
      <c r="I117" s="29">
        <f>LOOKUP((IF(H117&gt;0,(RANK(H117,H$6:H$135,0)),"NA")),'Points System'!$A$4:$A$154,'Points System'!$B$4:$B$154)</f>
        <v>0</v>
      </c>
      <c r="J117" s="17"/>
      <c r="K117" s="29">
        <f>LOOKUP((IF(J117&gt;0,(RANK(J117,J$6:J$135,0)),"NA")),'Points System'!$A$4:$A$154,'Points System'!$B$4:$B$154)</f>
        <v>0</v>
      </c>
      <c r="L117" s="17"/>
      <c r="M117" s="29">
        <f>LOOKUP((IF(L117&gt;0,(RANK(L117,L$6:L$135,0)),"NA")),'Points System'!$A$4:$A$154,'Points System'!$B$4:$B$154)</f>
        <v>0</v>
      </c>
      <c r="N117" s="17"/>
      <c r="O117" s="29">
        <f>LOOKUP((IF(N117&gt;0,(RANK(N117,N$6:N$135,0)),"NA")),'Points System'!$A$4:$A$154,'Points System'!$B$4:$B$154)</f>
        <v>0</v>
      </c>
      <c r="P117" s="19"/>
      <c r="Q117" s="29">
        <f>LOOKUP((IF(P117&gt;0,(RANK(P117,P$6:P$135,0)),"NA")),'Points System'!$A$4:$A$154,'Points System'!$B$4:$B$154)</f>
        <v>0</v>
      </c>
      <c r="R117" s="19"/>
      <c r="S117" s="29">
        <f>LOOKUP((IF(R117&gt;0,(RANK(R117,R$6:R$135,0)),"NA")),'Points System'!$A$4:$A$154,'Points System'!$B$4:$B$154)</f>
        <v>0</v>
      </c>
      <c r="T117" s="17"/>
      <c r="U117" s="29">
        <f>LOOKUP((IF(T117&gt;0,(RANK(T117,T$6:T$135,0)),"NA")),'Points System'!$A$4:$A$154,'Points System'!$B$4:$B$154)</f>
        <v>0</v>
      </c>
      <c r="V117" s="17"/>
      <c r="W117" s="29">
        <f>LOOKUP((IF(V117&gt;0,(RANK(V117,V$6:V$135,0)),"NA")),'Points System'!$A$4:$A$154,'Points System'!$B$4:$B$154)</f>
        <v>0</v>
      </c>
      <c r="X117" s="9"/>
      <c r="Y117" s="10">
        <f>LOOKUP((IF(X117&gt;0,(RANK(X117,X$6:X$135,0)),"NA")),'Points System'!$A$4:$A$154,'Points System'!$B$4:$B$154)</f>
        <v>0</v>
      </c>
      <c r="Z117" s="9"/>
      <c r="AA117" s="10">
        <f>LOOKUP((IF(Z117&gt;0,(RANK(Z117,Z$6:Z$135,0)),"NA")),'Points System'!$A$4:$A$154,'Points System'!$B$4:$B$154)</f>
        <v>0</v>
      </c>
      <c r="AB117" s="78">
        <f>CC117</f>
        <v>0</v>
      </c>
      <c r="AC117" s="10">
        <f>SUM((LARGE((BA117:BL117),1))+(LARGE((BA117:BL117),2))+(LARGE((BA117:BL117),3)+(LARGE((BA117:BL117),4))))</f>
        <v>0</v>
      </c>
      <c r="AD117" s="12">
        <f>RANK(AC117,$AC$6:$AC$135,0)</f>
        <v>98</v>
      </c>
      <c r="AE117" s="11">
        <f>(AB117-(ROUNDDOWN(AB117,0)))*100</f>
        <v>0</v>
      </c>
      <c r="AF117" s="76" t="str">
        <f>IF((COUNTIF(AT117:AY117,"&gt;0"))&gt;2,"Y","N")</f>
        <v>N</v>
      </c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23">
        <f t="shared" si="113"/>
        <v>0</v>
      </c>
      <c r="AU117" s="23">
        <f t="shared" si="114"/>
        <v>0</v>
      </c>
      <c r="AV117" s="23">
        <f t="shared" si="115"/>
        <v>0</v>
      </c>
      <c r="AW117" s="23">
        <f t="shared" si="116"/>
        <v>0</v>
      </c>
      <c r="AX117" s="23">
        <f t="shared" si="117"/>
        <v>0</v>
      </c>
      <c r="AY117" s="23">
        <f t="shared" si="118"/>
        <v>0</v>
      </c>
      <c r="AZ117" s="7"/>
      <c r="BA117" s="82">
        <f t="shared" si="103"/>
        <v>0</v>
      </c>
      <c r="BB117" s="83">
        <f t="shared" si="77"/>
        <v>0</v>
      </c>
      <c r="BC117" s="82">
        <f t="shared" si="104"/>
        <v>0</v>
      </c>
      <c r="BD117" s="83">
        <f t="shared" si="78"/>
        <v>0</v>
      </c>
      <c r="BE117" s="82">
        <f t="shared" si="105"/>
        <v>0</v>
      </c>
      <c r="BF117" s="83">
        <f t="shared" si="79"/>
        <v>0</v>
      </c>
      <c r="BG117" s="82">
        <f t="shared" si="106"/>
        <v>0</v>
      </c>
      <c r="BH117" s="82">
        <f t="shared" si="121"/>
        <v>0</v>
      </c>
      <c r="BI117" s="83">
        <f t="shared" si="122"/>
        <v>0</v>
      </c>
      <c r="BJ117" s="82">
        <f t="shared" si="123"/>
        <v>0</v>
      </c>
      <c r="BK117" s="83">
        <f t="shared" si="124"/>
        <v>0</v>
      </c>
      <c r="BL117" s="7"/>
      <c r="BM117" s="82">
        <f t="shared" si="125"/>
        <v>0</v>
      </c>
      <c r="BN117" s="83">
        <f t="shared" si="126"/>
        <v>0</v>
      </c>
      <c r="BO117" s="82">
        <f t="shared" si="127"/>
        <v>0</v>
      </c>
      <c r="BP117" s="83">
        <f t="shared" si="128"/>
        <v>0</v>
      </c>
      <c r="BQ117" s="82">
        <f t="shared" si="129"/>
        <v>0</v>
      </c>
      <c r="BR117" s="83">
        <f t="shared" si="130"/>
        <v>0</v>
      </c>
      <c r="BS117" s="82">
        <f t="shared" si="131"/>
        <v>0</v>
      </c>
      <c r="BT117" s="82">
        <f t="shared" si="132"/>
        <v>0</v>
      </c>
      <c r="BU117" s="83">
        <f t="shared" si="133"/>
        <v>0</v>
      </c>
      <c r="BV117" s="82">
        <f t="shared" si="134"/>
        <v>0</v>
      </c>
      <c r="BW117" s="83">
        <f t="shared" si="135"/>
        <v>0</v>
      </c>
      <c r="BY117" s="7">
        <f t="shared" si="136"/>
        <v>0</v>
      </c>
      <c r="BZ117" s="7"/>
      <c r="CA117" s="7">
        <f t="shared" si="107"/>
        <v>0</v>
      </c>
      <c r="CB117" s="7"/>
      <c r="CC117" s="7">
        <f t="shared" si="96"/>
        <v>0</v>
      </c>
      <c r="CF117" s="7">
        <f t="shared" si="137"/>
        <v>1</v>
      </c>
      <c r="CG117" s="7">
        <f t="shared" si="138"/>
        <v>1</v>
      </c>
      <c r="CH117" s="7">
        <f t="shared" si="139"/>
        <v>1</v>
      </c>
      <c r="CI117" s="7">
        <f t="shared" si="140"/>
        <v>1</v>
      </c>
      <c r="CJ117" s="7">
        <f t="shared" si="141"/>
        <v>1</v>
      </c>
      <c r="CK117" s="7">
        <f t="shared" si="142"/>
        <v>1</v>
      </c>
      <c r="CL117" s="7">
        <f t="shared" si="143"/>
        <v>1</v>
      </c>
      <c r="CM117" s="7">
        <f t="shared" si="144"/>
        <v>1</v>
      </c>
      <c r="CN117" s="7">
        <f t="shared" si="110"/>
        <v>1</v>
      </c>
      <c r="CO117" s="7">
        <f t="shared" si="111"/>
        <v>1</v>
      </c>
      <c r="CP117" s="7">
        <f t="shared" si="112"/>
        <v>1</v>
      </c>
      <c r="CQ117" s="7"/>
      <c r="CS117" s="7">
        <f t="shared" si="119"/>
        <v>0</v>
      </c>
      <c r="CT117" s="7">
        <f t="shared" si="119"/>
        <v>0</v>
      </c>
      <c r="CU117" s="7">
        <f t="shared" si="119"/>
        <v>0</v>
      </c>
      <c r="CV117" s="7">
        <f t="shared" si="119"/>
        <v>0</v>
      </c>
      <c r="CW117" s="7">
        <f t="shared" si="119"/>
        <v>0</v>
      </c>
      <c r="CX117" s="7">
        <f t="shared" si="119"/>
        <v>0</v>
      </c>
      <c r="CY117" s="7">
        <f t="shared" si="119"/>
        <v>0</v>
      </c>
      <c r="CZ117" s="7">
        <f t="shared" si="119"/>
        <v>0</v>
      </c>
      <c r="DA117" s="7">
        <f t="shared" si="120"/>
        <v>0</v>
      </c>
      <c r="DB117" s="7">
        <f t="shared" si="120"/>
        <v>0</v>
      </c>
      <c r="DC117" s="7">
        <f t="shared" si="120"/>
        <v>0</v>
      </c>
    </row>
    <row r="118" spans="1:107">
      <c r="A118" s="6">
        <v>105</v>
      </c>
      <c r="B118" s="68" t="s">
        <v>111</v>
      </c>
      <c r="C118" s="15" t="s">
        <v>72</v>
      </c>
      <c r="D118" s="9"/>
      <c r="E118" s="29">
        <f>LOOKUP((IF(D118&gt;0,(RANK(D118,D$6:D$135,0)),"NA")),'Points System'!$A$4:$A$154,'Points System'!$B$4:$B$154)</f>
        <v>0</v>
      </c>
      <c r="F118" s="17"/>
      <c r="G118" s="29">
        <f>LOOKUP((IF(F118&gt;0,(RANK(F118,F$6:F$135,0)),"NA")),'Points System'!$A$4:$A$154,'Points System'!$B$4:$B$154)</f>
        <v>0</v>
      </c>
      <c r="H118" s="17"/>
      <c r="I118" s="29">
        <f>LOOKUP((IF(H118&gt;0,(RANK(H118,H$6:H$135,0)),"NA")),'Points System'!$A$4:$A$154,'Points System'!$B$4:$B$154)</f>
        <v>0</v>
      </c>
      <c r="J118" s="17"/>
      <c r="K118" s="29">
        <f>LOOKUP((IF(J118&gt;0,(RANK(J118,J$6:J$135,0)),"NA")),'Points System'!$A$4:$A$154,'Points System'!$B$4:$B$154)</f>
        <v>0</v>
      </c>
      <c r="L118" s="17"/>
      <c r="M118" s="29">
        <f>LOOKUP((IF(L118&gt;0,(RANK(L118,L$6:L$135,0)),"NA")),'Points System'!$A$4:$A$154,'Points System'!$B$4:$B$154)</f>
        <v>0</v>
      </c>
      <c r="N118" s="17"/>
      <c r="O118" s="29">
        <f>LOOKUP((IF(N118&gt;0,(RANK(N118,N$6:N$135,0)),"NA")),'Points System'!$A$4:$A$154,'Points System'!$B$4:$B$154)</f>
        <v>0</v>
      </c>
      <c r="P118" s="19"/>
      <c r="Q118" s="29">
        <f>LOOKUP((IF(P118&gt;0,(RANK(P118,P$6:P$135,0)),"NA")),'Points System'!$A$4:$A$154,'Points System'!$B$4:$B$154)</f>
        <v>0</v>
      </c>
      <c r="R118" s="19"/>
      <c r="S118" s="29">
        <f>LOOKUP((IF(R118&gt;0,(RANK(R118,R$6:R$135,0)),"NA")),'Points System'!$A$4:$A$154,'Points System'!$B$4:$B$154)</f>
        <v>0</v>
      </c>
      <c r="T118" s="17"/>
      <c r="U118" s="29">
        <f>LOOKUP((IF(T118&gt;0,(RANK(T118,T$6:T$135,0)),"NA")),'Points System'!$A$4:$A$154,'Points System'!$B$4:$B$154)</f>
        <v>0</v>
      </c>
      <c r="V118" s="17"/>
      <c r="W118" s="29">
        <f>LOOKUP((IF(V118&gt;0,(RANK(V118,V$6:V$135,0)),"NA")),'Points System'!$A$4:$A$154,'Points System'!$B$4:$B$154)</f>
        <v>0</v>
      </c>
      <c r="X118" s="9"/>
      <c r="Y118" s="10">
        <f>LOOKUP((IF(X118&gt;0,(RANK(X118,X$6:X$135,0)),"NA")),'Points System'!$A$4:$A$154,'Points System'!$B$4:$B$154)</f>
        <v>0</v>
      </c>
      <c r="Z118" s="9"/>
      <c r="AA118" s="10">
        <f>LOOKUP((IF(Z118&gt;0,(RANK(Z118,Z$6:Z$135,0)),"NA")),'Points System'!$A$4:$A$154,'Points System'!$B$4:$B$154)</f>
        <v>0</v>
      </c>
      <c r="AB118" s="78">
        <f>CC118</f>
        <v>0</v>
      </c>
      <c r="AC118" s="10">
        <f>SUM((LARGE((BA118:BL118),1))+(LARGE((BA118:BL118),2))+(LARGE((BA118:BL118),3)+(LARGE((BA118:BL118),4))))</f>
        <v>0</v>
      </c>
      <c r="AD118" s="12">
        <f>RANK(AC118,$AC$6:$AC$135,0)</f>
        <v>98</v>
      </c>
      <c r="AE118" s="11">
        <f>(AB118-(ROUNDDOWN(AB118,0)))*100</f>
        <v>0</v>
      </c>
      <c r="AF118" s="76" t="str">
        <f>IF((COUNTIF(AT118:AY118,"&gt;0"))&gt;2,"Y","N")</f>
        <v>N</v>
      </c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23">
        <f t="shared" si="113"/>
        <v>0</v>
      </c>
      <c r="AU118" s="23">
        <f t="shared" si="114"/>
        <v>0</v>
      </c>
      <c r="AV118" s="23">
        <f t="shared" si="115"/>
        <v>0</v>
      </c>
      <c r="AW118" s="23">
        <f t="shared" si="116"/>
        <v>0</v>
      </c>
      <c r="AX118" s="23">
        <f t="shared" si="117"/>
        <v>0</v>
      </c>
      <c r="AY118" s="23">
        <f t="shared" si="118"/>
        <v>0</v>
      </c>
      <c r="AZ118" s="7"/>
      <c r="BA118" s="82">
        <f t="shared" si="103"/>
        <v>0</v>
      </c>
      <c r="BB118" s="83">
        <f t="shared" si="77"/>
        <v>0</v>
      </c>
      <c r="BC118" s="82">
        <f t="shared" si="104"/>
        <v>0</v>
      </c>
      <c r="BD118" s="83">
        <f t="shared" si="78"/>
        <v>0</v>
      </c>
      <c r="BE118" s="82">
        <f t="shared" si="105"/>
        <v>0</v>
      </c>
      <c r="BF118" s="83">
        <f t="shared" si="79"/>
        <v>0</v>
      </c>
      <c r="BG118" s="82">
        <f t="shared" si="106"/>
        <v>0</v>
      </c>
      <c r="BH118" s="82">
        <f t="shared" si="121"/>
        <v>0</v>
      </c>
      <c r="BI118" s="83">
        <f t="shared" si="122"/>
        <v>0</v>
      </c>
      <c r="BJ118" s="82">
        <f t="shared" si="123"/>
        <v>0</v>
      </c>
      <c r="BK118" s="83">
        <f t="shared" si="124"/>
        <v>0</v>
      </c>
      <c r="BL118" s="7"/>
      <c r="BM118" s="82">
        <f t="shared" si="125"/>
        <v>0</v>
      </c>
      <c r="BN118" s="83">
        <f t="shared" si="126"/>
        <v>0</v>
      </c>
      <c r="BO118" s="82">
        <f t="shared" si="127"/>
        <v>0</v>
      </c>
      <c r="BP118" s="83">
        <f t="shared" si="128"/>
        <v>0</v>
      </c>
      <c r="BQ118" s="82">
        <f t="shared" si="129"/>
        <v>0</v>
      </c>
      <c r="BR118" s="83">
        <f t="shared" si="130"/>
        <v>0</v>
      </c>
      <c r="BS118" s="82">
        <f t="shared" si="131"/>
        <v>0</v>
      </c>
      <c r="BT118" s="82">
        <f t="shared" si="132"/>
        <v>0</v>
      </c>
      <c r="BU118" s="83">
        <f t="shared" si="133"/>
        <v>0</v>
      </c>
      <c r="BV118" s="82">
        <f t="shared" si="134"/>
        <v>0</v>
      </c>
      <c r="BW118" s="83">
        <f t="shared" si="135"/>
        <v>0</v>
      </c>
      <c r="BY118" s="7">
        <f t="shared" si="136"/>
        <v>0</v>
      </c>
      <c r="BZ118" s="7"/>
      <c r="CA118" s="7">
        <f t="shared" si="107"/>
        <v>0</v>
      </c>
      <c r="CB118" s="7"/>
      <c r="CC118" s="7">
        <f t="shared" si="96"/>
        <v>0</v>
      </c>
      <c r="CF118" s="7">
        <f t="shared" si="137"/>
        <v>1</v>
      </c>
      <c r="CG118" s="7">
        <f t="shared" si="138"/>
        <v>1</v>
      </c>
      <c r="CH118" s="7">
        <f t="shared" si="139"/>
        <v>1</v>
      </c>
      <c r="CI118" s="7">
        <f t="shared" si="140"/>
        <v>1</v>
      </c>
      <c r="CJ118" s="7">
        <f t="shared" si="141"/>
        <v>1</v>
      </c>
      <c r="CK118" s="7">
        <f t="shared" si="142"/>
        <v>1</v>
      </c>
      <c r="CL118" s="7">
        <f t="shared" si="143"/>
        <v>1</v>
      </c>
      <c r="CM118" s="7">
        <f t="shared" si="144"/>
        <v>1</v>
      </c>
      <c r="CN118" s="7">
        <f t="shared" si="110"/>
        <v>1</v>
      </c>
      <c r="CO118" s="7">
        <f t="shared" si="111"/>
        <v>1</v>
      </c>
      <c r="CP118" s="7">
        <f t="shared" si="112"/>
        <v>1</v>
      </c>
      <c r="CQ118" s="7"/>
      <c r="CS118" s="7">
        <f t="shared" si="119"/>
        <v>0</v>
      </c>
      <c r="CT118" s="7">
        <f t="shared" si="119"/>
        <v>0</v>
      </c>
      <c r="CU118" s="7">
        <f t="shared" si="119"/>
        <v>0</v>
      </c>
      <c r="CV118" s="7">
        <f t="shared" si="119"/>
        <v>0</v>
      </c>
      <c r="CW118" s="7">
        <f t="shared" si="119"/>
        <v>0</v>
      </c>
      <c r="CX118" s="7">
        <f t="shared" si="119"/>
        <v>0</v>
      </c>
      <c r="CY118" s="7">
        <f t="shared" si="119"/>
        <v>0</v>
      </c>
      <c r="CZ118" s="7">
        <f t="shared" si="119"/>
        <v>0</v>
      </c>
      <c r="DA118" s="7">
        <f t="shared" si="120"/>
        <v>0</v>
      </c>
      <c r="DB118" s="7">
        <f t="shared" si="120"/>
        <v>0</v>
      </c>
      <c r="DC118" s="7">
        <f t="shared" si="120"/>
        <v>0</v>
      </c>
    </row>
    <row r="119" spans="1:107">
      <c r="A119" s="6">
        <v>106</v>
      </c>
      <c r="B119" s="68" t="s">
        <v>89</v>
      </c>
      <c r="C119" s="15" t="s">
        <v>292</v>
      </c>
      <c r="D119" s="9"/>
      <c r="E119" s="29">
        <f>LOOKUP((IF(D119&gt;0,(RANK(D119,D$6:D$135,0)),"NA")),'Points System'!$A$4:$A$154,'Points System'!$B$4:$B$154)</f>
        <v>0</v>
      </c>
      <c r="F119" s="17"/>
      <c r="G119" s="29">
        <f>LOOKUP((IF(F119&gt;0,(RANK(F119,F$6:F$135,0)),"NA")),'Points System'!$A$4:$A$154,'Points System'!$B$4:$B$154)</f>
        <v>0</v>
      </c>
      <c r="H119" s="17"/>
      <c r="I119" s="29">
        <f>LOOKUP((IF(H119&gt;0,(RANK(H119,H$6:H$135,0)),"NA")),'Points System'!$A$4:$A$154,'Points System'!$B$4:$B$154)</f>
        <v>0</v>
      </c>
      <c r="J119" s="17"/>
      <c r="K119" s="29">
        <f>LOOKUP((IF(J119&gt;0,(RANK(J119,J$6:J$135,0)),"NA")),'Points System'!$A$4:$A$154,'Points System'!$B$4:$B$154)</f>
        <v>0</v>
      </c>
      <c r="L119" s="17"/>
      <c r="M119" s="29">
        <f>LOOKUP((IF(L119&gt;0,(RANK(L119,L$6:L$135,0)),"NA")),'Points System'!$A$4:$A$154,'Points System'!$B$4:$B$154)</f>
        <v>0</v>
      </c>
      <c r="N119" s="17"/>
      <c r="O119" s="29">
        <f>LOOKUP((IF(N119&gt;0,(RANK(N119,N$6:N$135,0)),"NA")),'Points System'!$A$4:$A$154,'Points System'!$B$4:$B$154)</f>
        <v>0</v>
      </c>
      <c r="P119" s="19"/>
      <c r="Q119" s="29">
        <f>LOOKUP((IF(P119&gt;0,(RANK(P119,P$6:P$135,0)),"NA")),'Points System'!$A$4:$A$154,'Points System'!$B$4:$B$154)</f>
        <v>0</v>
      </c>
      <c r="R119" s="19"/>
      <c r="S119" s="29">
        <f>LOOKUP((IF(R119&gt;0,(RANK(R119,R$6:R$135,0)),"NA")),'Points System'!$A$4:$A$154,'Points System'!$B$4:$B$154)</f>
        <v>0</v>
      </c>
      <c r="T119" s="17"/>
      <c r="U119" s="29">
        <f>LOOKUP((IF(T119&gt;0,(RANK(T119,T$6:T$135,0)),"NA")),'Points System'!$A$4:$A$154,'Points System'!$B$4:$B$154)</f>
        <v>0</v>
      </c>
      <c r="V119" s="17"/>
      <c r="W119" s="29">
        <f>LOOKUP((IF(V119&gt;0,(RANK(V119,V$6:V$135,0)),"NA")),'Points System'!$A$4:$A$154,'Points System'!$B$4:$B$154)</f>
        <v>0</v>
      </c>
      <c r="X119" s="9"/>
      <c r="Y119" s="10">
        <f>LOOKUP((IF(X119&gt;0,(RANK(X119,X$6:X$135,0)),"NA")),'Points System'!$A$4:$A$154,'Points System'!$B$4:$B$154)</f>
        <v>0</v>
      </c>
      <c r="Z119" s="9"/>
      <c r="AA119" s="10">
        <f>LOOKUP((IF(Z119&gt;0,(RANK(Z119,Z$6:Z$135,0)),"NA")),'Points System'!$A$4:$A$154,'Points System'!$B$4:$B$154)</f>
        <v>0</v>
      </c>
      <c r="AB119" s="78">
        <f>CC119</f>
        <v>0</v>
      </c>
      <c r="AC119" s="10">
        <f>SUM((LARGE((BA119:BL119),1))+(LARGE((BA119:BL119),2))+(LARGE((BA119:BL119),3)+(LARGE((BA119:BL119),4))))</f>
        <v>0</v>
      </c>
      <c r="AD119" s="12">
        <f>RANK(AC119,$AC$6:$AC$135,0)</f>
        <v>98</v>
      </c>
      <c r="AE119" s="11">
        <f>(AB119-(ROUNDDOWN(AB119,0)))*100</f>
        <v>0</v>
      </c>
      <c r="AF119" s="76" t="str">
        <f>IF((COUNTIF(AT119:AY119,"&gt;0"))&gt;2,"Y","N")</f>
        <v>N</v>
      </c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23">
        <f t="shared" si="113"/>
        <v>0</v>
      </c>
      <c r="AU119" s="23">
        <f t="shared" si="114"/>
        <v>0</v>
      </c>
      <c r="AV119" s="23">
        <f t="shared" si="115"/>
        <v>0</v>
      </c>
      <c r="AW119" s="23">
        <f t="shared" si="116"/>
        <v>0</v>
      </c>
      <c r="AX119" s="23">
        <f t="shared" si="117"/>
        <v>0</v>
      </c>
      <c r="AY119" s="23">
        <f t="shared" si="118"/>
        <v>0</v>
      </c>
      <c r="AZ119" s="7"/>
      <c r="BA119" s="82">
        <f t="shared" si="103"/>
        <v>0</v>
      </c>
      <c r="BB119" s="83">
        <f t="shared" si="77"/>
        <v>0</v>
      </c>
      <c r="BC119" s="82">
        <f t="shared" si="104"/>
        <v>0</v>
      </c>
      <c r="BD119" s="83">
        <f t="shared" si="78"/>
        <v>0</v>
      </c>
      <c r="BE119" s="82">
        <f t="shared" si="105"/>
        <v>0</v>
      </c>
      <c r="BF119" s="83">
        <f t="shared" si="79"/>
        <v>0</v>
      </c>
      <c r="BG119" s="82">
        <f t="shared" si="106"/>
        <v>0</v>
      </c>
      <c r="BH119" s="82">
        <f t="shared" si="121"/>
        <v>0</v>
      </c>
      <c r="BI119" s="83">
        <f t="shared" si="122"/>
        <v>0</v>
      </c>
      <c r="BJ119" s="82">
        <f t="shared" si="123"/>
        <v>0</v>
      </c>
      <c r="BK119" s="83">
        <f t="shared" si="124"/>
        <v>0</v>
      </c>
      <c r="BL119" s="7"/>
      <c r="BM119" s="82">
        <f t="shared" si="125"/>
        <v>0</v>
      </c>
      <c r="BN119" s="83">
        <f t="shared" si="126"/>
        <v>0</v>
      </c>
      <c r="BO119" s="82">
        <f t="shared" si="127"/>
        <v>0</v>
      </c>
      <c r="BP119" s="83">
        <f t="shared" si="128"/>
        <v>0</v>
      </c>
      <c r="BQ119" s="82">
        <f t="shared" si="129"/>
        <v>0</v>
      </c>
      <c r="BR119" s="83">
        <f t="shared" si="130"/>
        <v>0</v>
      </c>
      <c r="BS119" s="82">
        <f t="shared" si="131"/>
        <v>0</v>
      </c>
      <c r="BT119" s="82">
        <f t="shared" si="132"/>
        <v>0</v>
      </c>
      <c r="BU119" s="83">
        <f t="shared" si="133"/>
        <v>0</v>
      </c>
      <c r="BV119" s="82">
        <f t="shared" si="134"/>
        <v>0</v>
      </c>
      <c r="BW119" s="83">
        <f t="shared" si="135"/>
        <v>0</v>
      </c>
      <c r="BY119" s="7">
        <f t="shared" si="136"/>
        <v>0</v>
      </c>
      <c r="BZ119" s="7"/>
      <c r="CA119" s="7">
        <f t="shared" si="107"/>
        <v>0</v>
      </c>
      <c r="CB119" s="7"/>
      <c r="CC119" s="7">
        <f t="shared" si="96"/>
        <v>0</v>
      </c>
      <c r="CF119" s="7">
        <f t="shared" si="137"/>
        <v>1</v>
      </c>
      <c r="CG119" s="7">
        <f t="shared" si="138"/>
        <v>1</v>
      </c>
      <c r="CH119" s="7">
        <f t="shared" si="139"/>
        <v>1</v>
      </c>
      <c r="CI119" s="7">
        <f t="shared" si="140"/>
        <v>1</v>
      </c>
      <c r="CJ119" s="7">
        <f t="shared" si="141"/>
        <v>1</v>
      </c>
      <c r="CK119" s="7">
        <f t="shared" si="142"/>
        <v>1</v>
      </c>
      <c r="CL119" s="7">
        <f t="shared" si="143"/>
        <v>1</v>
      </c>
      <c r="CM119" s="7">
        <f t="shared" si="144"/>
        <v>1</v>
      </c>
      <c r="CN119" s="7">
        <f t="shared" si="110"/>
        <v>1</v>
      </c>
      <c r="CO119" s="7">
        <f t="shared" si="111"/>
        <v>1</v>
      </c>
      <c r="CP119" s="7">
        <f t="shared" si="112"/>
        <v>1</v>
      </c>
      <c r="CQ119" s="7"/>
      <c r="CS119" s="7">
        <f t="shared" si="119"/>
        <v>0</v>
      </c>
      <c r="CT119" s="7">
        <f t="shared" si="119"/>
        <v>0</v>
      </c>
      <c r="CU119" s="7">
        <f t="shared" si="119"/>
        <v>0</v>
      </c>
      <c r="CV119" s="7">
        <f t="shared" si="119"/>
        <v>0</v>
      </c>
      <c r="CW119" s="7">
        <f t="shared" si="119"/>
        <v>0</v>
      </c>
      <c r="CX119" s="7">
        <f t="shared" si="119"/>
        <v>0</v>
      </c>
      <c r="CY119" s="7">
        <f t="shared" si="119"/>
        <v>0</v>
      </c>
      <c r="CZ119" s="7">
        <f t="shared" si="119"/>
        <v>0</v>
      </c>
      <c r="DA119" s="7">
        <f t="shared" si="120"/>
        <v>0</v>
      </c>
      <c r="DB119" s="7">
        <f t="shared" si="120"/>
        <v>0</v>
      </c>
      <c r="DC119" s="7">
        <f t="shared" si="120"/>
        <v>0</v>
      </c>
    </row>
    <row r="120" spans="1:107">
      <c r="A120" s="6">
        <v>107</v>
      </c>
      <c r="B120" s="68" t="s">
        <v>89</v>
      </c>
      <c r="C120" s="15" t="s">
        <v>78</v>
      </c>
      <c r="D120" s="9"/>
      <c r="E120" s="29">
        <f>LOOKUP((IF(D120&gt;0,(RANK(D120,D$6:D$135,0)),"NA")),'Points System'!$A$4:$A$154,'Points System'!$B$4:$B$154)</f>
        <v>0</v>
      </c>
      <c r="F120" s="17"/>
      <c r="G120" s="29">
        <f>LOOKUP((IF(F120&gt;0,(RANK(F120,F$6:F$135,0)),"NA")),'Points System'!$A$4:$A$154,'Points System'!$B$4:$B$154)</f>
        <v>0</v>
      </c>
      <c r="H120" s="17"/>
      <c r="I120" s="29">
        <f>LOOKUP((IF(H120&gt;0,(RANK(H120,H$6:H$135,0)),"NA")),'Points System'!$A$4:$A$154,'Points System'!$B$4:$B$154)</f>
        <v>0</v>
      </c>
      <c r="J120" s="17"/>
      <c r="K120" s="29">
        <f>LOOKUP((IF(J120&gt;0,(RANK(J120,J$6:J$135,0)),"NA")),'Points System'!$A$4:$A$154,'Points System'!$B$4:$B$154)</f>
        <v>0</v>
      </c>
      <c r="L120" s="17"/>
      <c r="M120" s="29">
        <f>LOOKUP((IF(L120&gt;0,(RANK(L120,L$6:L$135,0)),"NA")),'Points System'!$A$4:$A$154,'Points System'!$B$4:$B$154)</f>
        <v>0</v>
      </c>
      <c r="N120" s="17"/>
      <c r="O120" s="29">
        <f>LOOKUP((IF(N120&gt;0,(RANK(N120,N$6:N$135,0)),"NA")),'Points System'!$A$4:$A$154,'Points System'!$B$4:$B$154)</f>
        <v>0</v>
      </c>
      <c r="P120" s="19"/>
      <c r="Q120" s="29">
        <f>LOOKUP((IF(P120&gt;0,(RANK(P120,P$6:P$135,0)),"NA")),'Points System'!$A$4:$A$154,'Points System'!$B$4:$B$154)</f>
        <v>0</v>
      </c>
      <c r="R120" s="19"/>
      <c r="S120" s="29">
        <f>LOOKUP((IF(R120&gt;0,(RANK(R120,R$6:R$135,0)),"NA")),'Points System'!$A$4:$A$154,'Points System'!$B$4:$B$154)</f>
        <v>0</v>
      </c>
      <c r="T120" s="17"/>
      <c r="U120" s="29">
        <f>LOOKUP((IF(T120&gt;0,(RANK(T120,T$6:T$135,0)),"NA")),'Points System'!$A$4:$A$154,'Points System'!$B$4:$B$154)</f>
        <v>0</v>
      </c>
      <c r="V120" s="17"/>
      <c r="W120" s="29">
        <f>LOOKUP((IF(V120&gt;0,(RANK(V120,V$6:V$135,0)),"NA")),'Points System'!$A$4:$A$154,'Points System'!$B$4:$B$154)</f>
        <v>0</v>
      </c>
      <c r="X120" s="9"/>
      <c r="Y120" s="10">
        <f>LOOKUP((IF(X120&gt;0,(RANK(X120,X$6:X$135,0)),"NA")),'Points System'!$A$4:$A$154,'Points System'!$B$4:$B$154)</f>
        <v>0</v>
      </c>
      <c r="Z120" s="9"/>
      <c r="AA120" s="10">
        <f>LOOKUP((IF(Z120&gt;0,(RANK(Z120,Z$6:Z$135,0)),"NA")),'Points System'!$A$4:$A$154,'Points System'!$B$4:$B$154)</f>
        <v>0</v>
      </c>
      <c r="AB120" s="78">
        <f>CC120</f>
        <v>0</v>
      </c>
      <c r="AC120" s="10">
        <f>SUM((LARGE((BA120:BL120),1))+(LARGE((BA120:BL120),2))+(LARGE((BA120:BL120),3)+(LARGE((BA120:BL120),4))))</f>
        <v>0</v>
      </c>
      <c r="AD120" s="12">
        <f>RANK(AC120,$AC$6:$AC$135,0)</f>
        <v>98</v>
      </c>
      <c r="AE120" s="11">
        <f>(AB120-(ROUNDDOWN(AB120,0)))*100</f>
        <v>0</v>
      </c>
      <c r="AF120" s="76" t="str">
        <f>IF((COUNTIF(AT120:AY120,"&gt;0"))&gt;2,"Y","N")</f>
        <v>N</v>
      </c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23">
        <f t="shared" si="113"/>
        <v>0</v>
      </c>
      <c r="AU120" s="23">
        <f t="shared" si="114"/>
        <v>0</v>
      </c>
      <c r="AV120" s="23">
        <f t="shared" si="115"/>
        <v>0</v>
      </c>
      <c r="AW120" s="23">
        <f t="shared" si="116"/>
        <v>0</v>
      </c>
      <c r="AX120" s="23">
        <f t="shared" si="117"/>
        <v>0</v>
      </c>
      <c r="AY120" s="23">
        <f t="shared" si="118"/>
        <v>0</v>
      </c>
      <c r="AZ120" s="7"/>
      <c r="BA120" s="82">
        <f t="shared" si="103"/>
        <v>0</v>
      </c>
      <c r="BB120" s="83">
        <f t="shared" si="77"/>
        <v>0</v>
      </c>
      <c r="BC120" s="82">
        <f t="shared" si="104"/>
        <v>0</v>
      </c>
      <c r="BD120" s="83">
        <f t="shared" si="78"/>
        <v>0</v>
      </c>
      <c r="BE120" s="82">
        <f t="shared" si="105"/>
        <v>0</v>
      </c>
      <c r="BF120" s="83">
        <f t="shared" si="79"/>
        <v>0</v>
      </c>
      <c r="BG120" s="82">
        <f t="shared" si="106"/>
        <v>0</v>
      </c>
      <c r="BH120" s="82">
        <f t="shared" si="121"/>
        <v>0</v>
      </c>
      <c r="BI120" s="83">
        <f t="shared" si="122"/>
        <v>0</v>
      </c>
      <c r="BJ120" s="82">
        <f t="shared" si="123"/>
        <v>0</v>
      </c>
      <c r="BK120" s="83">
        <f t="shared" si="124"/>
        <v>0</v>
      </c>
      <c r="BL120" s="7"/>
      <c r="BM120" s="82">
        <f t="shared" si="125"/>
        <v>0</v>
      </c>
      <c r="BN120" s="83">
        <f t="shared" si="126"/>
        <v>0</v>
      </c>
      <c r="BO120" s="82">
        <f t="shared" si="127"/>
        <v>0</v>
      </c>
      <c r="BP120" s="83">
        <f t="shared" si="128"/>
        <v>0</v>
      </c>
      <c r="BQ120" s="82">
        <f t="shared" si="129"/>
        <v>0</v>
      </c>
      <c r="BR120" s="83">
        <f t="shared" si="130"/>
        <v>0</v>
      </c>
      <c r="BS120" s="82">
        <f t="shared" si="131"/>
        <v>0</v>
      </c>
      <c r="BT120" s="82">
        <f t="shared" si="132"/>
        <v>0</v>
      </c>
      <c r="BU120" s="83">
        <f t="shared" si="133"/>
        <v>0</v>
      </c>
      <c r="BV120" s="82">
        <f t="shared" si="134"/>
        <v>0</v>
      </c>
      <c r="BW120" s="83">
        <f t="shared" si="135"/>
        <v>0</v>
      </c>
      <c r="BY120" s="7">
        <f t="shared" si="136"/>
        <v>0</v>
      </c>
      <c r="BZ120" s="7"/>
      <c r="CA120" s="7">
        <f t="shared" si="107"/>
        <v>0</v>
      </c>
      <c r="CB120" s="7"/>
      <c r="CC120" s="7">
        <f t="shared" si="96"/>
        <v>0</v>
      </c>
      <c r="CF120" s="7">
        <f t="shared" si="137"/>
        <v>1</v>
      </c>
      <c r="CG120" s="7">
        <f t="shared" si="138"/>
        <v>1</v>
      </c>
      <c r="CH120" s="7">
        <f t="shared" si="139"/>
        <v>1</v>
      </c>
      <c r="CI120" s="7">
        <f t="shared" si="140"/>
        <v>1</v>
      </c>
      <c r="CJ120" s="7">
        <f t="shared" si="141"/>
        <v>1</v>
      </c>
      <c r="CK120" s="7">
        <f t="shared" si="142"/>
        <v>1</v>
      </c>
      <c r="CL120" s="7">
        <f t="shared" si="143"/>
        <v>1</v>
      </c>
      <c r="CM120" s="7">
        <f t="shared" si="144"/>
        <v>1</v>
      </c>
      <c r="CN120" s="7">
        <f t="shared" si="110"/>
        <v>1</v>
      </c>
      <c r="CO120" s="7">
        <f t="shared" si="111"/>
        <v>1</v>
      </c>
      <c r="CP120" s="7">
        <f t="shared" si="112"/>
        <v>1</v>
      </c>
      <c r="CQ120" s="7"/>
      <c r="CS120" s="7">
        <f t="shared" si="119"/>
        <v>0</v>
      </c>
      <c r="CT120" s="7">
        <f t="shared" si="119"/>
        <v>0</v>
      </c>
      <c r="CU120" s="7">
        <f t="shared" si="119"/>
        <v>0</v>
      </c>
      <c r="CV120" s="7">
        <f t="shared" si="119"/>
        <v>0</v>
      </c>
      <c r="CW120" s="7">
        <f t="shared" si="119"/>
        <v>0</v>
      </c>
      <c r="CX120" s="7">
        <f t="shared" si="119"/>
        <v>0</v>
      </c>
      <c r="CY120" s="7">
        <f t="shared" si="119"/>
        <v>0</v>
      </c>
      <c r="CZ120" s="7">
        <f t="shared" si="119"/>
        <v>0</v>
      </c>
      <c r="DA120" s="7">
        <f t="shared" si="120"/>
        <v>0</v>
      </c>
      <c r="DB120" s="7">
        <f t="shared" si="120"/>
        <v>0</v>
      </c>
      <c r="DC120" s="7">
        <f t="shared" si="120"/>
        <v>0</v>
      </c>
    </row>
    <row r="121" spans="1:107">
      <c r="A121" s="6">
        <v>109</v>
      </c>
      <c r="B121" s="68" t="s">
        <v>36</v>
      </c>
      <c r="C121" s="15" t="s">
        <v>250</v>
      </c>
      <c r="D121" s="9"/>
      <c r="E121" s="29">
        <f>LOOKUP((IF(D121&gt;0,(RANK(D121,D$6:D$135,0)),"NA")),'Points System'!$A$4:$A$154,'Points System'!$B$4:$B$154)</f>
        <v>0</v>
      </c>
      <c r="F121" s="17"/>
      <c r="G121" s="29">
        <f>LOOKUP((IF(F121&gt;0,(RANK(F121,F$6:F$135,0)),"NA")),'Points System'!$A$4:$A$154,'Points System'!$B$4:$B$154)</f>
        <v>0</v>
      </c>
      <c r="H121" s="17"/>
      <c r="I121" s="29">
        <f>LOOKUP((IF(H121&gt;0,(RANK(H121,H$6:H$135,0)),"NA")),'Points System'!$A$4:$A$154,'Points System'!$B$4:$B$154)</f>
        <v>0</v>
      </c>
      <c r="J121" s="17"/>
      <c r="K121" s="29">
        <f>LOOKUP((IF(J121&gt;0,(RANK(J121,J$6:J$135,0)),"NA")),'Points System'!$A$4:$A$154,'Points System'!$B$4:$B$154)</f>
        <v>0</v>
      </c>
      <c r="L121" s="17"/>
      <c r="M121" s="29">
        <f>LOOKUP((IF(L121&gt;0,(RANK(L121,L$6:L$135,0)),"NA")),'Points System'!$A$4:$A$154,'Points System'!$B$4:$B$154)</f>
        <v>0</v>
      </c>
      <c r="N121" s="17"/>
      <c r="O121" s="29">
        <f>LOOKUP((IF(N121&gt;0,(RANK(N121,N$6:N$135,0)),"NA")),'Points System'!$A$4:$A$154,'Points System'!$B$4:$B$154)</f>
        <v>0</v>
      </c>
      <c r="P121" s="19"/>
      <c r="Q121" s="29">
        <f>LOOKUP((IF(P121&gt;0,(RANK(P121,P$6:P$135,0)),"NA")),'Points System'!$A$4:$A$154,'Points System'!$B$4:$B$154)</f>
        <v>0</v>
      </c>
      <c r="R121" s="19"/>
      <c r="S121" s="29">
        <f>LOOKUP((IF(R121&gt;0,(RANK(R121,R$6:R$135,0)),"NA")),'Points System'!$A$4:$A$154,'Points System'!$B$4:$B$154)</f>
        <v>0</v>
      </c>
      <c r="T121" s="17"/>
      <c r="U121" s="29">
        <f>LOOKUP((IF(T121&gt;0,(RANK(T121,T$6:T$135,0)),"NA")),'Points System'!$A$4:$A$154,'Points System'!$B$4:$B$154)</f>
        <v>0</v>
      </c>
      <c r="V121" s="17"/>
      <c r="W121" s="29">
        <f>LOOKUP((IF(V121&gt;0,(RANK(V121,V$6:V$135,0)),"NA")),'Points System'!$A$4:$A$154,'Points System'!$B$4:$B$154)</f>
        <v>0</v>
      </c>
      <c r="X121" s="9"/>
      <c r="Y121" s="10">
        <f>LOOKUP((IF(X121&gt;0,(RANK(X121,X$6:X$135,0)),"NA")),'Points System'!$A$4:$A$154,'Points System'!$B$4:$B$154)</f>
        <v>0</v>
      </c>
      <c r="Z121" s="9"/>
      <c r="AA121" s="10">
        <f>LOOKUP((IF(Z121&gt;0,(RANK(Z121,Z$6:Z$135,0)),"NA")),'Points System'!$A$4:$A$154,'Points System'!$B$4:$B$154)</f>
        <v>0</v>
      </c>
      <c r="AB121" s="78">
        <f>CC121</f>
        <v>0</v>
      </c>
      <c r="AC121" s="10">
        <f>SUM((LARGE((BA121:BL121),1))+(LARGE((BA121:BL121),2))+(LARGE((BA121:BL121),3)+(LARGE((BA121:BL121),4))))</f>
        <v>0</v>
      </c>
      <c r="AD121" s="12">
        <f>RANK(AC121,$AC$6:$AC$135,0)</f>
        <v>98</v>
      </c>
      <c r="AE121" s="11">
        <f>(AB121-(ROUNDDOWN(AB121,0)))*100</f>
        <v>0</v>
      </c>
      <c r="AF121" s="76" t="str">
        <f>IF((COUNTIF(AT121:AY121,"&gt;0"))&gt;2,"Y","N")</f>
        <v>N</v>
      </c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23">
        <f t="shared" si="113"/>
        <v>0</v>
      </c>
      <c r="AU121" s="23">
        <f t="shared" si="114"/>
        <v>0</v>
      </c>
      <c r="AV121" s="23">
        <f t="shared" si="115"/>
        <v>0</v>
      </c>
      <c r="AW121" s="23">
        <f t="shared" si="116"/>
        <v>0</v>
      </c>
      <c r="AX121" s="23">
        <f t="shared" si="117"/>
        <v>0</v>
      </c>
      <c r="AY121" s="23">
        <f t="shared" si="118"/>
        <v>0</v>
      </c>
      <c r="AZ121" s="7"/>
      <c r="BA121" s="82">
        <f t="shared" si="103"/>
        <v>0</v>
      </c>
      <c r="BB121" s="83">
        <f t="shared" si="77"/>
        <v>0</v>
      </c>
      <c r="BC121" s="82">
        <f t="shared" si="104"/>
        <v>0</v>
      </c>
      <c r="BD121" s="83">
        <f t="shared" si="78"/>
        <v>0</v>
      </c>
      <c r="BE121" s="82">
        <f t="shared" si="105"/>
        <v>0</v>
      </c>
      <c r="BF121" s="83">
        <f t="shared" si="79"/>
        <v>0</v>
      </c>
      <c r="BG121" s="82">
        <f t="shared" si="106"/>
        <v>0</v>
      </c>
      <c r="BH121" s="82">
        <f t="shared" si="121"/>
        <v>0</v>
      </c>
      <c r="BI121" s="83">
        <f t="shared" si="122"/>
        <v>0</v>
      </c>
      <c r="BJ121" s="82">
        <f t="shared" si="123"/>
        <v>0</v>
      </c>
      <c r="BK121" s="83">
        <f t="shared" si="124"/>
        <v>0</v>
      </c>
      <c r="BL121" s="7"/>
      <c r="BM121" s="82">
        <f t="shared" si="125"/>
        <v>0</v>
      </c>
      <c r="BN121" s="83">
        <f t="shared" si="126"/>
        <v>0</v>
      </c>
      <c r="BO121" s="82">
        <f t="shared" si="127"/>
        <v>0</v>
      </c>
      <c r="BP121" s="83">
        <f t="shared" si="128"/>
        <v>0</v>
      </c>
      <c r="BQ121" s="82">
        <f t="shared" si="129"/>
        <v>0</v>
      </c>
      <c r="BR121" s="83">
        <f t="shared" si="130"/>
        <v>0</v>
      </c>
      <c r="BS121" s="82">
        <f t="shared" si="131"/>
        <v>0</v>
      </c>
      <c r="BT121" s="82">
        <f t="shared" si="132"/>
        <v>0</v>
      </c>
      <c r="BU121" s="83">
        <f t="shared" si="133"/>
        <v>0</v>
      </c>
      <c r="BV121" s="82">
        <f t="shared" si="134"/>
        <v>0</v>
      </c>
      <c r="BW121" s="83">
        <f t="shared" si="135"/>
        <v>0</v>
      </c>
      <c r="BY121" s="7">
        <f t="shared" si="136"/>
        <v>0</v>
      </c>
      <c r="BZ121" s="7"/>
      <c r="CA121" s="7">
        <f t="shared" si="107"/>
        <v>0</v>
      </c>
      <c r="CB121" s="7"/>
      <c r="CC121" s="7">
        <f t="shared" si="96"/>
        <v>0</v>
      </c>
      <c r="CF121" s="7">
        <f t="shared" si="137"/>
        <v>1</v>
      </c>
      <c r="CG121" s="7">
        <f t="shared" si="138"/>
        <v>1</v>
      </c>
      <c r="CH121" s="7">
        <f t="shared" si="139"/>
        <v>1</v>
      </c>
      <c r="CI121" s="7">
        <f t="shared" si="140"/>
        <v>1</v>
      </c>
      <c r="CJ121" s="7">
        <f t="shared" si="141"/>
        <v>1</v>
      </c>
      <c r="CK121" s="7">
        <f t="shared" si="142"/>
        <v>1</v>
      </c>
      <c r="CL121" s="7">
        <f t="shared" si="143"/>
        <v>1</v>
      </c>
      <c r="CM121" s="7">
        <f t="shared" si="144"/>
        <v>1</v>
      </c>
      <c r="CN121" s="7">
        <f t="shared" si="110"/>
        <v>1</v>
      </c>
      <c r="CO121" s="7">
        <f t="shared" si="111"/>
        <v>1</v>
      </c>
      <c r="CP121" s="7">
        <f t="shared" si="112"/>
        <v>1</v>
      </c>
      <c r="CQ121" s="7"/>
      <c r="CS121" s="7">
        <f t="shared" si="119"/>
        <v>0</v>
      </c>
      <c r="CT121" s="7">
        <f t="shared" si="119"/>
        <v>0</v>
      </c>
      <c r="CU121" s="7">
        <f t="shared" si="119"/>
        <v>0</v>
      </c>
      <c r="CV121" s="7">
        <f t="shared" si="119"/>
        <v>0</v>
      </c>
      <c r="CW121" s="7">
        <f t="shared" si="119"/>
        <v>0</v>
      </c>
      <c r="CX121" s="7">
        <f t="shared" si="119"/>
        <v>0</v>
      </c>
      <c r="CY121" s="7">
        <f t="shared" si="119"/>
        <v>0</v>
      </c>
      <c r="CZ121" s="7">
        <f t="shared" si="119"/>
        <v>0</v>
      </c>
      <c r="DA121" s="7">
        <f t="shared" si="120"/>
        <v>0</v>
      </c>
      <c r="DB121" s="7">
        <f t="shared" si="120"/>
        <v>0</v>
      </c>
      <c r="DC121" s="7">
        <f t="shared" si="120"/>
        <v>0</v>
      </c>
    </row>
    <row r="122" spans="1:107">
      <c r="A122" s="6">
        <v>110</v>
      </c>
      <c r="B122" s="68" t="s">
        <v>45</v>
      </c>
      <c r="C122" s="15" t="s">
        <v>94</v>
      </c>
      <c r="D122" s="9"/>
      <c r="E122" s="29">
        <f>LOOKUP((IF(D122&gt;0,(RANK(D122,D$6:D$135,0)),"NA")),'Points System'!$A$4:$A$154,'Points System'!$B$4:$B$154)</f>
        <v>0</v>
      </c>
      <c r="F122" s="17"/>
      <c r="G122" s="29">
        <f>LOOKUP((IF(F122&gt;0,(RANK(F122,F$6:F$135,0)),"NA")),'Points System'!$A$4:$A$154,'Points System'!$B$4:$B$154)</f>
        <v>0</v>
      </c>
      <c r="H122" s="17"/>
      <c r="I122" s="29">
        <f>LOOKUP((IF(H122&gt;0,(RANK(H122,H$6:H$135,0)),"NA")),'Points System'!$A$4:$A$154,'Points System'!$B$4:$B$154)</f>
        <v>0</v>
      </c>
      <c r="J122" s="17"/>
      <c r="K122" s="29">
        <f>LOOKUP((IF(J122&gt;0,(RANK(J122,J$6:J$135,0)),"NA")),'Points System'!$A$4:$A$154,'Points System'!$B$4:$B$154)</f>
        <v>0</v>
      </c>
      <c r="L122" s="17"/>
      <c r="M122" s="29">
        <f>LOOKUP((IF(L122&gt;0,(RANK(L122,L$6:L$135,0)),"NA")),'Points System'!$A$4:$A$154,'Points System'!$B$4:$B$154)</f>
        <v>0</v>
      </c>
      <c r="N122" s="17"/>
      <c r="O122" s="29">
        <f>LOOKUP((IF(N122&gt;0,(RANK(N122,N$6:N$135,0)),"NA")),'Points System'!$A$4:$A$154,'Points System'!$B$4:$B$154)</f>
        <v>0</v>
      </c>
      <c r="P122" s="19"/>
      <c r="Q122" s="29">
        <f>LOOKUP((IF(P122&gt;0,(RANK(P122,P$6:P$135,0)),"NA")),'Points System'!$A$4:$A$154,'Points System'!$B$4:$B$154)</f>
        <v>0</v>
      </c>
      <c r="R122" s="19"/>
      <c r="S122" s="29">
        <f>LOOKUP((IF(R122&gt;0,(RANK(R122,R$6:R$135,0)),"NA")),'Points System'!$A$4:$A$154,'Points System'!$B$4:$B$154)</f>
        <v>0</v>
      </c>
      <c r="T122" s="17"/>
      <c r="U122" s="29">
        <f>LOOKUP((IF(T122&gt;0,(RANK(T122,T$6:T$135,0)),"NA")),'Points System'!$A$4:$A$154,'Points System'!$B$4:$B$154)</f>
        <v>0</v>
      </c>
      <c r="V122" s="17"/>
      <c r="W122" s="29">
        <f>LOOKUP((IF(V122&gt;0,(RANK(V122,V$6:V$135,0)),"NA")),'Points System'!$A$4:$A$154,'Points System'!$B$4:$B$154)</f>
        <v>0</v>
      </c>
      <c r="X122" s="9"/>
      <c r="Y122" s="10">
        <f>LOOKUP((IF(X122&gt;0,(RANK(X122,X$6:X$135,0)),"NA")),'Points System'!$A$4:$A$154,'Points System'!$B$4:$B$154)</f>
        <v>0</v>
      </c>
      <c r="Z122" s="9"/>
      <c r="AA122" s="10">
        <f>LOOKUP((IF(Z122&gt;0,(RANK(Z122,Z$6:Z$135,0)),"NA")),'Points System'!$A$4:$A$154,'Points System'!$B$4:$B$154)</f>
        <v>0</v>
      </c>
      <c r="AB122" s="78">
        <f>CC122</f>
        <v>0</v>
      </c>
      <c r="AC122" s="10">
        <f>SUM((LARGE((BA122:BL122),1))+(LARGE((BA122:BL122),2))+(LARGE((BA122:BL122),3)+(LARGE((BA122:BL122),4))))</f>
        <v>0</v>
      </c>
      <c r="AD122" s="12">
        <f>RANK(AC122,$AC$6:$AC$135,0)</f>
        <v>98</v>
      </c>
      <c r="AE122" s="11">
        <f>(AB122-(ROUNDDOWN(AB122,0)))*100</f>
        <v>0</v>
      </c>
      <c r="AF122" s="76" t="str">
        <f>IF((COUNTIF(AT122:AY122,"&gt;0"))&gt;2,"Y","N")</f>
        <v>N</v>
      </c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23">
        <f t="shared" si="113"/>
        <v>0</v>
      </c>
      <c r="AU122" s="23">
        <f t="shared" si="114"/>
        <v>0</v>
      </c>
      <c r="AV122" s="23">
        <f t="shared" si="115"/>
        <v>0</v>
      </c>
      <c r="AW122" s="23">
        <f t="shared" si="116"/>
        <v>0</v>
      </c>
      <c r="AX122" s="23">
        <f t="shared" si="117"/>
        <v>0</v>
      </c>
      <c r="AY122" s="23">
        <f t="shared" si="118"/>
        <v>0</v>
      </c>
      <c r="AZ122" s="7"/>
      <c r="BA122" s="82">
        <f t="shared" si="103"/>
        <v>0</v>
      </c>
      <c r="BB122" s="83">
        <f t="shared" si="77"/>
        <v>0</v>
      </c>
      <c r="BC122" s="82">
        <f t="shared" si="104"/>
        <v>0</v>
      </c>
      <c r="BD122" s="83">
        <f t="shared" si="78"/>
        <v>0</v>
      </c>
      <c r="BE122" s="82">
        <f t="shared" si="105"/>
        <v>0</v>
      </c>
      <c r="BF122" s="83">
        <f t="shared" si="79"/>
        <v>0</v>
      </c>
      <c r="BG122" s="82">
        <f t="shared" si="106"/>
        <v>0</v>
      </c>
      <c r="BH122" s="82">
        <f t="shared" si="121"/>
        <v>0</v>
      </c>
      <c r="BI122" s="83">
        <f t="shared" si="122"/>
        <v>0</v>
      </c>
      <c r="BJ122" s="82">
        <f t="shared" si="123"/>
        <v>0</v>
      </c>
      <c r="BK122" s="83">
        <f t="shared" si="124"/>
        <v>0</v>
      </c>
      <c r="BL122" s="7"/>
      <c r="BM122" s="82">
        <f t="shared" si="125"/>
        <v>0</v>
      </c>
      <c r="BN122" s="83">
        <f t="shared" si="126"/>
        <v>0</v>
      </c>
      <c r="BO122" s="82">
        <f t="shared" si="127"/>
        <v>0</v>
      </c>
      <c r="BP122" s="83">
        <f t="shared" si="128"/>
        <v>0</v>
      </c>
      <c r="BQ122" s="82">
        <f t="shared" si="129"/>
        <v>0</v>
      </c>
      <c r="BR122" s="83">
        <f t="shared" si="130"/>
        <v>0</v>
      </c>
      <c r="BS122" s="82">
        <f t="shared" si="131"/>
        <v>0</v>
      </c>
      <c r="BT122" s="82">
        <f t="shared" si="132"/>
        <v>0</v>
      </c>
      <c r="BU122" s="83">
        <f t="shared" si="133"/>
        <v>0</v>
      </c>
      <c r="BV122" s="82">
        <f t="shared" si="134"/>
        <v>0</v>
      </c>
      <c r="BW122" s="83">
        <f t="shared" si="135"/>
        <v>0</v>
      </c>
      <c r="BY122" s="7">
        <f t="shared" si="136"/>
        <v>0</v>
      </c>
      <c r="BZ122" s="7"/>
      <c r="CA122" s="7">
        <f t="shared" si="107"/>
        <v>0</v>
      </c>
      <c r="CB122" s="7"/>
      <c r="CC122" s="7">
        <f t="shared" si="96"/>
        <v>0</v>
      </c>
      <c r="CF122" s="7">
        <f t="shared" si="137"/>
        <v>1</v>
      </c>
      <c r="CG122" s="7">
        <f t="shared" si="138"/>
        <v>1</v>
      </c>
      <c r="CH122" s="7">
        <f t="shared" si="139"/>
        <v>1</v>
      </c>
      <c r="CI122" s="7">
        <f t="shared" si="140"/>
        <v>1</v>
      </c>
      <c r="CJ122" s="7">
        <f t="shared" si="141"/>
        <v>1</v>
      </c>
      <c r="CK122" s="7">
        <f t="shared" si="142"/>
        <v>1</v>
      </c>
      <c r="CL122" s="7">
        <f t="shared" si="143"/>
        <v>1</v>
      </c>
      <c r="CM122" s="7">
        <f t="shared" si="144"/>
        <v>1</v>
      </c>
      <c r="CN122" s="7">
        <f t="shared" si="110"/>
        <v>1</v>
      </c>
      <c r="CO122" s="7">
        <f t="shared" si="111"/>
        <v>1</v>
      </c>
      <c r="CP122" s="7">
        <f t="shared" si="112"/>
        <v>1</v>
      </c>
      <c r="CQ122" s="7"/>
      <c r="CS122" s="7">
        <f t="shared" si="119"/>
        <v>0</v>
      </c>
      <c r="CT122" s="7">
        <f t="shared" si="119"/>
        <v>0</v>
      </c>
      <c r="CU122" s="7">
        <f t="shared" si="119"/>
        <v>0</v>
      </c>
      <c r="CV122" s="7">
        <f t="shared" si="119"/>
        <v>0</v>
      </c>
      <c r="CW122" s="7">
        <f t="shared" si="119"/>
        <v>0</v>
      </c>
      <c r="CX122" s="7">
        <f t="shared" si="119"/>
        <v>0</v>
      </c>
      <c r="CY122" s="7">
        <f t="shared" si="119"/>
        <v>0</v>
      </c>
      <c r="CZ122" s="7">
        <f t="shared" si="119"/>
        <v>0</v>
      </c>
      <c r="DA122" s="7">
        <f t="shared" si="120"/>
        <v>0</v>
      </c>
      <c r="DB122" s="7">
        <f t="shared" si="120"/>
        <v>0</v>
      </c>
      <c r="DC122" s="7">
        <f t="shared" si="120"/>
        <v>0</v>
      </c>
    </row>
    <row r="123" spans="1:107">
      <c r="A123" s="6">
        <v>111</v>
      </c>
      <c r="B123" s="68" t="s">
        <v>278</v>
      </c>
      <c r="C123" s="15" t="s">
        <v>279</v>
      </c>
      <c r="D123" s="9"/>
      <c r="E123" s="29">
        <f>LOOKUP((IF(D123&gt;0,(RANK(D123,D$6:D$135,0)),"NA")),'Points System'!$A$4:$A$154,'Points System'!$B$4:$B$154)</f>
        <v>0</v>
      </c>
      <c r="F123" s="17"/>
      <c r="G123" s="29">
        <f>LOOKUP((IF(F123&gt;0,(RANK(F123,F$6:F$135,0)),"NA")),'Points System'!$A$4:$A$154,'Points System'!$B$4:$B$154)</f>
        <v>0</v>
      </c>
      <c r="H123" s="17"/>
      <c r="I123" s="29">
        <f>LOOKUP((IF(H123&gt;0,(RANK(H123,H$6:H$135,0)),"NA")),'Points System'!$A$4:$A$154,'Points System'!$B$4:$B$154)</f>
        <v>0</v>
      </c>
      <c r="J123" s="17"/>
      <c r="K123" s="29">
        <f>LOOKUP((IF(J123&gt;0,(RANK(J123,J$6:J$135,0)),"NA")),'Points System'!$A$4:$A$154,'Points System'!$B$4:$B$154)</f>
        <v>0</v>
      </c>
      <c r="L123" s="17"/>
      <c r="M123" s="29">
        <f>LOOKUP((IF(L123&gt;0,(RANK(L123,L$6:L$135,0)),"NA")),'Points System'!$A$4:$A$154,'Points System'!$B$4:$B$154)</f>
        <v>0</v>
      </c>
      <c r="N123" s="17"/>
      <c r="O123" s="29">
        <f>LOOKUP((IF(N123&gt;0,(RANK(N123,N$6:N$135,0)),"NA")),'Points System'!$A$4:$A$154,'Points System'!$B$4:$B$154)</f>
        <v>0</v>
      </c>
      <c r="P123" s="19"/>
      <c r="Q123" s="29">
        <f>LOOKUP((IF(P123&gt;0,(RANK(P123,P$6:P$135,0)),"NA")),'Points System'!$A$4:$A$154,'Points System'!$B$4:$B$154)</f>
        <v>0</v>
      </c>
      <c r="R123" s="19"/>
      <c r="S123" s="29">
        <f>LOOKUP((IF(R123&gt;0,(RANK(R123,R$6:R$135,0)),"NA")),'Points System'!$A$4:$A$154,'Points System'!$B$4:$B$154)</f>
        <v>0</v>
      </c>
      <c r="T123" s="17"/>
      <c r="U123" s="29">
        <f>LOOKUP((IF(T123&gt;0,(RANK(T123,T$6:T$135,0)),"NA")),'Points System'!$A$4:$A$154,'Points System'!$B$4:$B$154)</f>
        <v>0</v>
      </c>
      <c r="V123" s="17"/>
      <c r="W123" s="29">
        <f>LOOKUP((IF(V123&gt;0,(RANK(V123,V$6:V$135,0)),"NA")),'Points System'!$A$4:$A$154,'Points System'!$B$4:$B$154)</f>
        <v>0</v>
      </c>
      <c r="X123" s="9"/>
      <c r="Y123" s="10">
        <f>LOOKUP((IF(X123&gt;0,(RANK(X123,X$6:X$135,0)),"NA")),'Points System'!$A$4:$A$154,'Points System'!$B$4:$B$154)</f>
        <v>0</v>
      </c>
      <c r="Z123" s="9"/>
      <c r="AA123" s="10">
        <f>LOOKUP((IF(Z123&gt;0,(RANK(Z123,Z$6:Z$135,0)),"NA")),'Points System'!$A$4:$A$154,'Points System'!$B$4:$B$154)</f>
        <v>0</v>
      </c>
      <c r="AB123" s="78">
        <f>CC123</f>
        <v>0</v>
      </c>
      <c r="AC123" s="10">
        <f>SUM((LARGE((BA123:BL123),1))+(LARGE((BA123:BL123),2))+(LARGE((BA123:BL123),3)+(LARGE((BA123:BL123),4))))</f>
        <v>0</v>
      </c>
      <c r="AD123" s="12">
        <f>RANK(AC123,$AC$6:$AC$135,0)</f>
        <v>98</v>
      </c>
      <c r="AE123" s="11">
        <f>(AB123-(ROUNDDOWN(AB123,0)))*100</f>
        <v>0</v>
      </c>
      <c r="AF123" s="76" t="str">
        <f>IF((COUNTIF(AT123:AY123,"&gt;0"))&gt;2,"Y","N")</f>
        <v>N</v>
      </c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23">
        <f t="shared" si="113"/>
        <v>0</v>
      </c>
      <c r="AU123" s="23">
        <f t="shared" si="114"/>
        <v>0</v>
      </c>
      <c r="AV123" s="23">
        <f t="shared" si="115"/>
        <v>0</v>
      </c>
      <c r="AW123" s="23">
        <f t="shared" si="116"/>
        <v>0</v>
      </c>
      <c r="AX123" s="23">
        <f t="shared" si="117"/>
        <v>0</v>
      </c>
      <c r="AY123" s="23">
        <f t="shared" si="118"/>
        <v>0</v>
      </c>
      <c r="AZ123" s="7"/>
      <c r="BA123" s="82">
        <f t="shared" si="103"/>
        <v>0</v>
      </c>
      <c r="BB123" s="83">
        <f t="shared" si="77"/>
        <v>0</v>
      </c>
      <c r="BC123" s="82">
        <f t="shared" si="104"/>
        <v>0</v>
      </c>
      <c r="BD123" s="83">
        <f t="shared" si="78"/>
        <v>0</v>
      </c>
      <c r="BE123" s="82">
        <f t="shared" si="105"/>
        <v>0</v>
      </c>
      <c r="BF123" s="83">
        <f t="shared" si="79"/>
        <v>0</v>
      </c>
      <c r="BG123" s="82">
        <f t="shared" si="106"/>
        <v>0</v>
      </c>
      <c r="BH123" s="82">
        <f t="shared" si="121"/>
        <v>0</v>
      </c>
      <c r="BI123" s="83">
        <f t="shared" si="122"/>
        <v>0</v>
      </c>
      <c r="BJ123" s="82">
        <f t="shared" si="123"/>
        <v>0</v>
      </c>
      <c r="BK123" s="83">
        <f t="shared" si="124"/>
        <v>0</v>
      </c>
      <c r="BL123" s="7"/>
      <c r="BM123" s="82">
        <f t="shared" si="125"/>
        <v>0</v>
      </c>
      <c r="BN123" s="83">
        <f t="shared" si="126"/>
        <v>0</v>
      </c>
      <c r="BO123" s="82">
        <f t="shared" si="127"/>
        <v>0</v>
      </c>
      <c r="BP123" s="83">
        <f t="shared" si="128"/>
        <v>0</v>
      </c>
      <c r="BQ123" s="82">
        <f t="shared" si="129"/>
        <v>0</v>
      </c>
      <c r="BR123" s="83">
        <f t="shared" si="130"/>
        <v>0</v>
      </c>
      <c r="BS123" s="82">
        <f t="shared" si="131"/>
        <v>0</v>
      </c>
      <c r="BT123" s="82">
        <f t="shared" si="132"/>
        <v>0</v>
      </c>
      <c r="BU123" s="83">
        <f t="shared" si="133"/>
        <v>0</v>
      </c>
      <c r="BV123" s="82">
        <f t="shared" si="134"/>
        <v>0</v>
      </c>
      <c r="BW123" s="83">
        <f t="shared" si="135"/>
        <v>0</v>
      </c>
      <c r="BY123" s="7">
        <f t="shared" si="136"/>
        <v>0</v>
      </c>
      <c r="BZ123" s="7"/>
      <c r="CA123" s="7">
        <f t="shared" si="107"/>
        <v>0</v>
      </c>
      <c r="CB123" s="7"/>
      <c r="CC123" s="7">
        <f t="shared" si="96"/>
        <v>0</v>
      </c>
      <c r="CF123" s="7">
        <f t="shared" si="137"/>
        <v>1</v>
      </c>
      <c r="CG123" s="7">
        <f t="shared" si="138"/>
        <v>1</v>
      </c>
      <c r="CH123" s="7">
        <f t="shared" si="139"/>
        <v>1</v>
      </c>
      <c r="CI123" s="7">
        <f t="shared" si="140"/>
        <v>1</v>
      </c>
      <c r="CJ123" s="7">
        <f t="shared" si="141"/>
        <v>1</v>
      </c>
      <c r="CK123" s="7">
        <f t="shared" si="142"/>
        <v>1</v>
      </c>
      <c r="CL123" s="7">
        <f t="shared" si="143"/>
        <v>1</v>
      </c>
      <c r="CM123" s="7">
        <f t="shared" si="144"/>
        <v>1</v>
      </c>
      <c r="CN123" s="7">
        <f t="shared" si="110"/>
        <v>1</v>
      </c>
      <c r="CO123" s="7">
        <f t="shared" si="111"/>
        <v>1</v>
      </c>
      <c r="CP123" s="7">
        <f t="shared" si="112"/>
        <v>1</v>
      </c>
      <c r="CQ123" s="7"/>
      <c r="CS123" s="7">
        <f t="shared" si="119"/>
        <v>0</v>
      </c>
      <c r="CT123" s="7">
        <f t="shared" si="119"/>
        <v>0</v>
      </c>
      <c r="CU123" s="7">
        <f t="shared" si="119"/>
        <v>0</v>
      </c>
      <c r="CV123" s="7">
        <f t="shared" si="119"/>
        <v>0</v>
      </c>
      <c r="CW123" s="7">
        <f t="shared" si="119"/>
        <v>0</v>
      </c>
      <c r="CX123" s="7">
        <f t="shared" si="119"/>
        <v>0</v>
      </c>
      <c r="CY123" s="7">
        <f t="shared" si="119"/>
        <v>0</v>
      </c>
      <c r="CZ123" s="7">
        <f t="shared" si="119"/>
        <v>0</v>
      </c>
      <c r="DA123" s="7">
        <f t="shared" si="120"/>
        <v>0</v>
      </c>
      <c r="DB123" s="7">
        <f t="shared" si="120"/>
        <v>0</v>
      </c>
      <c r="DC123" s="7">
        <f t="shared" si="120"/>
        <v>0</v>
      </c>
    </row>
    <row r="124" spans="1:107">
      <c r="A124" s="6">
        <v>112</v>
      </c>
      <c r="B124" s="68" t="s">
        <v>112</v>
      </c>
      <c r="C124" s="15" t="s">
        <v>113</v>
      </c>
      <c r="D124" s="9"/>
      <c r="E124" s="29">
        <f>LOOKUP((IF(D124&gt;0,(RANK(D124,D$6:D$135,0)),"NA")),'Points System'!$A$4:$A$154,'Points System'!$B$4:$B$154)</f>
        <v>0</v>
      </c>
      <c r="F124" s="17"/>
      <c r="G124" s="29">
        <f>LOOKUP((IF(F124&gt;0,(RANK(F124,F$6:F$135,0)),"NA")),'Points System'!$A$4:$A$154,'Points System'!$B$4:$B$154)</f>
        <v>0</v>
      </c>
      <c r="H124" s="17"/>
      <c r="I124" s="29">
        <f>LOOKUP((IF(H124&gt;0,(RANK(H124,H$6:H$135,0)),"NA")),'Points System'!$A$4:$A$154,'Points System'!$B$4:$B$154)</f>
        <v>0</v>
      </c>
      <c r="J124" s="17"/>
      <c r="K124" s="29">
        <f>LOOKUP((IF(J124&gt;0,(RANK(J124,J$6:J$135,0)),"NA")),'Points System'!$A$4:$A$154,'Points System'!$B$4:$B$154)</f>
        <v>0</v>
      </c>
      <c r="L124" s="17"/>
      <c r="M124" s="29">
        <f>LOOKUP((IF(L124&gt;0,(RANK(L124,L$6:L$135,0)),"NA")),'Points System'!$A$4:$A$154,'Points System'!$B$4:$B$154)</f>
        <v>0</v>
      </c>
      <c r="N124" s="17"/>
      <c r="O124" s="29">
        <f>LOOKUP((IF(N124&gt;0,(RANK(N124,N$6:N$135,0)),"NA")),'Points System'!$A$4:$A$154,'Points System'!$B$4:$B$154)</f>
        <v>0</v>
      </c>
      <c r="P124" s="19"/>
      <c r="Q124" s="29">
        <f>LOOKUP((IF(P124&gt;0,(RANK(P124,P$6:P$135,0)),"NA")),'Points System'!$A$4:$A$154,'Points System'!$B$4:$B$154)</f>
        <v>0</v>
      </c>
      <c r="R124" s="19"/>
      <c r="S124" s="29">
        <f>LOOKUP((IF(R124&gt;0,(RANK(R124,R$6:R$135,0)),"NA")),'Points System'!$A$4:$A$154,'Points System'!$B$4:$B$154)</f>
        <v>0</v>
      </c>
      <c r="T124" s="17"/>
      <c r="U124" s="29">
        <f>LOOKUP((IF(T124&gt;0,(RANK(T124,T$6:T$135,0)),"NA")),'Points System'!$A$4:$A$154,'Points System'!$B$4:$B$154)</f>
        <v>0</v>
      </c>
      <c r="V124" s="17"/>
      <c r="W124" s="29">
        <f>LOOKUP((IF(V124&gt;0,(RANK(V124,V$6:V$135,0)),"NA")),'Points System'!$A$4:$A$154,'Points System'!$B$4:$B$154)</f>
        <v>0</v>
      </c>
      <c r="X124" s="9"/>
      <c r="Y124" s="10">
        <f>LOOKUP((IF(X124&gt;0,(RANK(X124,X$6:X$135,0)),"NA")),'Points System'!$A$4:$A$154,'Points System'!$B$4:$B$154)</f>
        <v>0</v>
      </c>
      <c r="Z124" s="9"/>
      <c r="AA124" s="10">
        <f>LOOKUP((IF(Z124&gt;0,(RANK(Z124,Z$6:Z$135,0)),"NA")),'Points System'!$A$4:$A$154,'Points System'!$B$4:$B$154)</f>
        <v>0</v>
      </c>
      <c r="AB124" s="78">
        <f>CC124</f>
        <v>0</v>
      </c>
      <c r="AC124" s="10">
        <f>SUM((LARGE((BA124:BL124),1))+(LARGE((BA124:BL124),2))+(LARGE((BA124:BL124),3)+(LARGE((BA124:BL124),4))))</f>
        <v>0</v>
      </c>
      <c r="AD124" s="12">
        <f>RANK(AC124,$AC$6:$AC$135,0)</f>
        <v>98</v>
      </c>
      <c r="AE124" s="11">
        <f>(AB124-(ROUNDDOWN(AB124,0)))*100</f>
        <v>0</v>
      </c>
      <c r="AF124" s="76" t="str">
        <f>IF((COUNTIF(AT124:AY124,"&gt;0"))&gt;2,"Y","N")</f>
        <v>N</v>
      </c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23">
        <f t="shared" si="113"/>
        <v>0</v>
      </c>
      <c r="AU124" s="23">
        <f t="shared" si="114"/>
        <v>0</v>
      </c>
      <c r="AV124" s="23">
        <f t="shared" si="115"/>
        <v>0</v>
      </c>
      <c r="AW124" s="23">
        <f t="shared" si="116"/>
        <v>0</v>
      </c>
      <c r="AX124" s="23">
        <f t="shared" si="117"/>
        <v>0</v>
      </c>
      <c r="AY124" s="23">
        <f t="shared" si="118"/>
        <v>0</v>
      </c>
      <c r="AZ124" s="7"/>
      <c r="BA124" s="82">
        <f t="shared" si="103"/>
        <v>0</v>
      </c>
      <c r="BB124" s="83">
        <f t="shared" si="77"/>
        <v>0</v>
      </c>
      <c r="BC124" s="82">
        <f t="shared" si="104"/>
        <v>0</v>
      </c>
      <c r="BD124" s="83">
        <f t="shared" si="78"/>
        <v>0</v>
      </c>
      <c r="BE124" s="82">
        <f t="shared" si="105"/>
        <v>0</v>
      </c>
      <c r="BF124" s="83">
        <f t="shared" si="79"/>
        <v>0</v>
      </c>
      <c r="BG124" s="82">
        <f t="shared" si="106"/>
        <v>0</v>
      </c>
      <c r="BH124" s="82">
        <f t="shared" si="121"/>
        <v>0</v>
      </c>
      <c r="BI124" s="83">
        <f t="shared" si="122"/>
        <v>0</v>
      </c>
      <c r="BJ124" s="82">
        <f t="shared" si="123"/>
        <v>0</v>
      </c>
      <c r="BK124" s="83">
        <f t="shared" si="124"/>
        <v>0</v>
      </c>
      <c r="BL124" s="7"/>
      <c r="BM124" s="82">
        <f t="shared" si="125"/>
        <v>0</v>
      </c>
      <c r="BN124" s="83">
        <f t="shared" si="126"/>
        <v>0</v>
      </c>
      <c r="BO124" s="82">
        <f t="shared" si="127"/>
        <v>0</v>
      </c>
      <c r="BP124" s="83">
        <f t="shared" si="128"/>
        <v>0</v>
      </c>
      <c r="BQ124" s="82">
        <f t="shared" si="129"/>
        <v>0</v>
      </c>
      <c r="BR124" s="83">
        <f t="shared" si="130"/>
        <v>0</v>
      </c>
      <c r="BS124" s="82">
        <f t="shared" si="131"/>
        <v>0</v>
      </c>
      <c r="BT124" s="82">
        <f t="shared" si="132"/>
        <v>0</v>
      </c>
      <c r="BU124" s="83">
        <f t="shared" si="133"/>
        <v>0</v>
      </c>
      <c r="BV124" s="82">
        <f t="shared" si="134"/>
        <v>0</v>
      </c>
      <c r="BW124" s="83">
        <f t="shared" si="135"/>
        <v>0</v>
      </c>
      <c r="BY124" s="7">
        <f t="shared" si="136"/>
        <v>0</v>
      </c>
      <c r="BZ124" s="7"/>
      <c r="CA124" s="7">
        <f t="shared" si="107"/>
        <v>0</v>
      </c>
      <c r="CB124" s="7"/>
      <c r="CC124" s="7">
        <f t="shared" si="96"/>
        <v>0</v>
      </c>
      <c r="CF124" s="7">
        <f t="shared" si="137"/>
        <v>1</v>
      </c>
      <c r="CG124" s="7">
        <f t="shared" si="138"/>
        <v>1</v>
      </c>
      <c r="CH124" s="7">
        <f t="shared" si="139"/>
        <v>1</v>
      </c>
      <c r="CI124" s="7">
        <f t="shared" si="140"/>
        <v>1</v>
      </c>
      <c r="CJ124" s="7">
        <f t="shared" si="141"/>
        <v>1</v>
      </c>
      <c r="CK124" s="7">
        <f t="shared" si="142"/>
        <v>1</v>
      </c>
      <c r="CL124" s="7">
        <f t="shared" si="143"/>
        <v>1</v>
      </c>
      <c r="CM124" s="7">
        <f t="shared" si="144"/>
        <v>1</v>
      </c>
      <c r="CN124" s="7">
        <f t="shared" si="110"/>
        <v>1</v>
      </c>
      <c r="CO124" s="7">
        <f t="shared" si="111"/>
        <v>1</v>
      </c>
      <c r="CP124" s="7">
        <f t="shared" si="112"/>
        <v>1</v>
      </c>
      <c r="CQ124" s="7"/>
      <c r="CS124" s="7">
        <f t="shared" si="119"/>
        <v>0</v>
      </c>
      <c r="CT124" s="7">
        <f t="shared" si="119"/>
        <v>0</v>
      </c>
      <c r="CU124" s="7">
        <f t="shared" si="119"/>
        <v>0</v>
      </c>
      <c r="CV124" s="7">
        <f t="shared" si="119"/>
        <v>0</v>
      </c>
      <c r="CW124" s="7">
        <f t="shared" si="119"/>
        <v>0</v>
      </c>
      <c r="CX124" s="7">
        <f t="shared" si="119"/>
        <v>0</v>
      </c>
      <c r="CY124" s="7">
        <f t="shared" si="119"/>
        <v>0</v>
      </c>
      <c r="CZ124" s="7">
        <f t="shared" si="119"/>
        <v>0</v>
      </c>
      <c r="DA124" s="7">
        <f t="shared" si="120"/>
        <v>0</v>
      </c>
      <c r="DB124" s="7">
        <f t="shared" si="120"/>
        <v>0</v>
      </c>
      <c r="DC124" s="7">
        <f t="shared" si="120"/>
        <v>0</v>
      </c>
    </row>
    <row r="125" spans="1:107">
      <c r="A125" s="6">
        <v>113</v>
      </c>
      <c r="B125" s="68" t="s">
        <v>57</v>
      </c>
      <c r="C125" s="15" t="s">
        <v>95</v>
      </c>
      <c r="D125" s="9"/>
      <c r="E125" s="29">
        <f>LOOKUP((IF(D125&gt;0,(RANK(D125,D$6:D$135,0)),"NA")),'Points System'!$A$4:$A$154,'Points System'!$B$4:$B$154)</f>
        <v>0</v>
      </c>
      <c r="F125" s="17"/>
      <c r="G125" s="29">
        <f>LOOKUP((IF(F125&gt;0,(RANK(F125,F$6:F$135,0)),"NA")),'Points System'!$A$4:$A$154,'Points System'!$B$4:$B$154)</f>
        <v>0</v>
      </c>
      <c r="H125" s="17"/>
      <c r="I125" s="29">
        <f>LOOKUP((IF(H125&gt;0,(RANK(H125,H$6:H$135,0)),"NA")),'Points System'!$A$4:$A$154,'Points System'!$B$4:$B$154)</f>
        <v>0</v>
      </c>
      <c r="J125" s="17"/>
      <c r="K125" s="29">
        <f>LOOKUP((IF(J125&gt;0,(RANK(J125,J$6:J$135,0)),"NA")),'Points System'!$A$4:$A$154,'Points System'!$B$4:$B$154)</f>
        <v>0</v>
      </c>
      <c r="L125" s="17"/>
      <c r="M125" s="29">
        <f>LOOKUP((IF(L125&gt;0,(RANK(L125,L$6:L$135,0)),"NA")),'Points System'!$A$4:$A$154,'Points System'!$B$4:$B$154)</f>
        <v>0</v>
      </c>
      <c r="N125" s="17"/>
      <c r="O125" s="29">
        <f>LOOKUP((IF(N125&gt;0,(RANK(N125,N$6:N$135,0)),"NA")),'Points System'!$A$4:$A$154,'Points System'!$B$4:$B$154)</f>
        <v>0</v>
      </c>
      <c r="P125" s="19"/>
      <c r="Q125" s="29">
        <f>LOOKUP((IF(P125&gt;0,(RANK(P125,P$6:P$135,0)),"NA")),'Points System'!$A$4:$A$154,'Points System'!$B$4:$B$154)</f>
        <v>0</v>
      </c>
      <c r="R125" s="19"/>
      <c r="S125" s="29">
        <f>LOOKUP((IF(R125&gt;0,(RANK(R125,R$6:R$135,0)),"NA")),'Points System'!$A$4:$A$154,'Points System'!$B$4:$B$154)</f>
        <v>0</v>
      </c>
      <c r="T125" s="17"/>
      <c r="U125" s="29">
        <f>LOOKUP((IF(T125&gt;0,(RANK(T125,T$6:T$135,0)),"NA")),'Points System'!$A$4:$A$154,'Points System'!$B$4:$B$154)</f>
        <v>0</v>
      </c>
      <c r="V125" s="17"/>
      <c r="W125" s="29">
        <f>LOOKUP((IF(V125&gt;0,(RANK(V125,V$6:V$135,0)),"NA")),'Points System'!$A$4:$A$154,'Points System'!$B$4:$B$154)</f>
        <v>0</v>
      </c>
      <c r="X125" s="9"/>
      <c r="Y125" s="10">
        <f>LOOKUP((IF(X125&gt;0,(RANK(X125,X$6:X$135,0)),"NA")),'Points System'!$A$4:$A$154,'Points System'!$B$4:$B$154)</f>
        <v>0</v>
      </c>
      <c r="Z125" s="9"/>
      <c r="AA125" s="10">
        <f>LOOKUP((IF(Z125&gt;0,(RANK(Z125,Z$6:Z$135,0)),"NA")),'Points System'!$A$4:$A$154,'Points System'!$B$4:$B$154)</f>
        <v>0</v>
      </c>
      <c r="AB125" s="78">
        <f>CC125</f>
        <v>0</v>
      </c>
      <c r="AC125" s="10">
        <f>SUM((LARGE((BA125:BL125),1))+(LARGE((BA125:BL125),2))+(LARGE((BA125:BL125),3)+(LARGE((BA125:BL125),4))))</f>
        <v>0</v>
      </c>
      <c r="AD125" s="12">
        <f>RANK(AC125,$AC$6:$AC$135,0)</f>
        <v>98</v>
      </c>
      <c r="AE125" s="11">
        <f>(AB125-(ROUNDDOWN(AB125,0)))*100</f>
        <v>0</v>
      </c>
      <c r="AF125" s="76" t="str">
        <f>IF((COUNTIF(AT125:AY125,"&gt;0"))&gt;2,"Y","N")</f>
        <v>N</v>
      </c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23">
        <f t="shared" si="113"/>
        <v>0</v>
      </c>
      <c r="AU125" s="23">
        <f t="shared" si="114"/>
        <v>0</v>
      </c>
      <c r="AV125" s="23">
        <f t="shared" si="115"/>
        <v>0</v>
      </c>
      <c r="AW125" s="23">
        <f t="shared" si="116"/>
        <v>0</v>
      </c>
      <c r="AX125" s="23">
        <f t="shared" si="117"/>
        <v>0</v>
      </c>
      <c r="AY125" s="23">
        <f t="shared" si="118"/>
        <v>0</v>
      </c>
      <c r="AZ125" s="7"/>
      <c r="BA125" s="82">
        <f t="shared" si="103"/>
        <v>0</v>
      </c>
      <c r="BB125" s="83">
        <f t="shared" si="77"/>
        <v>0</v>
      </c>
      <c r="BC125" s="82">
        <f t="shared" si="104"/>
        <v>0</v>
      </c>
      <c r="BD125" s="83">
        <f t="shared" si="78"/>
        <v>0</v>
      </c>
      <c r="BE125" s="82">
        <f t="shared" si="105"/>
        <v>0</v>
      </c>
      <c r="BF125" s="83">
        <f t="shared" si="79"/>
        <v>0</v>
      </c>
      <c r="BG125" s="82">
        <f t="shared" si="106"/>
        <v>0</v>
      </c>
      <c r="BH125" s="82">
        <f t="shared" si="121"/>
        <v>0</v>
      </c>
      <c r="BI125" s="83">
        <f t="shared" si="122"/>
        <v>0</v>
      </c>
      <c r="BJ125" s="82">
        <f t="shared" si="123"/>
        <v>0</v>
      </c>
      <c r="BK125" s="83">
        <f t="shared" si="124"/>
        <v>0</v>
      </c>
      <c r="BL125" s="7"/>
      <c r="BM125" s="82">
        <f t="shared" si="125"/>
        <v>0</v>
      </c>
      <c r="BN125" s="83">
        <f t="shared" si="126"/>
        <v>0</v>
      </c>
      <c r="BO125" s="82">
        <f t="shared" si="127"/>
        <v>0</v>
      </c>
      <c r="BP125" s="83">
        <f t="shared" si="128"/>
        <v>0</v>
      </c>
      <c r="BQ125" s="82">
        <f t="shared" si="129"/>
        <v>0</v>
      </c>
      <c r="BR125" s="83">
        <f t="shared" si="130"/>
        <v>0</v>
      </c>
      <c r="BS125" s="82">
        <f t="shared" si="131"/>
        <v>0</v>
      </c>
      <c r="BT125" s="82">
        <f t="shared" si="132"/>
        <v>0</v>
      </c>
      <c r="BU125" s="83">
        <f t="shared" si="133"/>
        <v>0</v>
      </c>
      <c r="BV125" s="82">
        <f t="shared" si="134"/>
        <v>0</v>
      </c>
      <c r="BW125" s="83">
        <f t="shared" si="135"/>
        <v>0</v>
      </c>
      <c r="BY125" s="7">
        <f t="shared" si="136"/>
        <v>0</v>
      </c>
      <c r="BZ125" s="7"/>
      <c r="CA125" s="7">
        <f t="shared" si="107"/>
        <v>0</v>
      </c>
      <c r="CB125" s="7"/>
      <c r="CC125" s="7">
        <f t="shared" si="96"/>
        <v>0</v>
      </c>
      <c r="CF125" s="7">
        <f t="shared" si="137"/>
        <v>1</v>
      </c>
      <c r="CG125" s="7">
        <f t="shared" si="138"/>
        <v>1</v>
      </c>
      <c r="CH125" s="7">
        <f t="shared" si="139"/>
        <v>1</v>
      </c>
      <c r="CI125" s="7">
        <f t="shared" si="140"/>
        <v>1</v>
      </c>
      <c r="CJ125" s="7">
        <f t="shared" si="141"/>
        <v>1</v>
      </c>
      <c r="CK125" s="7">
        <f t="shared" si="142"/>
        <v>1</v>
      </c>
      <c r="CL125" s="7">
        <f t="shared" si="143"/>
        <v>1</v>
      </c>
      <c r="CM125" s="7">
        <f t="shared" si="144"/>
        <v>1</v>
      </c>
      <c r="CN125" s="7">
        <f t="shared" si="110"/>
        <v>1</v>
      </c>
      <c r="CO125" s="7">
        <f t="shared" si="111"/>
        <v>1</v>
      </c>
      <c r="CP125" s="7">
        <f t="shared" si="112"/>
        <v>1</v>
      </c>
      <c r="CQ125" s="7"/>
      <c r="CS125" s="7">
        <f t="shared" si="119"/>
        <v>0</v>
      </c>
      <c r="CT125" s="7">
        <f t="shared" si="119"/>
        <v>0</v>
      </c>
      <c r="CU125" s="7">
        <f t="shared" si="119"/>
        <v>0</v>
      </c>
      <c r="CV125" s="7">
        <f t="shared" si="119"/>
        <v>0</v>
      </c>
      <c r="CW125" s="7">
        <f t="shared" si="119"/>
        <v>0</v>
      </c>
      <c r="CX125" s="7">
        <f t="shared" si="119"/>
        <v>0</v>
      </c>
      <c r="CY125" s="7">
        <f t="shared" si="119"/>
        <v>0</v>
      </c>
      <c r="CZ125" s="7">
        <f t="shared" si="119"/>
        <v>0</v>
      </c>
      <c r="DA125" s="7">
        <f t="shared" si="120"/>
        <v>0</v>
      </c>
      <c r="DB125" s="7">
        <f t="shared" si="120"/>
        <v>0</v>
      </c>
      <c r="DC125" s="7">
        <f t="shared" si="120"/>
        <v>0</v>
      </c>
    </row>
    <row r="126" spans="1:107">
      <c r="A126" s="6">
        <v>114</v>
      </c>
      <c r="B126" s="68" t="s">
        <v>68</v>
      </c>
      <c r="C126" s="15" t="s">
        <v>54</v>
      </c>
      <c r="D126" s="9"/>
      <c r="E126" s="29">
        <f>LOOKUP((IF(D126&gt;0,(RANK(D126,D$6:D$135,0)),"NA")),'Points System'!$A$4:$A$154,'Points System'!$B$4:$B$154)</f>
        <v>0</v>
      </c>
      <c r="F126" s="17"/>
      <c r="G126" s="29">
        <f>LOOKUP((IF(F126&gt;0,(RANK(F126,F$6:F$135,0)),"NA")),'Points System'!$A$4:$A$154,'Points System'!$B$4:$B$154)</f>
        <v>0</v>
      </c>
      <c r="H126" s="17"/>
      <c r="I126" s="29">
        <f>LOOKUP((IF(H126&gt;0,(RANK(H126,H$6:H$135,0)),"NA")),'Points System'!$A$4:$A$154,'Points System'!$B$4:$B$154)</f>
        <v>0</v>
      </c>
      <c r="J126" s="17"/>
      <c r="K126" s="29">
        <f>LOOKUP((IF(J126&gt;0,(RANK(J126,J$6:J$135,0)),"NA")),'Points System'!$A$4:$A$154,'Points System'!$B$4:$B$154)</f>
        <v>0</v>
      </c>
      <c r="L126" s="17"/>
      <c r="M126" s="29">
        <f>LOOKUP((IF(L126&gt;0,(RANK(L126,L$6:L$135,0)),"NA")),'Points System'!$A$4:$A$154,'Points System'!$B$4:$B$154)</f>
        <v>0</v>
      </c>
      <c r="N126" s="17"/>
      <c r="O126" s="29">
        <f>LOOKUP((IF(N126&gt;0,(RANK(N126,N$6:N$135,0)),"NA")),'Points System'!$A$4:$A$154,'Points System'!$B$4:$B$154)</f>
        <v>0</v>
      </c>
      <c r="P126" s="19"/>
      <c r="Q126" s="29">
        <f>LOOKUP((IF(P126&gt;0,(RANK(P126,P$6:P$135,0)),"NA")),'Points System'!$A$4:$A$154,'Points System'!$B$4:$B$154)</f>
        <v>0</v>
      </c>
      <c r="R126" s="19"/>
      <c r="S126" s="29">
        <f>LOOKUP((IF(R126&gt;0,(RANK(R126,R$6:R$135,0)),"NA")),'Points System'!$A$4:$A$154,'Points System'!$B$4:$B$154)</f>
        <v>0</v>
      </c>
      <c r="T126" s="17"/>
      <c r="U126" s="29">
        <f>LOOKUP((IF(T126&gt;0,(RANK(T126,T$6:T$135,0)),"NA")),'Points System'!$A$4:$A$154,'Points System'!$B$4:$B$154)</f>
        <v>0</v>
      </c>
      <c r="V126" s="17"/>
      <c r="W126" s="29">
        <f>LOOKUP((IF(V126&gt;0,(RANK(V126,V$6:V$135,0)),"NA")),'Points System'!$A$4:$A$154,'Points System'!$B$4:$B$154)</f>
        <v>0</v>
      </c>
      <c r="X126" s="9"/>
      <c r="Y126" s="10">
        <f>LOOKUP((IF(X126&gt;0,(RANK(X126,X$6:X$135,0)),"NA")),'Points System'!$A$4:$A$154,'Points System'!$B$4:$B$154)</f>
        <v>0</v>
      </c>
      <c r="Z126" s="9"/>
      <c r="AA126" s="10">
        <f>LOOKUP((IF(Z126&gt;0,(RANK(Z126,Z$6:Z$135,0)),"NA")),'Points System'!$A$4:$A$154,'Points System'!$B$4:$B$154)</f>
        <v>0</v>
      </c>
      <c r="AB126" s="78">
        <f>CC126</f>
        <v>0</v>
      </c>
      <c r="AC126" s="10">
        <f>SUM((LARGE((BA126:BL126),1))+(LARGE((BA126:BL126),2))+(LARGE((BA126:BL126),3)+(LARGE((BA126:BL126),4))))</f>
        <v>0</v>
      </c>
      <c r="AD126" s="12">
        <f>RANK(AC126,$AC$6:$AC$135,0)</f>
        <v>98</v>
      </c>
      <c r="AE126" s="11">
        <f>(AB126-(ROUNDDOWN(AB126,0)))*100</f>
        <v>0</v>
      </c>
      <c r="AF126" s="76" t="str">
        <f>IF((COUNTIF(AT126:AY126,"&gt;0"))&gt;2,"Y","N")</f>
        <v>N</v>
      </c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23">
        <f t="shared" si="113"/>
        <v>0</v>
      </c>
      <c r="AU126" s="23">
        <f t="shared" si="114"/>
        <v>0</v>
      </c>
      <c r="AV126" s="23">
        <f t="shared" si="115"/>
        <v>0</v>
      </c>
      <c r="AW126" s="23">
        <f t="shared" si="116"/>
        <v>0</v>
      </c>
      <c r="AX126" s="23">
        <f t="shared" si="117"/>
        <v>0</v>
      </c>
      <c r="AY126" s="23">
        <f t="shared" si="118"/>
        <v>0</v>
      </c>
      <c r="AZ126" s="7"/>
      <c r="BA126" s="82">
        <f t="shared" ref="BA126:BA135" si="145">G126</f>
        <v>0</v>
      </c>
      <c r="BB126" s="83">
        <f t="shared" ref="BB126:BB135" si="146">S126</f>
        <v>0</v>
      </c>
      <c r="BC126" s="82">
        <f t="shared" ref="BC126:BC135" si="147">I126</f>
        <v>0</v>
      </c>
      <c r="BD126" s="83">
        <f t="shared" ref="BD126:BD135" si="148">Q126</f>
        <v>0</v>
      </c>
      <c r="BE126" s="82">
        <f t="shared" ref="BE126:BE135" si="149">K126</f>
        <v>0</v>
      </c>
      <c r="BF126" s="83">
        <f t="shared" ref="BF126:BF135" si="150">W126</f>
        <v>0</v>
      </c>
      <c r="BG126" s="82">
        <f t="shared" ref="BG126:BG135" si="151">AA126</f>
        <v>0</v>
      </c>
      <c r="BH126" s="82">
        <f t="shared" ref="BH126:BH135" si="152">E126</f>
        <v>0</v>
      </c>
      <c r="BI126" s="83">
        <f t="shared" ref="BI126:BI135" si="153">M126</f>
        <v>0</v>
      </c>
      <c r="BJ126" s="82">
        <f t="shared" ref="BJ126:BJ135" si="154">O126</f>
        <v>0</v>
      </c>
      <c r="BK126" s="83">
        <f t="shared" ref="BK126:BK135" si="155">Y126</f>
        <v>0</v>
      </c>
      <c r="BM126" s="82">
        <f t="shared" ref="BM126:BM135" si="156">F126</f>
        <v>0</v>
      </c>
      <c r="BN126" s="83">
        <f t="shared" ref="BN126:BN135" si="157">R126</f>
        <v>0</v>
      </c>
      <c r="BO126" s="82">
        <f t="shared" ref="BO126:BO135" si="158">H126</f>
        <v>0</v>
      </c>
      <c r="BP126" s="83">
        <f t="shared" ref="BP126:BP135" si="159">P126</f>
        <v>0</v>
      </c>
      <c r="BQ126" s="82">
        <f t="shared" ref="BQ126:BQ135" si="160">J126</f>
        <v>0</v>
      </c>
      <c r="BR126" s="83">
        <f t="shared" ref="BR126:BR135" si="161">V126</f>
        <v>0</v>
      </c>
      <c r="BS126" s="82">
        <f t="shared" ref="BS126:BS135" si="162">Z126</f>
        <v>0</v>
      </c>
      <c r="BT126" s="82">
        <f t="shared" ref="BT126:BT135" si="163">D126</f>
        <v>0</v>
      </c>
      <c r="BU126" s="83">
        <f t="shared" ref="BU126:BU135" si="164">L126</f>
        <v>0</v>
      </c>
      <c r="BV126" s="82">
        <f t="shared" ref="BV126:BV135" si="165">N126</f>
        <v>0</v>
      </c>
      <c r="BW126" s="83">
        <f t="shared" ref="BW126:BW135" si="166">X126</f>
        <v>0</v>
      </c>
      <c r="BY126" s="7">
        <f t="shared" ref="BY126:BY135" si="167">SUM(BM126:BW126)</f>
        <v>0</v>
      </c>
      <c r="BZ126" s="7"/>
      <c r="CA126" s="7">
        <f t="shared" ref="CA126:CA135" si="168">SUM(CS126:CY126)</f>
        <v>0</v>
      </c>
      <c r="CB126" s="7"/>
      <c r="CC126" s="7">
        <f t="shared" ref="CC126:CC135" si="169">BY126-CA126</f>
        <v>0</v>
      </c>
      <c r="CF126" s="7">
        <f t="shared" ref="CF126:CF135" si="170">MATCH((SMALL(BA126:BK126,1)),BA126:BK126,0)</f>
        <v>1</v>
      </c>
      <c r="CG126" s="7">
        <f t="shared" ref="CG126:CG135" si="171">MATCH((SMALL(BA126:BK126,2)),BA126:BK126,0)</f>
        <v>1</v>
      </c>
      <c r="CH126" s="7">
        <f t="shared" ref="CH126:CH135" si="172">MATCH((SMALL(BA126:BK126,3)),BA126:BK126,0)</f>
        <v>1</v>
      </c>
      <c r="CI126" s="7">
        <f t="shared" ref="CI126:CI135" si="173">MATCH((SMALL(BA126:BK126,4)),BA126:BK126,0)</f>
        <v>1</v>
      </c>
      <c r="CJ126" s="7">
        <f t="shared" ref="CJ126:CJ135" si="174">MATCH((SMALL(BA126:BK126,5)),BA126:BK126,0)</f>
        <v>1</v>
      </c>
      <c r="CK126" s="7">
        <f t="shared" ref="CK126:CK135" si="175">MATCH((SMALL(BA126:BK126,6)),BA126:BK126,0)</f>
        <v>1</v>
      </c>
      <c r="CL126" s="7">
        <f t="shared" ref="CL126:CL135" si="176">MATCH((SMALL(BA126:BK126,7)),BA126:BK126,0)</f>
        <v>1</v>
      </c>
      <c r="CM126" s="7">
        <f t="shared" ref="CM126:CM135" si="177">MATCH((SMALL(BA126:BK126,8)),BA126:BK126,0)</f>
        <v>1</v>
      </c>
      <c r="CN126" s="7">
        <f t="shared" si="110"/>
        <v>1</v>
      </c>
      <c r="CO126" s="7">
        <f t="shared" si="111"/>
        <v>1</v>
      </c>
      <c r="CP126" s="7">
        <f t="shared" si="112"/>
        <v>1</v>
      </c>
      <c r="CS126" s="7">
        <f t="shared" ref="CS126:CS135" si="178">INDEX($BM126:$BW126,CF126)</f>
        <v>0</v>
      </c>
      <c r="CT126" s="7">
        <f t="shared" ref="CT126:CT135" si="179">INDEX($BM126:$BW126,CG126)</f>
        <v>0</v>
      </c>
      <c r="CU126" s="7">
        <f t="shared" ref="CU126:CU135" si="180">INDEX($BM126:$BW126,CH126)</f>
        <v>0</v>
      </c>
      <c r="CV126" s="7">
        <f t="shared" ref="CV126:CV135" si="181">INDEX($BM126:$BW126,CI126)</f>
        <v>0</v>
      </c>
      <c r="CW126" s="7">
        <f t="shared" ref="CW126:CW135" si="182">INDEX($BM126:$BW126,CJ126)</f>
        <v>0</v>
      </c>
      <c r="CX126" s="7">
        <f t="shared" ref="CX126:CX135" si="183">INDEX($BM126:$BW126,CK126)</f>
        <v>0</v>
      </c>
      <c r="CY126" s="7">
        <f t="shared" ref="CY126:CY135" si="184">INDEX($BM126:$BW126,CL126)</f>
        <v>0</v>
      </c>
      <c r="CZ126" s="7">
        <f t="shared" ref="CZ126:CZ135" si="185">INDEX($BM126:$BW126,CM126)</f>
        <v>0</v>
      </c>
      <c r="DA126" s="7">
        <f t="shared" ref="DA126:DA135" si="186">INDEX($BM126:$BW126,CN126)</f>
        <v>0</v>
      </c>
      <c r="DB126" s="7">
        <f t="shared" ref="DB126:DB135" si="187">INDEX($BM126:$BW126,CO126)</f>
        <v>0</v>
      </c>
      <c r="DC126" s="7">
        <f t="shared" ref="DC126:DC135" si="188">INDEX($BM126:$BW126,CP126)</f>
        <v>0</v>
      </c>
    </row>
    <row r="127" spans="1:107">
      <c r="A127" s="6">
        <v>116</v>
      </c>
      <c r="B127" s="68" t="s">
        <v>178</v>
      </c>
      <c r="C127" s="15" t="s">
        <v>179</v>
      </c>
      <c r="D127" s="9"/>
      <c r="E127" s="29">
        <f>LOOKUP((IF(D127&gt;0,(RANK(D127,D$6:D$135,0)),"NA")),'Points System'!$A$4:$A$154,'Points System'!$B$4:$B$154)</f>
        <v>0</v>
      </c>
      <c r="F127" s="17"/>
      <c r="G127" s="29">
        <f>LOOKUP((IF(F127&gt;0,(RANK(F127,F$6:F$135,0)),"NA")),'Points System'!$A$4:$A$154,'Points System'!$B$4:$B$154)</f>
        <v>0</v>
      </c>
      <c r="H127" s="17"/>
      <c r="I127" s="29">
        <f>LOOKUP((IF(H127&gt;0,(RANK(H127,H$6:H$135,0)),"NA")),'Points System'!$A$4:$A$154,'Points System'!$B$4:$B$154)</f>
        <v>0</v>
      </c>
      <c r="J127" s="17"/>
      <c r="K127" s="29">
        <f>LOOKUP((IF(J127&gt;0,(RANK(J127,J$6:J$135,0)),"NA")),'Points System'!$A$4:$A$154,'Points System'!$B$4:$B$154)</f>
        <v>0</v>
      </c>
      <c r="L127" s="17"/>
      <c r="M127" s="29">
        <f>LOOKUP((IF(L127&gt;0,(RANK(L127,L$6:L$135,0)),"NA")),'Points System'!$A$4:$A$154,'Points System'!$B$4:$B$154)</f>
        <v>0</v>
      </c>
      <c r="N127" s="17"/>
      <c r="O127" s="29">
        <f>LOOKUP((IF(N127&gt;0,(RANK(N127,N$6:N$135,0)),"NA")),'Points System'!$A$4:$A$154,'Points System'!$B$4:$B$154)</f>
        <v>0</v>
      </c>
      <c r="P127" s="19"/>
      <c r="Q127" s="29">
        <f>LOOKUP((IF(P127&gt;0,(RANK(P127,P$6:P$135,0)),"NA")),'Points System'!$A$4:$A$154,'Points System'!$B$4:$B$154)</f>
        <v>0</v>
      </c>
      <c r="R127" s="19"/>
      <c r="S127" s="29">
        <f>LOOKUP((IF(R127&gt;0,(RANK(R127,R$6:R$135,0)),"NA")),'Points System'!$A$4:$A$154,'Points System'!$B$4:$B$154)</f>
        <v>0</v>
      </c>
      <c r="T127" s="17"/>
      <c r="U127" s="29">
        <f>LOOKUP((IF(T127&gt;0,(RANK(T127,T$6:T$135,0)),"NA")),'Points System'!$A$4:$A$154,'Points System'!$B$4:$B$154)</f>
        <v>0</v>
      </c>
      <c r="V127" s="17"/>
      <c r="W127" s="29">
        <f>LOOKUP((IF(V127&gt;0,(RANK(V127,V$6:V$135,0)),"NA")),'Points System'!$A$4:$A$154,'Points System'!$B$4:$B$154)</f>
        <v>0</v>
      </c>
      <c r="X127" s="9"/>
      <c r="Y127" s="10">
        <f>LOOKUP((IF(X127&gt;0,(RANK(X127,X$6:X$135,0)),"NA")),'Points System'!$A$4:$A$154,'Points System'!$B$4:$B$154)</f>
        <v>0</v>
      </c>
      <c r="Z127" s="9"/>
      <c r="AA127" s="10">
        <f>LOOKUP((IF(Z127&gt;0,(RANK(Z127,Z$6:Z$135,0)),"NA")),'Points System'!$A$4:$A$154,'Points System'!$B$4:$B$154)</f>
        <v>0</v>
      </c>
      <c r="AB127" s="78">
        <f>CC127</f>
        <v>0</v>
      </c>
      <c r="AC127" s="10">
        <f>SUM((LARGE((BA127:BL127),1))+(LARGE((BA127:BL127),2))+(LARGE((BA127:BL127),3)+(LARGE((BA127:BL127),4))))</f>
        <v>0</v>
      </c>
      <c r="AD127" s="12">
        <f>RANK(AC127,$AC$6:$AC$135,0)</f>
        <v>98</v>
      </c>
      <c r="AE127" s="11">
        <f>(AB127-(ROUNDDOWN(AB127,0)))*100</f>
        <v>0</v>
      </c>
      <c r="AF127" s="76" t="str">
        <f>IF((COUNTIF(AT127:AY127,"&gt;0"))&gt;2,"Y","N")</f>
        <v>N</v>
      </c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23">
        <f t="shared" si="113"/>
        <v>0</v>
      </c>
      <c r="AU127" s="23">
        <f t="shared" si="114"/>
        <v>0</v>
      </c>
      <c r="AV127" s="23">
        <f t="shared" si="115"/>
        <v>0</v>
      </c>
      <c r="AW127" s="23">
        <f t="shared" si="116"/>
        <v>0</v>
      </c>
      <c r="AX127" s="23">
        <f t="shared" si="117"/>
        <v>0</v>
      </c>
      <c r="AY127" s="23">
        <f t="shared" si="118"/>
        <v>0</v>
      </c>
      <c r="AZ127" s="7"/>
      <c r="BA127" s="82">
        <f t="shared" si="145"/>
        <v>0</v>
      </c>
      <c r="BB127" s="83">
        <f t="shared" si="146"/>
        <v>0</v>
      </c>
      <c r="BC127" s="82">
        <f t="shared" si="147"/>
        <v>0</v>
      </c>
      <c r="BD127" s="83">
        <f t="shared" si="148"/>
        <v>0</v>
      </c>
      <c r="BE127" s="82">
        <f t="shared" si="149"/>
        <v>0</v>
      </c>
      <c r="BF127" s="83">
        <f t="shared" si="150"/>
        <v>0</v>
      </c>
      <c r="BG127" s="82">
        <f t="shared" si="151"/>
        <v>0</v>
      </c>
      <c r="BH127" s="82">
        <f t="shared" si="152"/>
        <v>0</v>
      </c>
      <c r="BI127" s="83">
        <f t="shared" si="153"/>
        <v>0</v>
      </c>
      <c r="BJ127" s="82">
        <f t="shared" si="154"/>
        <v>0</v>
      </c>
      <c r="BK127" s="83">
        <f t="shared" si="155"/>
        <v>0</v>
      </c>
      <c r="BM127" s="82">
        <f t="shared" si="156"/>
        <v>0</v>
      </c>
      <c r="BN127" s="83">
        <f t="shared" si="157"/>
        <v>0</v>
      </c>
      <c r="BO127" s="82">
        <f t="shared" si="158"/>
        <v>0</v>
      </c>
      <c r="BP127" s="83">
        <f t="shared" si="159"/>
        <v>0</v>
      </c>
      <c r="BQ127" s="82">
        <f t="shared" si="160"/>
        <v>0</v>
      </c>
      <c r="BR127" s="83">
        <f t="shared" si="161"/>
        <v>0</v>
      </c>
      <c r="BS127" s="82">
        <f t="shared" si="162"/>
        <v>0</v>
      </c>
      <c r="BT127" s="82">
        <f t="shared" si="163"/>
        <v>0</v>
      </c>
      <c r="BU127" s="83">
        <f t="shared" si="164"/>
        <v>0</v>
      </c>
      <c r="BV127" s="82">
        <f t="shared" si="165"/>
        <v>0</v>
      </c>
      <c r="BW127" s="83">
        <f t="shared" si="166"/>
        <v>0</v>
      </c>
      <c r="BY127" s="7">
        <f t="shared" si="167"/>
        <v>0</v>
      </c>
      <c r="BZ127" s="7"/>
      <c r="CA127" s="7">
        <f t="shared" si="168"/>
        <v>0</v>
      </c>
      <c r="CB127" s="7"/>
      <c r="CC127" s="7">
        <f t="shared" si="169"/>
        <v>0</v>
      </c>
      <c r="CF127" s="7">
        <f t="shared" si="170"/>
        <v>1</v>
      </c>
      <c r="CG127" s="7">
        <f t="shared" si="171"/>
        <v>1</v>
      </c>
      <c r="CH127" s="7">
        <f t="shared" si="172"/>
        <v>1</v>
      </c>
      <c r="CI127" s="7">
        <f t="shared" si="173"/>
        <v>1</v>
      </c>
      <c r="CJ127" s="7">
        <f t="shared" si="174"/>
        <v>1</v>
      </c>
      <c r="CK127" s="7">
        <f t="shared" si="175"/>
        <v>1</v>
      </c>
      <c r="CL127" s="7">
        <f t="shared" si="176"/>
        <v>1</v>
      </c>
      <c r="CM127" s="7">
        <f t="shared" si="177"/>
        <v>1</v>
      </c>
      <c r="CN127" s="7">
        <f t="shared" si="110"/>
        <v>1</v>
      </c>
      <c r="CO127" s="7">
        <f t="shared" si="111"/>
        <v>1</v>
      </c>
      <c r="CP127" s="7">
        <f t="shared" si="112"/>
        <v>1</v>
      </c>
      <c r="CS127" s="7">
        <f t="shared" si="178"/>
        <v>0</v>
      </c>
      <c r="CT127" s="7">
        <f t="shared" si="179"/>
        <v>0</v>
      </c>
      <c r="CU127" s="7">
        <f t="shared" si="180"/>
        <v>0</v>
      </c>
      <c r="CV127" s="7">
        <f t="shared" si="181"/>
        <v>0</v>
      </c>
      <c r="CW127" s="7">
        <f t="shared" si="182"/>
        <v>0</v>
      </c>
      <c r="CX127" s="7">
        <f t="shared" si="183"/>
        <v>0</v>
      </c>
      <c r="CY127" s="7">
        <f t="shared" si="184"/>
        <v>0</v>
      </c>
      <c r="CZ127" s="7">
        <f t="shared" si="185"/>
        <v>0</v>
      </c>
      <c r="DA127" s="7">
        <f t="shared" si="186"/>
        <v>0</v>
      </c>
      <c r="DB127" s="7">
        <f t="shared" si="187"/>
        <v>0</v>
      </c>
      <c r="DC127" s="7">
        <f t="shared" si="188"/>
        <v>0</v>
      </c>
    </row>
    <row r="128" spans="1:107">
      <c r="A128" s="6">
        <v>117</v>
      </c>
      <c r="B128" s="68" t="s">
        <v>330</v>
      </c>
      <c r="C128" s="15" t="s">
        <v>331</v>
      </c>
      <c r="D128" s="9"/>
      <c r="E128" s="29">
        <f>LOOKUP((IF(D128&gt;0,(RANK(D128,D$6:D$135,0)),"NA")),'Points System'!$A$4:$A$154,'Points System'!$B$4:$B$154)</f>
        <v>0</v>
      </c>
      <c r="F128" s="17"/>
      <c r="G128" s="29">
        <f>LOOKUP((IF(F128&gt;0,(RANK(F128,F$6:F$135,0)),"NA")),'Points System'!$A$4:$A$154,'Points System'!$B$4:$B$154)</f>
        <v>0</v>
      </c>
      <c r="H128" s="17"/>
      <c r="I128" s="29">
        <f>LOOKUP((IF(H128&gt;0,(RANK(H128,H$6:H$135,0)),"NA")),'Points System'!$A$4:$A$154,'Points System'!$B$4:$B$154)</f>
        <v>0</v>
      </c>
      <c r="J128" s="17"/>
      <c r="K128" s="29">
        <f>LOOKUP((IF(J128&gt;0,(RANK(J128,J$6:J$135,0)),"NA")),'Points System'!$A$4:$A$154,'Points System'!$B$4:$B$154)</f>
        <v>0</v>
      </c>
      <c r="L128" s="17"/>
      <c r="M128" s="29">
        <f>LOOKUP((IF(L128&gt;0,(RANK(L128,L$6:L$135,0)),"NA")),'Points System'!$A$4:$A$154,'Points System'!$B$4:$B$154)</f>
        <v>0</v>
      </c>
      <c r="N128" s="17"/>
      <c r="O128" s="29">
        <f>LOOKUP((IF(N128&gt;0,(RANK(N128,N$6:N$135,0)),"NA")),'Points System'!$A$4:$A$154,'Points System'!$B$4:$B$154)</f>
        <v>0</v>
      </c>
      <c r="P128" s="19"/>
      <c r="Q128" s="29">
        <f>LOOKUP((IF(P128&gt;0,(RANK(P128,P$6:P$135,0)),"NA")),'Points System'!$A$4:$A$154,'Points System'!$B$4:$B$154)</f>
        <v>0</v>
      </c>
      <c r="R128" s="19"/>
      <c r="S128" s="29">
        <f>LOOKUP((IF(R128&gt;0,(RANK(R128,R$6:R$135,0)),"NA")),'Points System'!$A$4:$A$154,'Points System'!$B$4:$B$154)</f>
        <v>0</v>
      </c>
      <c r="T128" s="17"/>
      <c r="U128" s="29">
        <f>LOOKUP((IF(T128&gt;0,(RANK(T128,T$6:T$135,0)),"NA")),'Points System'!$A$4:$A$154,'Points System'!$B$4:$B$154)</f>
        <v>0</v>
      </c>
      <c r="V128" s="17"/>
      <c r="W128" s="29">
        <f>LOOKUP((IF(V128&gt;0,(RANK(V128,V$6:V$135,0)),"NA")),'Points System'!$A$4:$A$154,'Points System'!$B$4:$B$154)</f>
        <v>0</v>
      </c>
      <c r="X128" s="9"/>
      <c r="Y128" s="10">
        <f>LOOKUP((IF(X128&gt;0,(RANK(X128,X$6:X$135,0)),"NA")),'Points System'!$A$4:$A$154,'Points System'!$B$4:$B$154)</f>
        <v>0</v>
      </c>
      <c r="Z128" s="9"/>
      <c r="AA128" s="10">
        <f>LOOKUP((IF(Z128&gt;0,(RANK(Z128,Z$6:Z$135,0)),"NA")),'Points System'!$A$4:$A$154,'Points System'!$B$4:$B$154)</f>
        <v>0</v>
      </c>
      <c r="AB128" s="78">
        <f>CC128</f>
        <v>0</v>
      </c>
      <c r="AC128" s="10">
        <f>SUM((LARGE((BA128:BL128),1))+(LARGE((BA128:BL128),2))+(LARGE((BA128:BL128),3)+(LARGE((BA128:BL128),4))))</f>
        <v>0</v>
      </c>
      <c r="AD128" s="12">
        <f>RANK(AC128,$AC$6:$AC$135,0)</f>
        <v>98</v>
      </c>
      <c r="AE128" s="11">
        <f>(AB128-(ROUNDDOWN(AB128,0)))*100</f>
        <v>0</v>
      </c>
      <c r="AF128" s="76" t="str">
        <f>IF((COUNTIF(AT128:AY128,"&gt;0"))&gt;2,"Y","N")</f>
        <v>N</v>
      </c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23">
        <f t="shared" si="113"/>
        <v>0</v>
      </c>
      <c r="AU128" s="23">
        <f t="shared" si="114"/>
        <v>0</v>
      </c>
      <c r="AV128" s="23">
        <f t="shared" si="115"/>
        <v>0</v>
      </c>
      <c r="AW128" s="23">
        <f t="shared" si="116"/>
        <v>0</v>
      </c>
      <c r="AX128" s="23">
        <f t="shared" si="117"/>
        <v>0</v>
      </c>
      <c r="AY128" s="23">
        <f t="shared" si="118"/>
        <v>0</v>
      </c>
      <c r="AZ128" s="7"/>
      <c r="BA128" s="82">
        <f t="shared" si="145"/>
        <v>0</v>
      </c>
      <c r="BB128" s="83">
        <f t="shared" si="146"/>
        <v>0</v>
      </c>
      <c r="BC128" s="82">
        <f t="shared" si="147"/>
        <v>0</v>
      </c>
      <c r="BD128" s="83">
        <f t="shared" si="148"/>
        <v>0</v>
      </c>
      <c r="BE128" s="82">
        <f t="shared" si="149"/>
        <v>0</v>
      </c>
      <c r="BF128" s="83">
        <f t="shared" si="150"/>
        <v>0</v>
      </c>
      <c r="BG128" s="82">
        <f t="shared" si="151"/>
        <v>0</v>
      </c>
      <c r="BH128" s="82">
        <f t="shared" si="152"/>
        <v>0</v>
      </c>
      <c r="BI128" s="83">
        <f t="shared" si="153"/>
        <v>0</v>
      </c>
      <c r="BJ128" s="82">
        <f t="shared" si="154"/>
        <v>0</v>
      </c>
      <c r="BK128" s="83">
        <f t="shared" si="155"/>
        <v>0</v>
      </c>
      <c r="BM128" s="82">
        <f t="shared" si="156"/>
        <v>0</v>
      </c>
      <c r="BN128" s="83">
        <f t="shared" si="157"/>
        <v>0</v>
      </c>
      <c r="BO128" s="82">
        <f t="shared" si="158"/>
        <v>0</v>
      </c>
      <c r="BP128" s="83">
        <f t="shared" si="159"/>
        <v>0</v>
      </c>
      <c r="BQ128" s="82">
        <f t="shared" si="160"/>
        <v>0</v>
      </c>
      <c r="BR128" s="83">
        <f t="shared" si="161"/>
        <v>0</v>
      </c>
      <c r="BS128" s="82">
        <f t="shared" si="162"/>
        <v>0</v>
      </c>
      <c r="BT128" s="82">
        <f t="shared" si="163"/>
        <v>0</v>
      </c>
      <c r="BU128" s="83">
        <f t="shared" si="164"/>
        <v>0</v>
      </c>
      <c r="BV128" s="82">
        <f t="shared" si="165"/>
        <v>0</v>
      </c>
      <c r="BW128" s="83">
        <f t="shared" si="166"/>
        <v>0</v>
      </c>
      <c r="BY128" s="7">
        <f t="shared" si="167"/>
        <v>0</v>
      </c>
      <c r="BZ128" s="7"/>
      <c r="CA128" s="7">
        <f t="shared" si="168"/>
        <v>0</v>
      </c>
      <c r="CB128" s="7"/>
      <c r="CC128" s="7">
        <f t="shared" si="169"/>
        <v>0</v>
      </c>
      <c r="CF128" s="7">
        <f t="shared" si="170"/>
        <v>1</v>
      </c>
      <c r="CG128" s="7">
        <f t="shared" si="171"/>
        <v>1</v>
      </c>
      <c r="CH128" s="7">
        <f t="shared" si="172"/>
        <v>1</v>
      </c>
      <c r="CI128" s="7">
        <f t="shared" si="173"/>
        <v>1</v>
      </c>
      <c r="CJ128" s="7">
        <f t="shared" si="174"/>
        <v>1</v>
      </c>
      <c r="CK128" s="7">
        <f t="shared" si="175"/>
        <v>1</v>
      </c>
      <c r="CL128" s="7">
        <f t="shared" si="176"/>
        <v>1</v>
      </c>
      <c r="CM128" s="7">
        <f t="shared" si="177"/>
        <v>1</v>
      </c>
      <c r="CN128" s="7">
        <f t="shared" si="110"/>
        <v>1</v>
      </c>
      <c r="CO128" s="7">
        <f t="shared" si="111"/>
        <v>1</v>
      </c>
      <c r="CP128" s="7">
        <f t="shared" si="112"/>
        <v>1</v>
      </c>
      <c r="CS128" s="7">
        <f t="shared" si="178"/>
        <v>0</v>
      </c>
      <c r="CT128" s="7">
        <f t="shared" si="179"/>
        <v>0</v>
      </c>
      <c r="CU128" s="7">
        <f t="shared" si="180"/>
        <v>0</v>
      </c>
      <c r="CV128" s="7">
        <f t="shared" si="181"/>
        <v>0</v>
      </c>
      <c r="CW128" s="7">
        <f t="shared" si="182"/>
        <v>0</v>
      </c>
      <c r="CX128" s="7">
        <f t="shared" si="183"/>
        <v>0</v>
      </c>
      <c r="CY128" s="7">
        <f t="shared" si="184"/>
        <v>0</v>
      </c>
      <c r="CZ128" s="7">
        <f t="shared" si="185"/>
        <v>0</v>
      </c>
      <c r="DA128" s="7">
        <f t="shared" si="186"/>
        <v>0</v>
      </c>
      <c r="DB128" s="7">
        <f t="shared" si="187"/>
        <v>0</v>
      </c>
      <c r="DC128" s="7">
        <f t="shared" si="188"/>
        <v>0</v>
      </c>
    </row>
    <row r="129" spans="1:107">
      <c r="A129" s="6">
        <v>119</v>
      </c>
      <c r="B129" s="68" t="s">
        <v>175</v>
      </c>
      <c r="C129" s="15" t="s">
        <v>176</v>
      </c>
      <c r="D129" s="9"/>
      <c r="E129" s="29">
        <f>LOOKUP((IF(D129&gt;0,(RANK(D129,D$6:D$135,0)),"NA")),'Points System'!$A$4:$A$154,'Points System'!$B$4:$B$154)</f>
        <v>0</v>
      </c>
      <c r="F129" s="17"/>
      <c r="G129" s="29">
        <f>LOOKUP((IF(F129&gt;0,(RANK(F129,F$6:F$135,0)),"NA")),'Points System'!$A$4:$A$154,'Points System'!$B$4:$B$154)</f>
        <v>0</v>
      </c>
      <c r="H129" s="17"/>
      <c r="I129" s="29">
        <f>LOOKUP((IF(H129&gt;0,(RANK(H129,H$6:H$135,0)),"NA")),'Points System'!$A$4:$A$154,'Points System'!$B$4:$B$154)</f>
        <v>0</v>
      </c>
      <c r="J129" s="17"/>
      <c r="K129" s="29">
        <f>LOOKUP((IF(J129&gt;0,(RANK(J129,J$6:J$135,0)),"NA")),'Points System'!$A$4:$A$154,'Points System'!$B$4:$B$154)</f>
        <v>0</v>
      </c>
      <c r="L129" s="17"/>
      <c r="M129" s="29">
        <f>LOOKUP((IF(L129&gt;0,(RANK(L129,L$6:L$135,0)),"NA")),'Points System'!$A$4:$A$154,'Points System'!$B$4:$B$154)</f>
        <v>0</v>
      </c>
      <c r="N129" s="17"/>
      <c r="O129" s="29">
        <f>LOOKUP((IF(N129&gt;0,(RANK(N129,N$6:N$135,0)),"NA")),'Points System'!$A$4:$A$154,'Points System'!$B$4:$B$154)</f>
        <v>0</v>
      </c>
      <c r="P129" s="19"/>
      <c r="Q129" s="29">
        <f>LOOKUP((IF(P129&gt;0,(RANK(P129,P$6:P$135,0)),"NA")),'Points System'!$A$4:$A$154,'Points System'!$B$4:$B$154)</f>
        <v>0</v>
      </c>
      <c r="R129" s="19"/>
      <c r="S129" s="29">
        <f>LOOKUP((IF(R129&gt;0,(RANK(R129,R$6:R$135,0)),"NA")),'Points System'!$A$4:$A$154,'Points System'!$B$4:$B$154)</f>
        <v>0</v>
      </c>
      <c r="T129" s="17"/>
      <c r="U129" s="29">
        <f>LOOKUP((IF(T129&gt;0,(RANK(T129,T$6:T$135,0)),"NA")),'Points System'!$A$4:$A$154,'Points System'!$B$4:$B$154)</f>
        <v>0</v>
      </c>
      <c r="V129" s="17"/>
      <c r="W129" s="29">
        <f>LOOKUP((IF(V129&gt;0,(RANK(V129,V$6:V$135,0)),"NA")),'Points System'!$A$4:$A$154,'Points System'!$B$4:$B$154)</f>
        <v>0</v>
      </c>
      <c r="X129" s="9"/>
      <c r="Y129" s="10">
        <f>LOOKUP((IF(X129&gt;0,(RANK(X129,X$6:X$135,0)),"NA")),'Points System'!$A$4:$A$154,'Points System'!$B$4:$B$154)</f>
        <v>0</v>
      </c>
      <c r="Z129" s="9"/>
      <c r="AA129" s="10">
        <f>LOOKUP((IF(Z129&gt;0,(RANK(Z129,Z$6:Z$135,0)),"NA")),'Points System'!$A$4:$A$154,'Points System'!$B$4:$B$154)</f>
        <v>0</v>
      </c>
      <c r="AB129" s="78">
        <f>CC129</f>
        <v>0</v>
      </c>
      <c r="AC129" s="10">
        <f>SUM((LARGE((BA129:BL129),1))+(LARGE((BA129:BL129),2))+(LARGE((BA129:BL129),3)+(LARGE((BA129:BL129),4))))</f>
        <v>0</v>
      </c>
      <c r="AD129" s="12">
        <f>RANK(AC129,$AC$6:$AC$135,0)</f>
        <v>98</v>
      </c>
      <c r="AE129" s="11">
        <f>(AB129-(ROUNDDOWN(AB129,0)))*100</f>
        <v>0</v>
      </c>
      <c r="AF129" s="76" t="str">
        <f>IF((COUNTIF(AT129:AY129,"&gt;0"))&gt;2,"Y","N")</f>
        <v>N</v>
      </c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23">
        <f t="shared" si="113"/>
        <v>0</v>
      </c>
      <c r="AU129" s="23">
        <f t="shared" si="114"/>
        <v>0</v>
      </c>
      <c r="AV129" s="23">
        <f t="shared" si="115"/>
        <v>0</v>
      </c>
      <c r="AW129" s="23">
        <f t="shared" si="116"/>
        <v>0</v>
      </c>
      <c r="AX129" s="23">
        <f t="shared" si="117"/>
        <v>0</v>
      </c>
      <c r="AY129" s="23">
        <f t="shared" si="118"/>
        <v>0</v>
      </c>
      <c r="AZ129" s="7"/>
      <c r="BA129" s="82">
        <f t="shared" si="145"/>
        <v>0</v>
      </c>
      <c r="BB129" s="83">
        <f t="shared" si="146"/>
        <v>0</v>
      </c>
      <c r="BC129" s="82">
        <f t="shared" si="147"/>
        <v>0</v>
      </c>
      <c r="BD129" s="83">
        <f t="shared" si="148"/>
        <v>0</v>
      </c>
      <c r="BE129" s="82">
        <f t="shared" si="149"/>
        <v>0</v>
      </c>
      <c r="BF129" s="83">
        <f t="shared" si="150"/>
        <v>0</v>
      </c>
      <c r="BG129" s="82">
        <f t="shared" si="151"/>
        <v>0</v>
      </c>
      <c r="BH129" s="82">
        <f t="shared" si="152"/>
        <v>0</v>
      </c>
      <c r="BI129" s="83">
        <f t="shared" si="153"/>
        <v>0</v>
      </c>
      <c r="BJ129" s="82">
        <f t="shared" si="154"/>
        <v>0</v>
      </c>
      <c r="BK129" s="83">
        <f t="shared" si="155"/>
        <v>0</v>
      </c>
      <c r="BM129" s="82">
        <f t="shared" si="156"/>
        <v>0</v>
      </c>
      <c r="BN129" s="83">
        <f t="shared" si="157"/>
        <v>0</v>
      </c>
      <c r="BO129" s="82">
        <f t="shared" si="158"/>
        <v>0</v>
      </c>
      <c r="BP129" s="83">
        <f t="shared" si="159"/>
        <v>0</v>
      </c>
      <c r="BQ129" s="82">
        <f t="shared" si="160"/>
        <v>0</v>
      </c>
      <c r="BR129" s="83">
        <f t="shared" si="161"/>
        <v>0</v>
      </c>
      <c r="BS129" s="82">
        <f t="shared" si="162"/>
        <v>0</v>
      </c>
      <c r="BT129" s="82">
        <f t="shared" si="163"/>
        <v>0</v>
      </c>
      <c r="BU129" s="83">
        <f t="shared" si="164"/>
        <v>0</v>
      </c>
      <c r="BV129" s="82">
        <f t="shared" si="165"/>
        <v>0</v>
      </c>
      <c r="BW129" s="83">
        <f t="shared" si="166"/>
        <v>0</v>
      </c>
      <c r="BY129" s="7">
        <f t="shared" si="167"/>
        <v>0</v>
      </c>
      <c r="BZ129" s="7"/>
      <c r="CA129" s="7">
        <f t="shared" si="168"/>
        <v>0</v>
      </c>
      <c r="CB129" s="7"/>
      <c r="CC129" s="7">
        <f t="shared" si="169"/>
        <v>0</v>
      </c>
      <c r="CF129" s="7">
        <f t="shared" si="170"/>
        <v>1</v>
      </c>
      <c r="CG129" s="7">
        <f t="shared" si="171"/>
        <v>1</v>
      </c>
      <c r="CH129" s="7">
        <f t="shared" si="172"/>
        <v>1</v>
      </c>
      <c r="CI129" s="7">
        <f t="shared" si="173"/>
        <v>1</v>
      </c>
      <c r="CJ129" s="7">
        <f t="shared" si="174"/>
        <v>1</v>
      </c>
      <c r="CK129" s="7">
        <f t="shared" si="175"/>
        <v>1</v>
      </c>
      <c r="CL129" s="7">
        <f t="shared" si="176"/>
        <v>1</v>
      </c>
      <c r="CM129" s="7">
        <f t="shared" si="177"/>
        <v>1</v>
      </c>
      <c r="CN129" s="7">
        <f t="shared" si="110"/>
        <v>1</v>
      </c>
      <c r="CO129" s="7">
        <f t="shared" si="111"/>
        <v>1</v>
      </c>
      <c r="CP129" s="7">
        <f t="shared" si="112"/>
        <v>1</v>
      </c>
      <c r="CS129" s="7">
        <f t="shared" si="178"/>
        <v>0</v>
      </c>
      <c r="CT129" s="7">
        <f t="shared" si="179"/>
        <v>0</v>
      </c>
      <c r="CU129" s="7">
        <f t="shared" si="180"/>
        <v>0</v>
      </c>
      <c r="CV129" s="7">
        <f t="shared" si="181"/>
        <v>0</v>
      </c>
      <c r="CW129" s="7">
        <f t="shared" si="182"/>
        <v>0</v>
      </c>
      <c r="CX129" s="7">
        <f t="shared" si="183"/>
        <v>0</v>
      </c>
      <c r="CY129" s="7">
        <f t="shared" si="184"/>
        <v>0</v>
      </c>
      <c r="CZ129" s="7">
        <f t="shared" si="185"/>
        <v>0</v>
      </c>
      <c r="DA129" s="7">
        <f t="shared" si="186"/>
        <v>0</v>
      </c>
      <c r="DB129" s="7">
        <f t="shared" si="187"/>
        <v>0</v>
      </c>
      <c r="DC129" s="7">
        <f t="shared" si="188"/>
        <v>0</v>
      </c>
    </row>
    <row r="130" spans="1:107">
      <c r="A130" s="6">
        <v>125</v>
      </c>
      <c r="B130" s="68" t="s">
        <v>280</v>
      </c>
      <c r="C130" s="15" t="s">
        <v>281</v>
      </c>
      <c r="D130" s="9"/>
      <c r="E130" s="29">
        <f>LOOKUP((IF(D130&gt;0,(RANK(D130,D$6:D$135,0)),"NA")),'Points System'!$A$4:$A$154,'Points System'!$B$4:$B$154)</f>
        <v>0</v>
      </c>
      <c r="F130" s="17"/>
      <c r="G130" s="29">
        <f>LOOKUP((IF(F130&gt;0,(RANK(F130,F$6:F$135,0)),"NA")),'Points System'!$A$4:$A$154,'Points System'!$B$4:$B$154)</f>
        <v>0</v>
      </c>
      <c r="H130" s="17"/>
      <c r="I130" s="29">
        <f>LOOKUP((IF(H130&gt;0,(RANK(H130,H$6:H$135,0)),"NA")),'Points System'!$A$4:$A$154,'Points System'!$B$4:$B$154)</f>
        <v>0</v>
      </c>
      <c r="J130" s="17"/>
      <c r="K130" s="29">
        <f>LOOKUP((IF(J130&gt;0,(RANK(J130,J$6:J$135,0)),"NA")),'Points System'!$A$4:$A$154,'Points System'!$B$4:$B$154)</f>
        <v>0</v>
      </c>
      <c r="L130" s="17"/>
      <c r="M130" s="29">
        <f>LOOKUP((IF(L130&gt;0,(RANK(L130,L$6:L$135,0)),"NA")),'Points System'!$A$4:$A$154,'Points System'!$B$4:$B$154)</f>
        <v>0</v>
      </c>
      <c r="N130" s="17"/>
      <c r="O130" s="29">
        <f>LOOKUP((IF(N130&gt;0,(RANK(N130,N$6:N$135,0)),"NA")),'Points System'!$A$4:$A$154,'Points System'!$B$4:$B$154)</f>
        <v>0</v>
      </c>
      <c r="P130" s="19"/>
      <c r="Q130" s="29">
        <f>LOOKUP((IF(P130&gt;0,(RANK(P130,P$6:P$135,0)),"NA")),'Points System'!$A$4:$A$154,'Points System'!$B$4:$B$154)</f>
        <v>0</v>
      </c>
      <c r="R130" s="19"/>
      <c r="S130" s="29">
        <f>LOOKUP((IF(R130&gt;0,(RANK(R130,R$6:R$135,0)),"NA")),'Points System'!$A$4:$A$154,'Points System'!$B$4:$B$154)</f>
        <v>0</v>
      </c>
      <c r="T130" s="17"/>
      <c r="U130" s="29">
        <f>LOOKUP((IF(T130&gt;0,(RANK(T130,T$6:T$135,0)),"NA")),'Points System'!$A$4:$A$154,'Points System'!$B$4:$B$154)</f>
        <v>0</v>
      </c>
      <c r="V130" s="17"/>
      <c r="W130" s="29">
        <f>LOOKUP((IF(V130&gt;0,(RANK(V130,V$6:V$135,0)),"NA")),'Points System'!$A$4:$A$154,'Points System'!$B$4:$B$154)</f>
        <v>0</v>
      </c>
      <c r="X130" s="9"/>
      <c r="Y130" s="10">
        <f>LOOKUP((IF(X130&gt;0,(RANK(X130,X$6:X$135,0)),"NA")),'Points System'!$A$4:$A$154,'Points System'!$B$4:$B$154)</f>
        <v>0</v>
      </c>
      <c r="Z130" s="9"/>
      <c r="AA130" s="10">
        <f>LOOKUP((IF(Z130&gt;0,(RANK(Z130,Z$6:Z$135,0)),"NA")),'Points System'!$A$4:$A$154,'Points System'!$B$4:$B$154)</f>
        <v>0</v>
      </c>
      <c r="AB130" s="78">
        <f>CC130</f>
        <v>0</v>
      </c>
      <c r="AC130" s="10">
        <f>SUM((LARGE((BA130:BL130),1))+(LARGE((BA130:BL130),2))+(LARGE((BA130:BL130),3)+(LARGE((BA130:BL130),4))))</f>
        <v>0</v>
      </c>
      <c r="AD130" s="12">
        <f>RANK(AC130,$AC$6:$AC$135,0)</f>
        <v>98</v>
      </c>
      <c r="AE130" s="11">
        <f>(AB130-(ROUNDDOWN(AB130,0)))*100</f>
        <v>0</v>
      </c>
      <c r="AF130" s="76" t="str">
        <f>IF((COUNTIF(AT130:AY130,"&gt;0"))&gt;2,"Y","N")</f>
        <v>N</v>
      </c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23">
        <f t="shared" si="113"/>
        <v>0</v>
      </c>
      <c r="AU130" s="23">
        <f t="shared" si="114"/>
        <v>0</v>
      </c>
      <c r="AV130" s="23">
        <f t="shared" si="115"/>
        <v>0</v>
      </c>
      <c r="AW130" s="23">
        <f t="shared" si="116"/>
        <v>0</v>
      </c>
      <c r="AX130" s="23">
        <f t="shared" si="117"/>
        <v>0</v>
      </c>
      <c r="AY130" s="23">
        <f t="shared" si="118"/>
        <v>0</v>
      </c>
      <c r="AZ130" s="7"/>
      <c r="BA130" s="82">
        <f t="shared" si="145"/>
        <v>0</v>
      </c>
      <c r="BB130" s="83">
        <f t="shared" si="146"/>
        <v>0</v>
      </c>
      <c r="BC130" s="82">
        <f t="shared" si="147"/>
        <v>0</v>
      </c>
      <c r="BD130" s="83">
        <f t="shared" si="148"/>
        <v>0</v>
      </c>
      <c r="BE130" s="82">
        <f t="shared" si="149"/>
        <v>0</v>
      </c>
      <c r="BF130" s="83">
        <f t="shared" si="150"/>
        <v>0</v>
      </c>
      <c r="BG130" s="82">
        <f t="shared" si="151"/>
        <v>0</v>
      </c>
      <c r="BH130" s="82">
        <f t="shared" si="152"/>
        <v>0</v>
      </c>
      <c r="BI130" s="83">
        <f t="shared" si="153"/>
        <v>0</v>
      </c>
      <c r="BJ130" s="82">
        <f t="shared" si="154"/>
        <v>0</v>
      </c>
      <c r="BK130" s="83">
        <f t="shared" si="155"/>
        <v>0</v>
      </c>
      <c r="BM130" s="82">
        <f t="shared" si="156"/>
        <v>0</v>
      </c>
      <c r="BN130" s="83">
        <f t="shared" si="157"/>
        <v>0</v>
      </c>
      <c r="BO130" s="82">
        <f t="shared" si="158"/>
        <v>0</v>
      </c>
      <c r="BP130" s="83">
        <f t="shared" si="159"/>
        <v>0</v>
      </c>
      <c r="BQ130" s="82">
        <f t="shared" si="160"/>
        <v>0</v>
      </c>
      <c r="BR130" s="83">
        <f t="shared" si="161"/>
        <v>0</v>
      </c>
      <c r="BS130" s="82">
        <f t="shared" si="162"/>
        <v>0</v>
      </c>
      <c r="BT130" s="82">
        <f t="shared" si="163"/>
        <v>0</v>
      </c>
      <c r="BU130" s="83">
        <f t="shared" si="164"/>
        <v>0</v>
      </c>
      <c r="BV130" s="82">
        <f t="shared" si="165"/>
        <v>0</v>
      </c>
      <c r="BW130" s="83">
        <f t="shared" si="166"/>
        <v>0</v>
      </c>
      <c r="BY130" s="7">
        <f t="shared" si="167"/>
        <v>0</v>
      </c>
      <c r="BZ130" s="7"/>
      <c r="CA130" s="7">
        <f t="shared" si="168"/>
        <v>0</v>
      </c>
      <c r="CB130" s="7"/>
      <c r="CC130" s="7">
        <f t="shared" si="169"/>
        <v>0</v>
      </c>
      <c r="CF130" s="7">
        <f t="shared" si="170"/>
        <v>1</v>
      </c>
      <c r="CG130" s="7">
        <f t="shared" si="171"/>
        <v>1</v>
      </c>
      <c r="CH130" s="7">
        <f t="shared" si="172"/>
        <v>1</v>
      </c>
      <c r="CI130" s="7">
        <f t="shared" si="173"/>
        <v>1</v>
      </c>
      <c r="CJ130" s="7">
        <f t="shared" si="174"/>
        <v>1</v>
      </c>
      <c r="CK130" s="7">
        <f t="shared" si="175"/>
        <v>1</v>
      </c>
      <c r="CL130" s="7">
        <f t="shared" si="176"/>
        <v>1</v>
      </c>
      <c r="CM130" s="7">
        <f t="shared" si="177"/>
        <v>1</v>
      </c>
      <c r="CN130" s="7">
        <f t="shared" si="110"/>
        <v>1</v>
      </c>
      <c r="CO130" s="7">
        <f t="shared" si="111"/>
        <v>1</v>
      </c>
      <c r="CP130" s="7">
        <f t="shared" si="112"/>
        <v>1</v>
      </c>
      <c r="CS130" s="7">
        <f t="shared" si="178"/>
        <v>0</v>
      </c>
      <c r="CT130" s="7">
        <f t="shared" si="179"/>
        <v>0</v>
      </c>
      <c r="CU130" s="7">
        <f t="shared" si="180"/>
        <v>0</v>
      </c>
      <c r="CV130" s="7">
        <f t="shared" si="181"/>
        <v>0</v>
      </c>
      <c r="CW130" s="7">
        <f t="shared" si="182"/>
        <v>0</v>
      </c>
      <c r="CX130" s="7">
        <f t="shared" si="183"/>
        <v>0</v>
      </c>
      <c r="CY130" s="7">
        <f t="shared" si="184"/>
        <v>0</v>
      </c>
      <c r="CZ130" s="7">
        <f t="shared" si="185"/>
        <v>0</v>
      </c>
      <c r="DA130" s="7">
        <f t="shared" si="186"/>
        <v>0</v>
      </c>
      <c r="DB130" s="7">
        <f t="shared" si="187"/>
        <v>0</v>
      </c>
      <c r="DC130" s="7">
        <f t="shared" si="188"/>
        <v>0</v>
      </c>
    </row>
    <row r="131" spans="1:107">
      <c r="A131" s="6">
        <v>126</v>
      </c>
      <c r="B131" s="68" t="s">
        <v>280</v>
      </c>
      <c r="C131" s="15" t="s">
        <v>281</v>
      </c>
      <c r="D131" s="9"/>
      <c r="E131" s="29">
        <f>LOOKUP((IF(D131&gt;0,(RANK(D131,D$6:D$135,0)),"NA")),'Points System'!$A$4:$A$154,'Points System'!$B$4:$B$154)</f>
        <v>0</v>
      </c>
      <c r="F131" s="17"/>
      <c r="G131" s="29">
        <f>LOOKUP((IF(F131&gt;0,(RANK(F131,F$6:F$135,0)),"NA")),'Points System'!$A$4:$A$154,'Points System'!$B$4:$B$154)</f>
        <v>0</v>
      </c>
      <c r="H131" s="17"/>
      <c r="I131" s="29">
        <f>LOOKUP((IF(H131&gt;0,(RANK(H131,H$6:H$135,0)),"NA")),'Points System'!$A$4:$A$154,'Points System'!$B$4:$B$154)</f>
        <v>0</v>
      </c>
      <c r="J131" s="17"/>
      <c r="K131" s="29">
        <f>LOOKUP((IF(J131&gt;0,(RANK(J131,J$6:J$135,0)),"NA")),'Points System'!$A$4:$A$154,'Points System'!$B$4:$B$154)</f>
        <v>0</v>
      </c>
      <c r="L131" s="17"/>
      <c r="M131" s="29">
        <f>LOOKUP((IF(L131&gt;0,(RANK(L131,L$6:L$135,0)),"NA")),'Points System'!$A$4:$A$154,'Points System'!$B$4:$B$154)</f>
        <v>0</v>
      </c>
      <c r="N131" s="17"/>
      <c r="O131" s="29">
        <f>LOOKUP((IF(N131&gt;0,(RANK(N131,N$6:N$135,0)),"NA")),'Points System'!$A$4:$A$154,'Points System'!$B$4:$B$154)</f>
        <v>0</v>
      </c>
      <c r="P131" s="19"/>
      <c r="Q131" s="29">
        <f>LOOKUP((IF(P131&gt;0,(RANK(P131,P$6:P$135,0)),"NA")),'Points System'!$A$4:$A$154,'Points System'!$B$4:$B$154)</f>
        <v>0</v>
      </c>
      <c r="R131" s="19"/>
      <c r="S131" s="29">
        <f>LOOKUP((IF(R131&gt;0,(RANK(R131,R$6:R$135,0)),"NA")),'Points System'!$A$4:$A$154,'Points System'!$B$4:$B$154)</f>
        <v>0</v>
      </c>
      <c r="T131" s="17"/>
      <c r="U131" s="29">
        <f>LOOKUP((IF(T131&gt;0,(RANK(T131,T$6:T$135,0)),"NA")),'Points System'!$A$4:$A$154,'Points System'!$B$4:$B$154)</f>
        <v>0</v>
      </c>
      <c r="V131" s="17"/>
      <c r="W131" s="29">
        <f>LOOKUP((IF(V131&gt;0,(RANK(V131,V$6:V$135,0)),"NA")),'Points System'!$A$4:$A$154,'Points System'!$B$4:$B$154)</f>
        <v>0</v>
      </c>
      <c r="X131" s="9"/>
      <c r="Y131" s="10">
        <f>LOOKUP((IF(X131&gt;0,(RANK(X131,X$6:X$135,0)),"NA")),'Points System'!$A$4:$A$154,'Points System'!$B$4:$B$154)</f>
        <v>0</v>
      </c>
      <c r="Z131" s="9"/>
      <c r="AA131" s="10">
        <f>LOOKUP((IF(Z131&gt;0,(RANK(Z131,Z$6:Z$135,0)),"NA")),'Points System'!$A$4:$A$154,'Points System'!$B$4:$B$154)</f>
        <v>0</v>
      </c>
      <c r="AB131" s="78">
        <f>CC131</f>
        <v>0</v>
      </c>
      <c r="AC131" s="10">
        <f>SUM((LARGE((BA131:BL131),1))+(LARGE((BA131:BL131),2))+(LARGE((BA131:BL131),3)+(LARGE((BA131:BL131),4))))</f>
        <v>0</v>
      </c>
      <c r="AD131" s="12">
        <f>RANK(AC131,$AC$6:$AC$135,0)</f>
        <v>98</v>
      </c>
      <c r="AE131" s="11">
        <f>(AB131-(ROUNDDOWN(AB131,0)))*100</f>
        <v>0</v>
      </c>
      <c r="AF131" s="76" t="str">
        <f>IF((COUNTIF(AT131:AY131,"&gt;0"))&gt;2,"Y","N")</f>
        <v>N</v>
      </c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23">
        <f t="shared" si="113"/>
        <v>0</v>
      </c>
      <c r="AU131" s="23">
        <f t="shared" si="114"/>
        <v>0</v>
      </c>
      <c r="AV131" s="23">
        <f t="shared" si="115"/>
        <v>0</v>
      </c>
      <c r="AW131" s="23">
        <f t="shared" si="116"/>
        <v>0</v>
      </c>
      <c r="AX131" s="23">
        <f t="shared" si="117"/>
        <v>0</v>
      </c>
      <c r="AY131" s="23">
        <f t="shared" si="118"/>
        <v>0</v>
      </c>
      <c r="AZ131" s="7"/>
      <c r="BA131" s="82">
        <f t="shared" si="145"/>
        <v>0</v>
      </c>
      <c r="BB131" s="83">
        <f t="shared" si="146"/>
        <v>0</v>
      </c>
      <c r="BC131" s="82">
        <f t="shared" si="147"/>
        <v>0</v>
      </c>
      <c r="BD131" s="83">
        <f t="shared" si="148"/>
        <v>0</v>
      </c>
      <c r="BE131" s="82">
        <f t="shared" si="149"/>
        <v>0</v>
      </c>
      <c r="BF131" s="83">
        <f t="shared" si="150"/>
        <v>0</v>
      </c>
      <c r="BG131" s="82">
        <f t="shared" si="151"/>
        <v>0</v>
      </c>
      <c r="BH131" s="82">
        <f t="shared" si="152"/>
        <v>0</v>
      </c>
      <c r="BI131" s="83">
        <f t="shared" si="153"/>
        <v>0</v>
      </c>
      <c r="BJ131" s="82">
        <f t="shared" si="154"/>
        <v>0</v>
      </c>
      <c r="BK131" s="83">
        <f t="shared" si="155"/>
        <v>0</v>
      </c>
      <c r="BM131" s="82">
        <f t="shared" si="156"/>
        <v>0</v>
      </c>
      <c r="BN131" s="83">
        <f t="shared" si="157"/>
        <v>0</v>
      </c>
      <c r="BO131" s="82">
        <f t="shared" si="158"/>
        <v>0</v>
      </c>
      <c r="BP131" s="83">
        <f t="shared" si="159"/>
        <v>0</v>
      </c>
      <c r="BQ131" s="82">
        <f t="shared" si="160"/>
        <v>0</v>
      </c>
      <c r="BR131" s="83">
        <f t="shared" si="161"/>
        <v>0</v>
      </c>
      <c r="BS131" s="82">
        <f t="shared" si="162"/>
        <v>0</v>
      </c>
      <c r="BT131" s="82">
        <f t="shared" si="163"/>
        <v>0</v>
      </c>
      <c r="BU131" s="83">
        <f t="shared" si="164"/>
        <v>0</v>
      </c>
      <c r="BV131" s="82">
        <f t="shared" si="165"/>
        <v>0</v>
      </c>
      <c r="BW131" s="83">
        <f t="shared" si="166"/>
        <v>0</v>
      </c>
      <c r="BY131" s="7">
        <f t="shared" si="167"/>
        <v>0</v>
      </c>
      <c r="BZ131" s="7"/>
      <c r="CA131" s="7">
        <f t="shared" si="168"/>
        <v>0</v>
      </c>
      <c r="CB131" s="7"/>
      <c r="CC131" s="7">
        <f t="shared" si="169"/>
        <v>0</v>
      </c>
      <c r="CF131" s="7">
        <f t="shared" si="170"/>
        <v>1</v>
      </c>
      <c r="CG131" s="7">
        <f t="shared" si="171"/>
        <v>1</v>
      </c>
      <c r="CH131" s="7">
        <f t="shared" si="172"/>
        <v>1</v>
      </c>
      <c r="CI131" s="7">
        <f t="shared" si="173"/>
        <v>1</v>
      </c>
      <c r="CJ131" s="7">
        <f t="shared" si="174"/>
        <v>1</v>
      </c>
      <c r="CK131" s="7">
        <f t="shared" si="175"/>
        <v>1</v>
      </c>
      <c r="CL131" s="7">
        <f t="shared" si="176"/>
        <v>1</v>
      </c>
      <c r="CM131" s="7">
        <f t="shared" si="177"/>
        <v>1</v>
      </c>
      <c r="CN131" s="7">
        <f t="shared" si="110"/>
        <v>1</v>
      </c>
      <c r="CO131" s="7">
        <f t="shared" si="111"/>
        <v>1</v>
      </c>
      <c r="CP131" s="7">
        <f t="shared" si="112"/>
        <v>1</v>
      </c>
      <c r="CS131" s="7">
        <f t="shared" si="178"/>
        <v>0</v>
      </c>
      <c r="CT131" s="7">
        <f t="shared" si="179"/>
        <v>0</v>
      </c>
      <c r="CU131" s="7">
        <f t="shared" si="180"/>
        <v>0</v>
      </c>
      <c r="CV131" s="7">
        <f t="shared" si="181"/>
        <v>0</v>
      </c>
      <c r="CW131" s="7">
        <f t="shared" si="182"/>
        <v>0</v>
      </c>
      <c r="CX131" s="7">
        <f t="shared" si="183"/>
        <v>0</v>
      </c>
      <c r="CY131" s="7">
        <f t="shared" si="184"/>
        <v>0</v>
      </c>
      <c r="CZ131" s="7">
        <f t="shared" si="185"/>
        <v>0</v>
      </c>
      <c r="DA131" s="7">
        <f t="shared" si="186"/>
        <v>0</v>
      </c>
      <c r="DB131" s="7">
        <f t="shared" si="187"/>
        <v>0</v>
      </c>
      <c r="DC131" s="7">
        <f t="shared" si="188"/>
        <v>0</v>
      </c>
    </row>
    <row r="132" spans="1:107">
      <c r="A132" s="6">
        <v>127</v>
      </c>
      <c r="B132" s="68" t="s">
        <v>280</v>
      </c>
      <c r="C132" s="15" t="s">
        <v>281</v>
      </c>
      <c r="D132" s="9"/>
      <c r="E132" s="29">
        <f>LOOKUP((IF(D132&gt;0,(RANK(D132,D$6:D$135,0)),"NA")),'Points System'!$A$4:$A$154,'Points System'!$B$4:$B$154)</f>
        <v>0</v>
      </c>
      <c r="F132" s="17"/>
      <c r="G132" s="29">
        <f>LOOKUP((IF(F132&gt;0,(RANK(F132,F$6:F$135,0)),"NA")),'Points System'!$A$4:$A$154,'Points System'!$B$4:$B$154)</f>
        <v>0</v>
      </c>
      <c r="H132" s="17"/>
      <c r="I132" s="29">
        <f>LOOKUP((IF(H132&gt;0,(RANK(H132,H$6:H$135,0)),"NA")),'Points System'!$A$4:$A$154,'Points System'!$B$4:$B$154)</f>
        <v>0</v>
      </c>
      <c r="J132" s="17"/>
      <c r="K132" s="29">
        <f>LOOKUP((IF(J132&gt;0,(RANK(J132,J$6:J$135,0)),"NA")),'Points System'!$A$4:$A$154,'Points System'!$B$4:$B$154)</f>
        <v>0</v>
      </c>
      <c r="L132" s="17"/>
      <c r="M132" s="29">
        <f>LOOKUP((IF(L132&gt;0,(RANK(L132,L$6:L$135,0)),"NA")),'Points System'!$A$4:$A$154,'Points System'!$B$4:$B$154)</f>
        <v>0</v>
      </c>
      <c r="N132" s="17"/>
      <c r="O132" s="29">
        <f>LOOKUP((IF(N132&gt;0,(RANK(N132,N$6:N$135,0)),"NA")),'Points System'!$A$4:$A$154,'Points System'!$B$4:$B$154)</f>
        <v>0</v>
      </c>
      <c r="P132" s="19"/>
      <c r="Q132" s="29">
        <f>LOOKUP((IF(P132&gt;0,(RANK(P132,P$6:P$135,0)),"NA")),'Points System'!$A$4:$A$154,'Points System'!$B$4:$B$154)</f>
        <v>0</v>
      </c>
      <c r="R132" s="19"/>
      <c r="S132" s="29">
        <f>LOOKUP((IF(R132&gt;0,(RANK(R132,R$6:R$135,0)),"NA")),'Points System'!$A$4:$A$154,'Points System'!$B$4:$B$154)</f>
        <v>0</v>
      </c>
      <c r="T132" s="17"/>
      <c r="U132" s="29">
        <f>LOOKUP((IF(T132&gt;0,(RANK(T132,T$6:T$135,0)),"NA")),'Points System'!$A$4:$A$154,'Points System'!$B$4:$B$154)</f>
        <v>0</v>
      </c>
      <c r="V132" s="17"/>
      <c r="W132" s="29">
        <f>LOOKUP((IF(V132&gt;0,(RANK(V132,V$6:V$135,0)),"NA")),'Points System'!$A$4:$A$154,'Points System'!$B$4:$B$154)</f>
        <v>0</v>
      </c>
      <c r="X132" s="9"/>
      <c r="Y132" s="10">
        <f>LOOKUP((IF(X132&gt;0,(RANK(X132,X$6:X$135,0)),"NA")),'Points System'!$A$4:$A$154,'Points System'!$B$4:$B$154)</f>
        <v>0</v>
      </c>
      <c r="Z132" s="9"/>
      <c r="AA132" s="10">
        <f>LOOKUP((IF(Z132&gt;0,(RANK(Z132,Z$6:Z$135,0)),"NA")),'Points System'!$A$4:$A$154,'Points System'!$B$4:$B$154)</f>
        <v>0</v>
      </c>
      <c r="AB132" s="78">
        <f>CC132</f>
        <v>0</v>
      </c>
      <c r="AC132" s="10">
        <f>SUM((LARGE((BA132:BL132),1))+(LARGE((BA132:BL132),2))+(LARGE((BA132:BL132),3)+(LARGE((BA132:BL132),4))))</f>
        <v>0</v>
      </c>
      <c r="AD132" s="12">
        <f>RANK(AC132,$AC$6:$AC$135,0)</f>
        <v>98</v>
      </c>
      <c r="AE132" s="11">
        <f>(AB132-(ROUNDDOWN(AB132,0)))*100</f>
        <v>0</v>
      </c>
      <c r="AF132" s="76" t="str">
        <f>IF((COUNTIF(AT132:AY132,"&gt;0"))&gt;2,"Y","N")</f>
        <v>N</v>
      </c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23">
        <f t="shared" si="113"/>
        <v>0</v>
      </c>
      <c r="AU132" s="23">
        <f t="shared" si="114"/>
        <v>0</v>
      </c>
      <c r="AV132" s="23">
        <f t="shared" si="115"/>
        <v>0</v>
      </c>
      <c r="AW132" s="23">
        <f t="shared" si="116"/>
        <v>0</v>
      </c>
      <c r="AX132" s="23">
        <f t="shared" si="117"/>
        <v>0</v>
      </c>
      <c r="AY132" s="23">
        <f t="shared" si="118"/>
        <v>0</v>
      </c>
      <c r="AZ132" s="7"/>
      <c r="BA132" s="82">
        <f t="shared" si="145"/>
        <v>0</v>
      </c>
      <c r="BB132" s="83">
        <f t="shared" si="146"/>
        <v>0</v>
      </c>
      <c r="BC132" s="82">
        <f t="shared" si="147"/>
        <v>0</v>
      </c>
      <c r="BD132" s="83">
        <f t="shared" si="148"/>
        <v>0</v>
      </c>
      <c r="BE132" s="82">
        <f t="shared" si="149"/>
        <v>0</v>
      </c>
      <c r="BF132" s="83">
        <f t="shared" si="150"/>
        <v>0</v>
      </c>
      <c r="BG132" s="82">
        <f t="shared" si="151"/>
        <v>0</v>
      </c>
      <c r="BH132" s="82">
        <f t="shared" si="152"/>
        <v>0</v>
      </c>
      <c r="BI132" s="83">
        <f t="shared" si="153"/>
        <v>0</v>
      </c>
      <c r="BJ132" s="82">
        <f t="shared" si="154"/>
        <v>0</v>
      </c>
      <c r="BK132" s="83">
        <f t="shared" si="155"/>
        <v>0</v>
      </c>
      <c r="BM132" s="82">
        <f t="shared" si="156"/>
        <v>0</v>
      </c>
      <c r="BN132" s="83">
        <f t="shared" si="157"/>
        <v>0</v>
      </c>
      <c r="BO132" s="82">
        <f t="shared" si="158"/>
        <v>0</v>
      </c>
      <c r="BP132" s="83">
        <f t="shared" si="159"/>
        <v>0</v>
      </c>
      <c r="BQ132" s="82">
        <f t="shared" si="160"/>
        <v>0</v>
      </c>
      <c r="BR132" s="83">
        <f t="shared" si="161"/>
        <v>0</v>
      </c>
      <c r="BS132" s="82">
        <f t="shared" si="162"/>
        <v>0</v>
      </c>
      <c r="BT132" s="82">
        <f t="shared" si="163"/>
        <v>0</v>
      </c>
      <c r="BU132" s="83">
        <f t="shared" si="164"/>
        <v>0</v>
      </c>
      <c r="BV132" s="82">
        <f t="shared" si="165"/>
        <v>0</v>
      </c>
      <c r="BW132" s="83">
        <f t="shared" si="166"/>
        <v>0</v>
      </c>
      <c r="BY132" s="7">
        <f t="shared" si="167"/>
        <v>0</v>
      </c>
      <c r="BZ132" s="7"/>
      <c r="CA132" s="7">
        <f t="shared" si="168"/>
        <v>0</v>
      </c>
      <c r="CB132" s="7"/>
      <c r="CC132" s="7">
        <f t="shared" si="169"/>
        <v>0</v>
      </c>
      <c r="CF132" s="7">
        <f t="shared" si="170"/>
        <v>1</v>
      </c>
      <c r="CG132" s="7">
        <f t="shared" si="171"/>
        <v>1</v>
      </c>
      <c r="CH132" s="7">
        <f t="shared" si="172"/>
        <v>1</v>
      </c>
      <c r="CI132" s="7">
        <f t="shared" si="173"/>
        <v>1</v>
      </c>
      <c r="CJ132" s="7">
        <f t="shared" si="174"/>
        <v>1</v>
      </c>
      <c r="CK132" s="7">
        <f t="shared" si="175"/>
        <v>1</v>
      </c>
      <c r="CL132" s="7">
        <f t="shared" si="176"/>
        <v>1</v>
      </c>
      <c r="CM132" s="7">
        <f t="shared" si="177"/>
        <v>1</v>
      </c>
      <c r="CN132" s="7">
        <f t="shared" si="110"/>
        <v>1</v>
      </c>
      <c r="CO132" s="7">
        <f t="shared" si="111"/>
        <v>1</v>
      </c>
      <c r="CP132" s="7">
        <f t="shared" si="112"/>
        <v>1</v>
      </c>
      <c r="CS132" s="7">
        <f t="shared" si="178"/>
        <v>0</v>
      </c>
      <c r="CT132" s="7">
        <f t="shared" si="179"/>
        <v>0</v>
      </c>
      <c r="CU132" s="7">
        <f t="shared" si="180"/>
        <v>0</v>
      </c>
      <c r="CV132" s="7">
        <f t="shared" si="181"/>
        <v>0</v>
      </c>
      <c r="CW132" s="7">
        <f t="shared" si="182"/>
        <v>0</v>
      </c>
      <c r="CX132" s="7">
        <f t="shared" si="183"/>
        <v>0</v>
      </c>
      <c r="CY132" s="7">
        <f t="shared" si="184"/>
        <v>0</v>
      </c>
      <c r="CZ132" s="7">
        <f t="shared" si="185"/>
        <v>0</v>
      </c>
      <c r="DA132" s="7">
        <f t="shared" si="186"/>
        <v>0</v>
      </c>
      <c r="DB132" s="7">
        <f t="shared" si="187"/>
        <v>0</v>
      </c>
      <c r="DC132" s="7">
        <f t="shared" si="188"/>
        <v>0</v>
      </c>
    </row>
    <row r="133" spans="1:107">
      <c r="A133" s="6">
        <v>128</v>
      </c>
      <c r="B133" s="68" t="s">
        <v>280</v>
      </c>
      <c r="C133" s="15" t="s">
        <v>281</v>
      </c>
      <c r="D133" s="9"/>
      <c r="E133" s="29">
        <f>LOOKUP((IF(D133&gt;0,(RANK(D133,D$6:D$135,0)),"NA")),'Points System'!$A$4:$A$154,'Points System'!$B$4:$B$154)</f>
        <v>0</v>
      </c>
      <c r="F133" s="17"/>
      <c r="G133" s="29">
        <f>LOOKUP((IF(F133&gt;0,(RANK(F133,F$6:F$135,0)),"NA")),'Points System'!$A$4:$A$154,'Points System'!$B$4:$B$154)</f>
        <v>0</v>
      </c>
      <c r="H133" s="17"/>
      <c r="I133" s="29">
        <f>LOOKUP((IF(H133&gt;0,(RANK(H133,H$6:H$135,0)),"NA")),'Points System'!$A$4:$A$154,'Points System'!$B$4:$B$154)</f>
        <v>0</v>
      </c>
      <c r="J133" s="17"/>
      <c r="K133" s="29">
        <f>LOOKUP((IF(J133&gt;0,(RANK(J133,J$6:J$135,0)),"NA")),'Points System'!$A$4:$A$154,'Points System'!$B$4:$B$154)</f>
        <v>0</v>
      </c>
      <c r="L133" s="17"/>
      <c r="M133" s="29">
        <f>LOOKUP((IF(L133&gt;0,(RANK(L133,L$6:L$135,0)),"NA")),'Points System'!$A$4:$A$154,'Points System'!$B$4:$B$154)</f>
        <v>0</v>
      </c>
      <c r="N133" s="17"/>
      <c r="O133" s="29">
        <f>LOOKUP((IF(N133&gt;0,(RANK(N133,N$6:N$135,0)),"NA")),'Points System'!$A$4:$A$154,'Points System'!$B$4:$B$154)</f>
        <v>0</v>
      </c>
      <c r="P133" s="19"/>
      <c r="Q133" s="29">
        <f>LOOKUP((IF(P133&gt;0,(RANK(P133,P$6:P$135,0)),"NA")),'Points System'!$A$4:$A$154,'Points System'!$B$4:$B$154)</f>
        <v>0</v>
      </c>
      <c r="R133" s="19"/>
      <c r="S133" s="29">
        <f>LOOKUP((IF(R133&gt;0,(RANK(R133,R$6:R$135,0)),"NA")),'Points System'!$A$4:$A$154,'Points System'!$B$4:$B$154)</f>
        <v>0</v>
      </c>
      <c r="T133" s="17"/>
      <c r="U133" s="29">
        <f>LOOKUP((IF(T133&gt;0,(RANK(T133,T$6:T$135,0)),"NA")),'Points System'!$A$4:$A$154,'Points System'!$B$4:$B$154)</f>
        <v>0</v>
      </c>
      <c r="V133" s="17"/>
      <c r="W133" s="29">
        <f>LOOKUP((IF(V133&gt;0,(RANK(V133,V$6:V$135,0)),"NA")),'Points System'!$A$4:$A$154,'Points System'!$B$4:$B$154)</f>
        <v>0</v>
      </c>
      <c r="X133" s="9"/>
      <c r="Y133" s="10">
        <f>LOOKUP((IF(X133&gt;0,(RANK(X133,X$6:X$135,0)),"NA")),'Points System'!$A$4:$A$154,'Points System'!$B$4:$B$154)</f>
        <v>0</v>
      </c>
      <c r="Z133" s="9"/>
      <c r="AA133" s="10">
        <f>LOOKUP((IF(Z133&gt;0,(RANK(Z133,Z$6:Z$135,0)),"NA")),'Points System'!$A$4:$A$154,'Points System'!$B$4:$B$154)</f>
        <v>0</v>
      </c>
      <c r="AB133" s="78">
        <f>CC133</f>
        <v>0</v>
      </c>
      <c r="AC133" s="10">
        <f>SUM((LARGE((BA133:BL133),1))+(LARGE((BA133:BL133),2))+(LARGE((BA133:BL133),3)+(LARGE((BA133:BL133),4))))</f>
        <v>0</v>
      </c>
      <c r="AD133" s="12">
        <f>RANK(AC133,$AC$6:$AC$135,0)</f>
        <v>98</v>
      </c>
      <c r="AE133" s="11">
        <f>(AB133-(ROUNDDOWN(AB133,0)))*100</f>
        <v>0</v>
      </c>
      <c r="AF133" s="76" t="str">
        <f>IF((COUNTIF(AT133:AY133,"&gt;0"))&gt;2,"Y","N")</f>
        <v>N</v>
      </c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23">
        <f t="shared" si="113"/>
        <v>0</v>
      </c>
      <c r="AU133" s="23">
        <f t="shared" si="114"/>
        <v>0</v>
      </c>
      <c r="AV133" s="23">
        <f t="shared" si="115"/>
        <v>0</v>
      </c>
      <c r="AW133" s="23">
        <f t="shared" si="116"/>
        <v>0</v>
      </c>
      <c r="AX133" s="23">
        <f t="shared" si="117"/>
        <v>0</v>
      </c>
      <c r="AY133" s="23">
        <f t="shared" si="118"/>
        <v>0</v>
      </c>
      <c r="AZ133" s="7"/>
      <c r="BA133" s="82">
        <f t="shared" si="145"/>
        <v>0</v>
      </c>
      <c r="BB133" s="83">
        <f t="shared" si="146"/>
        <v>0</v>
      </c>
      <c r="BC133" s="82">
        <f t="shared" si="147"/>
        <v>0</v>
      </c>
      <c r="BD133" s="83">
        <f t="shared" si="148"/>
        <v>0</v>
      </c>
      <c r="BE133" s="82">
        <f t="shared" si="149"/>
        <v>0</v>
      </c>
      <c r="BF133" s="83">
        <f t="shared" si="150"/>
        <v>0</v>
      </c>
      <c r="BG133" s="82">
        <f t="shared" si="151"/>
        <v>0</v>
      </c>
      <c r="BH133" s="82">
        <f t="shared" si="152"/>
        <v>0</v>
      </c>
      <c r="BI133" s="83">
        <f t="shared" si="153"/>
        <v>0</v>
      </c>
      <c r="BJ133" s="82">
        <f t="shared" si="154"/>
        <v>0</v>
      </c>
      <c r="BK133" s="83">
        <f t="shared" si="155"/>
        <v>0</v>
      </c>
      <c r="BM133" s="82">
        <f t="shared" si="156"/>
        <v>0</v>
      </c>
      <c r="BN133" s="83">
        <f t="shared" si="157"/>
        <v>0</v>
      </c>
      <c r="BO133" s="82">
        <f t="shared" si="158"/>
        <v>0</v>
      </c>
      <c r="BP133" s="83">
        <f t="shared" si="159"/>
        <v>0</v>
      </c>
      <c r="BQ133" s="82">
        <f t="shared" si="160"/>
        <v>0</v>
      </c>
      <c r="BR133" s="83">
        <f t="shared" si="161"/>
        <v>0</v>
      </c>
      <c r="BS133" s="82">
        <f t="shared" si="162"/>
        <v>0</v>
      </c>
      <c r="BT133" s="82">
        <f t="shared" si="163"/>
        <v>0</v>
      </c>
      <c r="BU133" s="83">
        <f t="shared" si="164"/>
        <v>0</v>
      </c>
      <c r="BV133" s="82">
        <f t="shared" si="165"/>
        <v>0</v>
      </c>
      <c r="BW133" s="83">
        <f t="shared" si="166"/>
        <v>0</v>
      </c>
      <c r="BY133" s="7">
        <f t="shared" si="167"/>
        <v>0</v>
      </c>
      <c r="BZ133" s="7"/>
      <c r="CA133" s="7">
        <f t="shared" si="168"/>
        <v>0</v>
      </c>
      <c r="CB133" s="7"/>
      <c r="CC133" s="7">
        <f t="shared" si="169"/>
        <v>0</v>
      </c>
      <c r="CF133" s="7">
        <f t="shared" si="170"/>
        <v>1</v>
      </c>
      <c r="CG133" s="7">
        <f t="shared" si="171"/>
        <v>1</v>
      </c>
      <c r="CH133" s="7">
        <f t="shared" si="172"/>
        <v>1</v>
      </c>
      <c r="CI133" s="7">
        <f t="shared" si="173"/>
        <v>1</v>
      </c>
      <c r="CJ133" s="7">
        <f t="shared" si="174"/>
        <v>1</v>
      </c>
      <c r="CK133" s="7">
        <f t="shared" si="175"/>
        <v>1</v>
      </c>
      <c r="CL133" s="7">
        <f t="shared" si="176"/>
        <v>1</v>
      </c>
      <c r="CM133" s="7">
        <f t="shared" si="177"/>
        <v>1</v>
      </c>
      <c r="CN133" s="7">
        <f t="shared" si="110"/>
        <v>1</v>
      </c>
      <c r="CO133" s="7">
        <f t="shared" si="111"/>
        <v>1</v>
      </c>
      <c r="CP133" s="7">
        <f t="shared" si="112"/>
        <v>1</v>
      </c>
      <c r="CS133" s="7">
        <f t="shared" si="178"/>
        <v>0</v>
      </c>
      <c r="CT133" s="7">
        <f t="shared" si="179"/>
        <v>0</v>
      </c>
      <c r="CU133" s="7">
        <f t="shared" si="180"/>
        <v>0</v>
      </c>
      <c r="CV133" s="7">
        <f t="shared" si="181"/>
        <v>0</v>
      </c>
      <c r="CW133" s="7">
        <f t="shared" si="182"/>
        <v>0</v>
      </c>
      <c r="CX133" s="7">
        <f t="shared" si="183"/>
        <v>0</v>
      </c>
      <c r="CY133" s="7">
        <f t="shared" si="184"/>
        <v>0</v>
      </c>
      <c r="CZ133" s="7">
        <f t="shared" si="185"/>
        <v>0</v>
      </c>
      <c r="DA133" s="7">
        <f t="shared" si="186"/>
        <v>0</v>
      </c>
      <c r="DB133" s="7">
        <f t="shared" si="187"/>
        <v>0</v>
      </c>
      <c r="DC133" s="7">
        <f t="shared" si="188"/>
        <v>0</v>
      </c>
    </row>
    <row r="134" spans="1:107">
      <c r="A134" s="6">
        <v>129</v>
      </c>
      <c r="B134" s="68" t="s">
        <v>280</v>
      </c>
      <c r="C134" s="15" t="s">
        <v>281</v>
      </c>
      <c r="D134" s="9"/>
      <c r="E134" s="29">
        <f>LOOKUP((IF(D134&gt;0,(RANK(D134,D$6:D$135,0)),"NA")),'Points System'!$A$4:$A$154,'Points System'!$B$4:$B$154)</f>
        <v>0</v>
      </c>
      <c r="F134" s="17"/>
      <c r="G134" s="29">
        <f>LOOKUP((IF(F134&gt;0,(RANK(F134,F$6:F$135,0)),"NA")),'Points System'!$A$4:$A$154,'Points System'!$B$4:$B$154)</f>
        <v>0</v>
      </c>
      <c r="H134" s="17"/>
      <c r="I134" s="29">
        <f>LOOKUP((IF(H134&gt;0,(RANK(H134,H$6:H$135,0)),"NA")),'Points System'!$A$4:$A$154,'Points System'!$B$4:$B$154)</f>
        <v>0</v>
      </c>
      <c r="J134" s="17"/>
      <c r="K134" s="29">
        <f>LOOKUP((IF(J134&gt;0,(RANK(J134,J$6:J$135,0)),"NA")),'Points System'!$A$4:$A$154,'Points System'!$B$4:$B$154)</f>
        <v>0</v>
      </c>
      <c r="L134" s="17"/>
      <c r="M134" s="29">
        <f>LOOKUP((IF(L134&gt;0,(RANK(L134,L$6:L$135,0)),"NA")),'Points System'!$A$4:$A$154,'Points System'!$B$4:$B$154)</f>
        <v>0</v>
      </c>
      <c r="N134" s="17"/>
      <c r="O134" s="29">
        <f>LOOKUP((IF(N134&gt;0,(RANK(N134,N$6:N$135,0)),"NA")),'Points System'!$A$4:$A$154,'Points System'!$B$4:$B$154)</f>
        <v>0</v>
      </c>
      <c r="P134" s="19"/>
      <c r="Q134" s="29">
        <f>LOOKUP((IF(P134&gt;0,(RANK(P134,P$6:P$135,0)),"NA")),'Points System'!$A$4:$A$154,'Points System'!$B$4:$B$154)</f>
        <v>0</v>
      </c>
      <c r="R134" s="19"/>
      <c r="S134" s="29">
        <f>LOOKUP((IF(R134&gt;0,(RANK(R134,R$6:R$135,0)),"NA")),'Points System'!$A$4:$A$154,'Points System'!$B$4:$B$154)</f>
        <v>0</v>
      </c>
      <c r="T134" s="17"/>
      <c r="U134" s="29">
        <f>LOOKUP((IF(T134&gt;0,(RANK(T134,T$6:T$135,0)),"NA")),'Points System'!$A$4:$A$154,'Points System'!$B$4:$B$154)</f>
        <v>0</v>
      </c>
      <c r="V134" s="17"/>
      <c r="W134" s="29">
        <f>LOOKUP((IF(V134&gt;0,(RANK(V134,V$6:V$135,0)),"NA")),'Points System'!$A$4:$A$154,'Points System'!$B$4:$B$154)</f>
        <v>0</v>
      </c>
      <c r="X134" s="9"/>
      <c r="Y134" s="10">
        <f>LOOKUP((IF(X134&gt;0,(RANK(X134,X$6:X$135,0)),"NA")),'Points System'!$A$4:$A$154,'Points System'!$B$4:$B$154)</f>
        <v>0</v>
      </c>
      <c r="Z134" s="9"/>
      <c r="AA134" s="10">
        <f>LOOKUP((IF(Z134&gt;0,(RANK(Z134,Z$6:Z$135,0)),"NA")),'Points System'!$A$4:$A$154,'Points System'!$B$4:$B$154)</f>
        <v>0</v>
      </c>
      <c r="AB134" s="78">
        <f>CC134</f>
        <v>0</v>
      </c>
      <c r="AC134" s="10">
        <f>SUM((LARGE((BA134:BL134),1))+(LARGE((BA134:BL134),2))+(LARGE((BA134:BL134),3)+(LARGE((BA134:BL134),4))))</f>
        <v>0</v>
      </c>
      <c r="AD134" s="12">
        <f>RANK(AC134,$AC$6:$AC$135,0)</f>
        <v>98</v>
      </c>
      <c r="AE134" s="11">
        <f>(AB134-(ROUNDDOWN(AB134,0)))*100</f>
        <v>0</v>
      </c>
      <c r="AF134" s="76" t="str">
        <f>IF((COUNTIF(AT134:AY134,"&gt;0"))&gt;2,"Y","N")</f>
        <v>N</v>
      </c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23">
        <f t="shared" si="113"/>
        <v>0</v>
      </c>
      <c r="AU134" s="23">
        <f t="shared" si="114"/>
        <v>0</v>
      </c>
      <c r="AV134" s="23">
        <f t="shared" si="115"/>
        <v>0</v>
      </c>
      <c r="AW134" s="23">
        <f t="shared" si="116"/>
        <v>0</v>
      </c>
      <c r="AX134" s="23">
        <f t="shared" si="117"/>
        <v>0</v>
      </c>
      <c r="AY134" s="23">
        <f t="shared" si="118"/>
        <v>0</v>
      </c>
      <c r="AZ134" s="7"/>
      <c r="BA134" s="82">
        <f t="shared" si="145"/>
        <v>0</v>
      </c>
      <c r="BB134" s="83">
        <f t="shared" si="146"/>
        <v>0</v>
      </c>
      <c r="BC134" s="82">
        <f t="shared" si="147"/>
        <v>0</v>
      </c>
      <c r="BD134" s="83">
        <f t="shared" si="148"/>
        <v>0</v>
      </c>
      <c r="BE134" s="82">
        <f t="shared" si="149"/>
        <v>0</v>
      </c>
      <c r="BF134" s="83">
        <f t="shared" si="150"/>
        <v>0</v>
      </c>
      <c r="BG134" s="82">
        <f t="shared" si="151"/>
        <v>0</v>
      </c>
      <c r="BH134" s="82">
        <f t="shared" si="152"/>
        <v>0</v>
      </c>
      <c r="BI134" s="83">
        <f t="shared" si="153"/>
        <v>0</v>
      </c>
      <c r="BJ134" s="82">
        <f t="shared" si="154"/>
        <v>0</v>
      </c>
      <c r="BK134" s="83">
        <f t="shared" si="155"/>
        <v>0</v>
      </c>
      <c r="BM134" s="82">
        <f t="shared" si="156"/>
        <v>0</v>
      </c>
      <c r="BN134" s="83">
        <f t="shared" si="157"/>
        <v>0</v>
      </c>
      <c r="BO134" s="82">
        <f t="shared" si="158"/>
        <v>0</v>
      </c>
      <c r="BP134" s="83">
        <f t="shared" si="159"/>
        <v>0</v>
      </c>
      <c r="BQ134" s="82">
        <f t="shared" si="160"/>
        <v>0</v>
      </c>
      <c r="BR134" s="83">
        <f t="shared" si="161"/>
        <v>0</v>
      </c>
      <c r="BS134" s="82">
        <f t="shared" si="162"/>
        <v>0</v>
      </c>
      <c r="BT134" s="82">
        <f t="shared" si="163"/>
        <v>0</v>
      </c>
      <c r="BU134" s="83">
        <f t="shared" si="164"/>
        <v>0</v>
      </c>
      <c r="BV134" s="82">
        <f t="shared" si="165"/>
        <v>0</v>
      </c>
      <c r="BW134" s="83">
        <f t="shared" si="166"/>
        <v>0</v>
      </c>
      <c r="BY134" s="7">
        <f t="shared" si="167"/>
        <v>0</v>
      </c>
      <c r="BZ134" s="7"/>
      <c r="CA134" s="7">
        <f t="shared" si="168"/>
        <v>0</v>
      </c>
      <c r="CB134" s="7"/>
      <c r="CC134" s="7">
        <f t="shared" si="169"/>
        <v>0</v>
      </c>
      <c r="CF134" s="7">
        <f t="shared" si="170"/>
        <v>1</v>
      </c>
      <c r="CG134" s="7">
        <f t="shared" si="171"/>
        <v>1</v>
      </c>
      <c r="CH134" s="7">
        <f t="shared" si="172"/>
        <v>1</v>
      </c>
      <c r="CI134" s="7">
        <f t="shared" si="173"/>
        <v>1</v>
      </c>
      <c r="CJ134" s="7">
        <f t="shared" si="174"/>
        <v>1</v>
      </c>
      <c r="CK134" s="7">
        <f t="shared" si="175"/>
        <v>1</v>
      </c>
      <c r="CL134" s="7">
        <f t="shared" si="176"/>
        <v>1</v>
      </c>
      <c r="CM134" s="7">
        <f t="shared" si="177"/>
        <v>1</v>
      </c>
      <c r="CN134" s="7">
        <f t="shared" si="110"/>
        <v>1</v>
      </c>
      <c r="CO134" s="7">
        <f t="shared" si="111"/>
        <v>1</v>
      </c>
      <c r="CP134" s="7">
        <f t="shared" si="112"/>
        <v>1</v>
      </c>
      <c r="CS134" s="7">
        <f t="shared" si="178"/>
        <v>0</v>
      </c>
      <c r="CT134" s="7">
        <f t="shared" si="179"/>
        <v>0</v>
      </c>
      <c r="CU134" s="7">
        <f t="shared" si="180"/>
        <v>0</v>
      </c>
      <c r="CV134" s="7">
        <f t="shared" si="181"/>
        <v>0</v>
      </c>
      <c r="CW134" s="7">
        <f t="shared" si="182"/>
        <v>0</v>
      </c>
      <c r="CX134" s="7">
        <f t="shared" si="183"/>
        <v>0</v>
      </c>
      <c r="CY134" s="7">
        <f t="shared" si="184"/>
        <v>0</v>
      </c>
      <c r="CZ134" s="7">
        <f t="shared" si="185"/>
        <v>0</v>
      </c>
      <c r="DA134" s="7">
        <f t="shared" si="186"/>
        <v>0</v>
      </c>
      <c r="DB134" s="7">
        <f t="shared" si="187"/>
        <v>0</v>
      </c>
      <c r="DC134" s="7">
        <f t="shared" si="188"/>
        <v>0</v>
      </c>
    </row>
    <row r="135" spans="1:107">
      <c r="A135" s="6">
        <v>130</v>
      </c>
      <c r="B135" s="69" t="s">
        <v>280</v>
      </c>
      <c r="C135" s="60" t="s">
        <v>281</v>
      </c>
      <c r="D135" s="61"/>
      <c r="E135" s="72">
        <f>LOOKUP((IF(D135&gt;0,(RANK(D135,D$6:D$135,0)),"NA")),'Points System'!$A$4:$A$154,'Points System'!$B$4:$B$154)</f>
        <v>0</v>
      </c>
      <c r="F135" s="73"/>
      <c r="G135" s="72">
        <f>LOOKUP((IF(F135&gt;0,(RANK(F135,F$6:F$135,0)),"NA")),'Points System'!$A$4:$A$154,'Points System'!$B$4:$B$154)</f>
        <v>0</v>
      </c>
      <c r="H135" s="73"/>
      <c r="I135" s="72">
        <f>LOOKUP((IF(H135&gt;0,(RANK(H135,H$6:H$135,0)),"NA")),'Points System'!$A$4:$A$154,'Points System'!$B$4:$B$154)</f>
        <v>0</v>
      </c>
      <c r="J135" s="73"/>
      <c r="K135" s="72">
        <f>LOOKUP((IF(J135&gt;0,(RANK(J135,J$6:J$135,0)),"NA")),'Points System'!$A$4:$A$154,'Points System'!$B$4:$B$154)</f>
        <v>0</v>
      </c>
      <c r="L135" s="73"/>
      <c r="M135" s="72">
        <f>LOOKUP((IF(L135&gt;0,(RANK(L135,L$6:L$135,0)),"NA")),'Points System'!$A$4:$A$154,'Points System'!$B$4:$B$154)</f>
        <v>0</v>
      </c>
      <c r="N135" s="73"/>
      <c r="O135" s="72">
        <f>LOOKUP((IF(N135&gt;0,(RANK(N135,N$6:N$135,0)),"NA")),'Points System'!$A$4:$A$154,'Points System'!$B$4:$B$154)</f>
        <v>0</v>
      </c>
      <c r="P135" s="74"/>
      <c r="Q135" s="72">
        <f>LOOKUP((IF(P135&gt;0,(RANK(P135,P$6:P$135,0)),"NA")),'Points System'!$A$4:$A$154,'Points System'!$B$4:$B$154)</f>
        <v>0</v>
      </c>
      <c r="R135" s="74"/>
      <c r="S135" s="72">
        <f>LOOKUP((IF(R135&gt;0,(RANK(R135,R$6:R$135,0)),"NA")),'Points System'!$A$4:$A$154,'Points System'!$B$4:$B$154)</f>
        <v>0</v>
      </c>
      <c r="T135" s="73"/>
      <c r="U135" s="72">
        <f>LOOKUP((IF(T135&gt;0,(RANK(T135,T$6:T$135,0)),"NA")),'Points System'!$A$4:$A$154,'Points System'!$B$4:$B$154)</f>
        <v>0</v>
      </c>
      <c r="V135" s="73"/>
      <c r="W135" s="72">
        <f>LOOKUP((IF(V135&gt;0,(RANK(V135,V$6:V$135,0)),"NA")),'Points System'!$A$4:$A$154,'Points System'!$B$4:$B$154)</f>
        <v>0</v>
      </c>
      <c r="X135" s="61"/>
      <c r="Y135" s="62">
        <f>LOOKUP((IF(X135&gt;0,(RANK(X135,X$6:X$135,0)),"NA")),'Points System'!$A$4:$A$154,'Points System'!$B$4:$B$154)</f>
        <v>0</v>
      </c>
      <c r="Z135" s="61"/>
      <c r="AA135" s="62">
        <f>LOOKUP((IF(Z135&gt;0,(RANK(Z135,Z$6:Z$135,0)),"NA")),'Points System'!$A$4:$A$154,'Points System'!$B$4:$B$154)</f>
        <v>0</v>
      </c>
      <c r="AB135" s="79">
        <f>CC135</f>
        <v>0</v>
      </c>
      <c r="AC135" s="62">
        <f>SUM((LARGE((BA135:BL135),1))+(LARGE((BA135:BL135),2))+(LARGE((BA135:BL135),3)+(LARGE((BA135:BL135),4))))</f>
        <v>0</v>
      </c>
      <c r="AD135" s="65">
        <f>RANK(AC135,$AC$6:$AC$135,0)</f>
        <v>98</v>
      </c>
      <c r="AE135" s="64">
        <f>(AB135-(ROUNDDOWN(AB135,0)))*100</f>
        <v>0</v>
      </c>
      <c r="AF135" s="76" t="str">
        <f>IF((COUNTIF(AT135:AY135,"&gt;0"))&gt;2,"Y","N")</f>
        <v>N</v>
      </c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23">
        <f t="shared" si="113"/>
        <v>0</v>
      </c>
      <c r="AU135" s="23">
        <f t="shared" si="114"/>
        <v>0</v>
      </c>
      <c r="AV135" s="23">
        <f t="shared" si="115"/>
        <v>0</v>
      </c>
      <c r="AW135" s="23">
        <f t="shared" si="116"/>
        <v>0</v>
      </c>
      <c r="AX135" s="23">
        <f t="shared" si="117"/>
        <v>0</v>
      </c>
      <c r="AY135" s="23">
        <f t="shared" si="118"/>
        <v>0</v>
      </c>
      <c r="AZ135" s="7"/>
      <c r="BA135" s="82">
        <f t="shared" si="145"/>
        <v>0</v>
      </c>
      <c r="BB135" s="83">
        <f t="shared" si="146"/>
        <v>0</v>
      </c>
      <c r="BC135" s="82">
        <f t="shared" si="147"/>
        <v>0</v>
      </c>
      <c r="BD135" s="83">
        <f t="shared" si="148"/>
        <v>0</v>
      </c>
      <c r="BE135" s="82">
        <f t="shared" si="149"/>
        <v>0</v>
      </c>
      <c r="BF135" s="83">
        <f t="shared" si="150"/>
        <v>0</v>
      </c>
      <c r="BG135" s="82">
        <f t="shared" si="151"/>
        <v>0</v>
      </c>
      <c r="BH135" s="82">
        <f t="shared" si="152"/>
        <v>0</v>
      </c>
      <c r="BI135" s="83">
        <f t="shared" si="153"/>
        <v>0</v>
      </c>
      <c r="BJ135" s="82">
        <f t="shared" si="154"/>
        <v>0</v>
      </c>
      <c r="BK135" s="83">
        <f t="shared" si="155"/>
        <v>0</v>
      </c>
      <c r="BM135" s="82">
        <f t="shared" si="156"/>
        <v>0</v>
      </c>
      <c r="BN135" s="83">
        <f t="shared" si="157"/>
        <v>0</v>
      </c>
      <c r="BO135" s="82">
        <f t="shared" si="158"/>
        <v>0</v>
      </c>
      <c r="BP135" s="83">
        <f t="shared" si="159"/>
        <v>0</v>
      </c>
      <c r="BQ135" s="82">
        <f t="shared" si="160"/>
        <v>0</v>
      </c>
      <c r="BR135" s="83">
        <f t="shared" si="161"/>
        <v>0</v>
      </c>
      <c r="BS135" s="82">
        <f t="shared" si="162"/>
        <v>0</v>
      </c>
      <c r="BT135" s="82">
        <f t="shared" si="163"/>
        <v>0</v>
      </c>
      <c r="BU135" s="83">
        <f t="shared" si="164"/>
        <v>0</v>
      </c>
      <c r="BV135" s="82">
        <f t="shared" si="165"/>
        <v>0</v>
      </c>
      <c r="BW135" s="83">
        <f t="shared" si="166"/>
        <v>0</v>
      </c>
      <c r="BY135" s="7">
        <f t="shared" si="167"/>
        <v>0</v>
      </c>
      <c r="BZ135" s="7"/>
      <c r="CA135" s="7">
        <f t="shared" si="168"/>
        <v>0</v>
      </c>
      <c r="CB135" s="7"/>
      <c r="CC135" s="7">
        <f t="shared" si="169"/>
        <v>0</v>
      </c>
      <c r="CF135" s="7">
        <f t="shared" si="170"/>
        <v>1</v>
      </c>
      <c r="CG135" s="7">
        <f t="shared" si="171"/>
        <v>1</v>
      </c>
      <c r="CH135" s="7">
        <f t="shared" si="172"/>
        <v>1</v>
      </c>
      <c r="CI135" s="7">
        <f t="shared" si="173"/>
        <v>1</v>
      </c>
      <c r="CJ135" s="7">
        <f t="shared" si="174"/>
        <v>1</v>
      </c>
      <c r="CK135" s="7">
        <f t="shared" si="175"/>
        <v>1</v>
      </c>
      <c r="CL135" s="7">
        <f t="shared" si="176"/>
        <v>1</v>
      </c>
      <c r="CM135" s="7">
        <f t="shared" si="177"/>
        <v>1</v>
      </c>
      <c r="CN135" s="7">
        <f t="shared" ref="CN135" si="189">MATCH((SMALL($BA135:$BK135,9)),$BA135:$BK135,0)</f>
        <v>1</v>
      </c>
      <c r="CO135" s="7">
        <f t="shared" ref="CO135" si="190">MATCH((SMALL($BA135:$BK135,10)),$BA135:$BK135,0)</f>
        <v>1</v>
      </c>
      <c r="CP135" s="7">
        <f t="shared" ref="CP135" si="191">MATCH((SMALL($BA135:$BK135,11)),$BA135:$BK135,0)</f>
        <v>1</v>
      </c>
      <c r="CS135" s="7">
        <f t="shared" si="178"/>
        <v>0</v>
      </c>
      <c r="CT135" s="7">
        <f t="shared" si="179"/>
        <v>0</v>
      </c>
      <c r="CU135" s="7">
        <f t="shared" si="180"/>
        <v>0</v>
      </c>
      <c r="CV135" s="7">
        <f t="shared" si="181"/>
        <v>0</v>
      </c>
      <c r="CW135" s="7">
        <f t="shared" si="182"/>
        <v>0</v>
      </c>
      <c r="CX135" s="7">
        <f t="shared" si="183"/>
        <v>0</v>
      </c>
      <c r="CY135" s="7">
        <f t="shared" si="184"/>
        <v>0</v>
      </c>
      <c r="CZ135" s="7">
        <f t="shared" si="185"/>
        <v>0</v>
      </c>
      <c r="DA135" s="7">
        <f t="shared" si="186"/>
        <v>0</v>
      </c>
      <c r="DB135" s="7">
        <f t="shared" si="187"/>
        <v>0</v>
      </c>
      <c r="DC135" s="7">
        <f t="shared" si="188"/>
        <v>0</v>
      </c>
    </row>
  </sheetData>
  <autoFilter ref="B5:AF135">
    <sortState ref="B6:AF135">
      <sortCondition descending="1" ref="AF6:AF135"/>
      <sortCondition descending="1" ref="AC6:AC135"/>
      <sortCondition descending="1" ref="AE6:AE135"/>
    </sortState>
  </autoFilter>
  <sortState ref="A6:AF135">
    <sortCondition descending="1" ref="AF6:AF135"/>
    <sortCondition descending="1" ref="AC6:AC135"/>
    <sortCondition descending="1" ref="AE6:AE135"/>
  </sortState>
  <pageMargins left="0.19685039370078741" right="0.19685039370078741" top="0.19685039370078741" bottom="0.19685039370078741" header="0.31496062992125984" footer="0.31496062992125984"/>
  <pageSetup paperSize="9" scale="6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A2" sqref="A2"/>
    </sheetView>
  </sheetViews>
  <sheetFormatPr defaultRowHeight="15"/>
  <cols>
    <col min="1" max="1" width="44.5703125" customWidth="1"/>
    <col min="2" max="2" width="28.42578125" customWidth="1"/>
    <col min="3" max="3" width="13.140625" bestFit="1" customWidth="1"/>
  </cols>
  <sheetData>
    <row r="1" spans="1:3" ht="18.75">
      <c r="A1" s="154" t="s">
        <v>316</v>
      </c>
      <c r="B1" s="152"/>
      <c r="C1" s="152"/>
    </row>
    <row r="2" spans="1:3">
      <c r="A2" s="152"/>
      <c r="B2" s="152"/>
      <c r="C2" s="152"/>
    </row>
    <row r="3" spans="1:3" s="1" customFormat="1" ht="15.75" thickBot="1">
      <c r="A3" s="153" t="s">
        <v>262</v>
      </c>
      <c r="B3" s="153" t="s">
        <v>263</v>
      </c>
      <c r="C3" s="153" t="s">
        <v>264</v>
      </c>
    </row>
    <row r="4" spans="1:3" ht="15.75" thickBot="1">
      <c r="A4" s="164" t="s">
        <v>265</v>
      </c>
      <c r="B4" s="165" t="s">
        <v>302</v>
      </c>
      <c r="C4" s="165" t="s">
        <v>266</v>
      </c>
    </row>
    <row r="5" spans="1:3" ht="15.75" thickBot="1">
      <c r="A5" s="166" t="s">
        <v>303</v>
      </c>
      <c r="B5" s="167" t="s">
        <v>304</v>
      </c>
      <c r="C5" s="167" t="s">
        <v>267</v>
      </c>
    </row>
    <row r="6" spans="1:3" ht="15.75" thickBot="1">
      <c r="A6" s="166" t="s">
        <v>305</v>
      </c>
      <c r="B6" s="167" t="s">
        <v>306</v>
      </c>
      <c r="C6" s="167" t="s">
        <v>268</v>
      </c>
    </row>
    <row r="7" spans="1:3" ht="15.75" thickBot="1">
      <c r="A7" s="166" t="s">
        <v>269</v>
      </c>
      <c r="B7" s="167" t="s">
        <v>307</v>
      </c>
      <c r="C7" s="167" t="s">
        <v>270</v>
      </c>
    </row>
    <row r="8" spans="1:3" ht="15.75" thickBot="1">
      <c r="A8" s="166" t="s">
        <v>271</v>
      </c>
      <c r="B8" s="167" t="s">
        <v>308</v>
      </c>
      <c r="C8" s="167" t="s">
        <v>272</v>
      </c>
    </row>
    <row r="9" spans="1:3" ht="15.75" thickBot="1">
      <c r="A9" s="166" t="s">
        <v>305</v>
      </c>
      <c r="B9" s="167" t="s">
        <v>309</v>
      </c>
      <c r="C9" s="167" t="s">
        <v>268</v>
      </c>
    </row>
    <row r="10" spans="1:3" ht="15.75" thickBot="1">
      <c r="A10" s="166" t="s">
        <v>310</v>
      </c>
      <c r="B10" s="167" t="s">
        <v>311</v>
      </c>
      <c r="C10" s="168">
        <v>500</v>
      </c>
    </row>
    <row r="11" spans="1:3" ht="15.75" thickBot="1">
      <c r="A11" s="166" t="s">
        <v>312</v>
      </c>
      <c r="B11" s="167" t="s">
        <v>313</v>
      </c>
      <c r="C11" s="167" t="s">
        <v>314</v>
      </c>
    </row>
    <row r="12" spans="1:3" ht="15.75" thickBot="1">
      <c r="A12" s="166" t="s">
        <v>273</v>
      </c>
      <c r="B12" s="167" t="s">
        <v>315</v>
      </c>
      <c r="C12" s="168">
        <v>500</v>
      </c>
    </row>
    <row r="13" spans="1:3">
      <c r="A13" s="7"/>
    </row>
    <row r="14" spans="1:3">
      <c r="A14" s="7"/>
    </row>
    <row r="15" spans="1:3">
      <c r="A15" s="7"/>
    </row>
    <row r="16" spans="1:3">
      <c r="A16" s="7"/>
    </row>
    <row r="17" spans="1:1">
      <c r="A17" s="7"/>
    </row>
    <row r="18" spans="1:1">
      <c r="A18" s="7"/>
    </row>
    <row r="19" spans="1:1">
      <c r="A19" s="7"/>
    </row>
    <row r="20" spans="1:1">
      <c r="A20" s="7"/>
    </row>
    <row r="21" spans="1:1">
      <c r="A21" s="7"/>
    </row>
    <row r="22" spans="1:1">
      <c r="A22" s="7"/>
    </row>
    <row r="23" spans="1:1">
      <c r="A23" s="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4"/>
  <sheetViews>
    <sheetView workbookViewId="0">
      <selection activeCell="E6" sqref="E6"/>
    </sheetView>
  </sheetViews>
  <sheetFormatPr defaultRowHeight="15"/>
  <cols>
    <col min="1" max="2" width="10.7109375" style="13" customWidth="1"/>
  </cols>
  <sheetData>
    <row r="1" spans="1:5">
      <c r="A1" s="14" t="s">
        <v>7</v>
      </c>
    </row>
    <row r="3" spans="1:5">
      <c r="A3" s="13" t="s">
        <v>1</v>
      </c>
      <c r="B3" s="13" t="s">
        <v>0</v>
      </c>
      <c r="E3" s="86" t="s">
        <v>170</v>
      </c>
    </row>
    <row r="4" spans="1:5">
      <c r="A4" s="13">
        <v>1</v>
      </c>
      <c r="B4" s="13">
        <v>100</v>
      </c>
      <c r="E4" t="s">
        <v>171</v>
      </c>
    </row>
    <row r="5" spans="1:5">
      <c r="A5" s="13">
        <v>2</v>
      </c>
      <c r="B5" s="13">
        <v>95</v>
      </c>
      <c r="E5" t="s">
        <v>261</v>
      </c>
    </row>
    <row r="6" spans="1:5">
      <c r="A6" s="13">
        <v>3</v>
      </c>
      <c r="B6" s="13">
        <v>90</v>
      </c>
    </row>
    <row r="7" spans="1:5">
      <c r="A7" s="13">
        <v>4</v>
      </c>
      <c r="B7" s="13">
        <v>85</v>
      </c>
      <c r="E7" s="86" t="s">
        <v>9</v>
      </c>
    </row>
    <row r="8" spans="1:5">
      <c r="A8" s="13">
        <v>5</v>
      </c>
      <c r="B8" s="13">
        <v>81</v>
      </c>
      <c r="E8" t="s">
        <v>10</v>
      </c>
    </row>
    <row r="9" spans="1:5">
      <c r="A9" s="13">
        <v>6</v>
      </c>
      <c r="B9" s="13">
        <v>77</v>
      </c>
      <c r="E9" t="s">
        <v>11</v>
      </c>
    </row>
    <row r="10" spans="1:5">
      <c r="A10" s="13">
        <v>7</v>
      </c>
      <c r="B10" s="13">
        <v>73</v>
      </c>
      <c r="E10" t="s">
        <v>12</v>
      </c>
    </row>
    <row r="11" spans="1:5">
      <c r="A11" s="13">
        <v>8</v>
      </c>
      <c r="B11" s="13">
        <v>70</v>
      </c>
    </row>
    <row r="12" spans="1:5">
      <c r="A12" s="13">
        <v>9</v>
      </c>
      <c r="B12" s="13">
        <v>67</v>
      </c>
    </row>
    <row r="13" spans="1:5">
      <c r="A13" s="13">
        <v>10</v>
      </c>
      <c r="B13" s="13">
        <v>64</v>
      </c>
    </row>
    <row r="14" spans="1:5">
      <c r="A14" s="13">
        <v>11</v>
      </c>
      <c r="B14" s="13">
        <v>62</v>
      </c>
    </row>
    <row r="15" spans="1:5">
      <c r="A15" s="13">
        <v>12</v>
      </c>
      <c r="B15" s="13">
        <v>60</v>
      </c>
    </row>
    <row r="16" spans="1:5">
      <c r="A16" s="13">
        <v>13</v>
      </c>
      <c r="B16" s="13">
        <v>58</v>
      </c>
    </row>
    <row r="17" spans="1:2">
      <c r="A17" s="13">
        <v>14</v>
      </c>
      <c r="B17" s="13">
        <v>57</v>
      </c>
    </row>
    <row r="18" spans="1:2">
      <c r="A18" s="13">
        <v>15</v>
      </c>
      <c r="B18" s="13">
        <v>56</v>
      </c>
    </row>
    <row r="19" spans="1:2">
      <c r="A19" s="13">
        <v>16</v>
      </c>
      <c r="B19" s="13">
        <v>55</v>
      </c>
    </row>
    <row r="20" spans="1:2">
      <c r="A20" s="13">
        <v>17</v>
      </c>
      <c r="B20" s="13">
        <v>54</v>
      </c>
    </row>
    <row r="21" spans="1:2">
      <c r="A21" s="13">
        <v>18</v>
      </c>
      <c r="B21" s="13">
        <v>53</v>
      </c>
    </row>
    <row r="22" spans="1:2">
      <c r="A22" s="13">
        <v>19</v>
      </c>
      <c r="B22" s="13">
        <v>52</v>
      </c>
    </row>
    <row r="23" spans="1:2">
      <c r="A23" s="13">
        <v>20</v>
      </c>
      <c r="B23" s="13">
        <v>51</v>
      </c>
    </row>
    <row r="24" spans="1:2">
      <c r="A24" s="13">
        <v>21</v>
      </c>
      <c r="B24" s="13">
        <v>50</v>
      </c>
    </row>
    <row r="25" spans="1:2">
      <c r="A25" s="13">
        <v>22</v>
      </c>
      <c r="B25" s="13">
        <v>49</v>
      </c>
    </row>
    <row r="26" spans="1:2">
      <c r="A26" s="13">
        <v>23</v>
      </c>
      <c r="B26" s="13">
        <v>48</v>
      </c>
    </row>
    <row r="27" spans="1:2">
      <c r="A27" s="13">
        <v>24</v>
      </c>
      <c r="B27" s="13">
        <v>47</v>
      </c>
    </row>
    <row r="28" spans="1:2">
      <c r="A28" s="13">
        <v>25</v>
      </c>
      <c r="B28" s="13">
        <v>46</v>
      </c>
    </row>
    <row r="29" spans="1:2">
      <c r="A29" s="13">
        <v>26</v>
      </c>
      <c r="B29" s="13">
        <v>45</v>
      </c>
    </row>
    <row r="30" spans="1:2">
      <c r="A30" s="13">
        <v>27</v>
      </c>
      <c r="B30" s="13">
        <v>44</v>
      </c>
    </row>
    <row r="31" spans="1:2">
      <c r="A31" s="13">
        <v>28</v>
      </c>
      <c r="B31" s="13">
        <v>43</v>
      </c>
    </row>
    <row r="32" spans="1:2">
      <c r="A32" s="13">
        <v>29</v>
      </c>
      <c r="B32" s="13">
        <v>42</v>
      </c>
    </row>
    <row r="33" spans="1:2">
      <c r="A33" s="13">
        <v>30</v>
      </c>
      <c r="B33" s="13">
        <v>41</v>
      </c>
    </row>
    <row r="34" spans="1:2">
      <c r="A34" s="13">
        <v>31</v>
      </c>
      <c r="B34" s="13">
        <v>40</v>
      </c>
    </row>
    <row r="35" spans="1:2">
      <c r="A35" s="13">
        <v>32</v>
      </c>
      <c r="B35" s="13">
        <v>39</v>
      </c>
    </row>
    <row r="36" spans="1:2">
      <c r="A36" s="13">
        <v>33</v>
      </c>
      <c r="B36" s="13">
        <v>38</v>
      </c>
    </row>
    <row r="37" spans="1:2">
      <c r="A37" s="13">
        <v>34</v>
      </c>
      <c r="B37" s="13">
        <v>37</v>
      </c>
    </row>
    <row r="38" spans="1:2">
      <c r="A38" s="13">
        <v>35</v>
      </c>
      <c r="B38" s="13">
        <v>36</v>
      </c>
    </row>
    <row r="39" spans="1:2">
      <c r="A39" s="13">
        <v>36</v>
      </c>
      <c r="B39" s="13">
        <v>35</v>
      </c>
    </row>
    <row r="40" spans="1:2">
      <c r="A40" s="13">
        <v>37</v>
      </c>
      <c r="B40" s="13">
        <v>34</v>
      </c>
    </row>
    <row r="41" spans="1:2">
      <c r="A41" s="13">
        <v>38</v>
      </c>
      <c r="B41" s="13">
        <v>33</v>
      </c>
    </row>
    <row r="42" spans="1:2">
      <c r="A42" s="13">
        <v>39</v>
      </c>
      <c r="B42" s="13">
        <v>32</v>
      </c>
    </row>
    <row r="43" spans="1:2">
      <c r="A43" s="13">
        <v>40</v>
      </c>
      <c r="B43" s="13">
        <v>31</v>
      </c>
    </row>
    <row r="44" spans="1:2">
      <c r="A44" s="13">
        <v>41</v>
      </c>
      <c r="B44" s="13">
        <v>30</v>
      </c>
    </row>
    <row r="45" spans="1:2">
      <c r="A45" s="13">
        <v>42</v>
      </c>
      <c r="B45" s="13">
        <v>29</v>
      </c>
    </row>
    <row r="46" spans="1:2">
      <c r="A46" s="13">
        <v>43</v>
      </c>
      <c r="B46" s="13">
        <v>28</v>
      </c>
    </row>
    <row r="47" spans="1:2">
      <c r="A47" s="13">
        <v>44</v>
      </c>
      <c r="B47" s="13">
        <v>27</v>
      </c>
    </row>
    <row r="48" spans="1:2">
      <c r="A48" s="13">
        <v>45</v>
      </c>
      <c r="B48" s="13">
        <v>26</v>
      </c>
    </row>
    <row r="49" spans="1:2">
      <c r="A49" s="13">
        <v>46</v>
      </c>
      <c r="B49" s="13">
        <v>25</v>
      </c>
    </row>
    <row r="50" spans="1:2">
      <c r="A50" s="13">
        <v>47</v>
      </c>
      <c r="B50" s="13">
        <v>24</v>
      </c>
    </row>
    <row r="51" spans="1:2">
      <c r="A51" s="13">
        <v>48</v>
      </c>
      <c r="B51" s="13">
        <v>23</v>
      </c>
    </row>
    <row r="52" spans="1:2">
      <c r="A52" s="13">
        <v>49</v>
      </c>
      <c r="B52" s="13">
        <v>22</v>
      </c>
    </row>
    <row r="53" spans="1:2">
      <c r="A53" s="13">
        <v>50</v>
      </c>
      <c r="B53" s="13">
        <v>21</v>
      </c>
    </row>
    <row r="54" spans="1:2">
      <c r="A54" s="13">
        <v>51</v>
      </c>
      <c r="B54" s="13">
        <v>20</v>
      </c>
    </row>
    <row r="55" spans="1:2">
      <c r="A55" s="13">
        <v>52</v>
      </c>
      <c r="B55" s="13">
        <v>19</v>
      </c>
    </row>
    <row r="56" spans="1:2">
      <c r="A56" s="13">
        <v>53</v>
      </c>
      <c r="B56" s="13">
        <v>18</v>
      </c>
    </row>
    <row r="57" spans="1:2">
      <c r="A57" s="13">
        <v>54</v>
      </c>
      <c r="B57" s="13">
        <v>17</v>
      </c>
    </row>
    <row r="58" spans="1:2">
      <c r="A58" s="13">
        <v>55</v>
      </c>
      <c r="B58" s="13">
        <v>16</v>
      </c>
    </row>
    <row r="59" spans="1:2">
      <c r="A59" s="13">
        <v>56</v>
      </c>
      <c r="B59" s="13">
        <v>15</v>
      </c>
    </row>
    <row r="60" spans="1:2">
      <c r="A60" s="13">
        <v>57</v>
      </c>
      <c r="B60" s="13">
        <v>14</v>
      </c>
    </row>
    <row r="61" spans="1:2">
      <c r="A61" s="13">
        <v>58</v>
      </c>
      <c r="B61" s="13">
        <v>13</v>
      </c>
    </row>
    <row r="62" spans="1:2">
      <c r="A62" s="13">
        <v>59</v>
      </c>
      <c r="B62" s="13">
        <v>12</v>
      </c>
    </row>
    <row r="63" spans="1:2">
      <c r="A63" s="13">
        <v>60</v>
      </c>
      <c r="B63" s="13">
        <v>11</v>
      </c>
    </row>
    <row r="64" spans="1:2">
      <c r="A64" s="13">
        <v>61</v>
      </c>
      <c r="B64" s="13">
        <v>10</v>
      </c>
    </row>
    <row r="65" spans="1:2">
      <c r="A65" s="13">
        <v>62</v>
      </c>
      <c r="B65" s="13">
        <v>9</v>
      </c>
    </row>
    <row r="66" spans="1:2">
      <c r="A66" s="13">
        <v>63</v>
      </c>
      <c r="B66" s="13">
        <v>8</v>
      </c>
    </row>
    <row r="67" spans="1:2">
      <c r="A67" s="13">
        <v>64</v>
      </c>
      <c r="B67" s="13">
        <v>7</v>
      </c>
    </row>
    <row r="68" spans="1:2">
      <c r="A68" s="13">
        <v>65</v>
      </c>
      <c r="B68" s="13">
        <v>6</v>
      </c>
    </row>
    <row r="69" spans="1:2">
      <c r="A69" s="13">
        <v>66</v>
      </c>
      <c r="B69" s="13">
        <v>5</v>
      </c>
    </row>
    <row r="70" spans="1:2">
      <c r="A70" s="13">
        <v>67</v>
      </c>
      <c r="B70" s="13">
        <v>4</v>
      </c>
    </row>
    <row r="71" spans="1:2">
      <c r="A71" s="13">
        <v>68</v>
      </c>
      <c r="B71" s="13">
        <v>3</v>
      </c>
    </row>
    <row r="72" spans="1:2">
      <c r="A72" s="13">
        <v>69</v>
      </c>
      <c r="B72" s="13">
        <v>2</v>
      </c>
    </row>
    <row r="73" spans="1:2">
      <c r="A73" s="13">
        <v>70</v>
      </c>
      <c r="B73" s="13">
        <v>1</v>
      </c>
    </row>
    <row r="74" spans="1:2">
      <c r="A74" s="13">
        <v>71</v>
      </c>
      <c r="B74" s="13">
        <v>1</v>
      </c>
    </row>
    <row r="75" spans="1:2">
      <c r="A75" s="13">
        <v>72</v>
      </c>
      <c r="B75" s="13">
        <v>1</v>
      </c>
    </row>
    <row r="76" spans="1:2">
      <c r="A76" s="13">
        <v>73</v>
      </c>
      <c r="B76" s="13">
        <v>1</v>
      </c>
    </row>
    <row r="77" spans="1:2">
      <c r="A77" s="13">
        <v>74</v>
      </c>
      <c r="B77" s="13">
        <v>1</v>
      </c>
    </row>
    <row r="78" spans="1:2">
      <c r="A78" s="13">
        <v>75</v>
      </c>
      <c r="B78" s="13">
        <v>1</v>
      </c>
    </row>
    <row r="79" spans="1:2">
      <c r="A79" s="13">
        <v>76</v>
      </c>
      <c r="B79" s="13">
        <v>1</v>
      </c>
    </row>
    <row r="80" spans="1:2">
      <c r="A80" s="13">
        <v>77</v>
      </c>
      <c r="B80" s="13">
        <v>1</v>
      </c>
    </row>
    <row r="81" spans="1:2">
      <c r="A81" s="13">
        <v>78</v>
      </c>
      <c r="B81" s="13">
        <v>1</v>
      </c>
    </row>
    <row r="82" spans="1:2">
      <c r="A82" s="13">
        <v>79</v>
      </c>
      <c r="B82" s="13">
        <v>1</v>
      </c>
    </row>
    <row r="83" spans="1:2">
      <c r="A83" s="13">
        <v>80</v>
      </c>
      <c r="B83" s="13">
        <v>1</v>
      </c>
    </row>
    <row r="84" spans="1:2">
      <c r="A84" s="13">
        <v>81</v>
      </c>
      <c r="B84" s="13">
        <v>1</v>
      </c>
    </row>
    <row r="85" spans="1:2">
      <c r="A85" s="13">
        <v>82</v>
      </c>
      <c r="B85" s="13">
        <v>1</v>
      </c>
    </row>
    <row r="86" spans="1:2">
      <c r="A86" s="13">
        <v>83</v>
      </c>
      <c r="B86" s="13">
        <v>1</v>
      </c>
    </row>
    <row r="87" spans="1:2">
      <c r="A87" s="13">
        <v>84</v>
      </c>
      <c r="B87" s="13">
        <v>1</v>
      </c>
    </row>
    <row r="88" spans="1:2">
      <c r="A88" s="13">
        <v>85</v>
      </c>
      <c r="B88" s="13">
        <v>1</v>
      </c>
    </row>
    <row r="89" spans="1:2">
      <c r="A89" s="13">
        <v>86</v>
      </c>
      <c r="B89" s="13">
        <v>1</v>
      </c>
    </row>
    <row r="90" spans="1:2">
      <c r="A90" s="13">
        <v>87</v>
      </c>
      <c r="B90" s="13">
        <v>1</v>
      </c>
    </row>
    <row r="91" spans="1:2">
      <c r="A91" s="13">
        <v>88</v>
      </c>
      <c r="B91" s="13">
        <v>1</v>
      </c>
    </row>
    <row r="92" spans="1:2">
      <c r="A92" s="13">
        <v>89</v>
      </c>
      <c r="B92" s="13">
        <v>1</v>
      </c>
    </row>
    <row r="93" spans="1:2">
      <c r="A93" s="13">
        <v>90</v>
      </c>
      <c r="B93" s="13">
        <v>1</v>
      </c>
    </row>
    <row r="94" spans="1:2">
      <c r="A94" s="13">
        <v>91</v>
      </c>
      <c r="B94" s="13">
        <v>1</v>
      </c>
    </row>
    <row r="95" spans="1:2">
      <c r="A95" s="13">
        <v>92</v>
      </c>
      <c r="B95" s="13">
        <v>1</v>
      </c>
    </row>
    <row r="96" spans="1:2">
      <c r="A96" s="13">
        <v>93</v>
      </c>
      <c r="B96" s="13">
        <v>1</v>
      </c>
    </row>
    <row r="97" spans="1:2">
      <c r="A97" s="13">
        <v>94</v>
      </c>
      <c r="B97" s="13">
        <v>1</v>
      </c>
    </row>
    <row r="98" spans="1:2">
      <c r="A98" s="13">
        <v>95</v>
      </c>
      <c r="B98" s="13">
        <v>1</v>
      </c>
    </row>
    <row r="99" spans="1:2">
      <c r="A99" s="13">
        <v>96</v>
      </c>
      <c r="B99" s="13">
        <v>1</v>
      </c>
    </row>
    <row r="100" spans="1:2">
      <c r="A100" s="13">
        <v>97</v>
      </c>
      <c r="B100" s="13">
        <v>1</v>
      </c>
    </row>
    <row r="101" spans="1:2">
      <c r="A101" s="13">
        <v>98</v>
      </c>
      <c r="B101" s="13">
        <v>1</v>
      </c>
    </row>
    <row r="102" spans="1:2">
      <c r="A102" s="13">
        <v>99</v>
      </c>
      <c r="B102" s="13">
        <v>1</v>
      </c>
    </row>
    <row r="103" spans="1:2">
      <c r="A103" s="13">
        <v>100</v>
      </c>
      <c r="B103" s="13">
        <v>1</v>
      </c>
    </row>
    <row r="104" spans="1:2">
      <c r="A104" s="13">
        <v>101</v>
      </c>
      <c r="B104" s="13">
        <v>1</v>
      </c>
    </row>
    <row r="105" spans="1:2">
      <c r="A105" s="13">
        <v>102</v>
      </c>
      <c r="B105" s="13">
        <v>1</v>
      </c>
    </row>
    <row r="106" spans="1:2">
      <c r="A106" s="13">
        <v>103</v>
      </c>
      <c r="B106" s="13">
        <v>1</v>
      </c>
    </row>
    <row r="107" spans="1:2">
      <c r="A107" s="13">
        <v>104</v>
      </c>
      <c r="B107" s="13">
        <v>1</v>
      </c>
    </row>
    <row r="108" spans="1:2">
      <c r="A108" s="13">
        <v>105</v>
      </c>
      <c r="B108" s="13">
        <v>1</v>
      </c>
    </row>
    <row r="109" spans="1:2">
      <c r="A109" s="13">
        <v>106</v>
      </c>
      <c r="B109" s="13">
        <v>1</v>
      </c>
    </row>
    <row r="110" spans="1:2">
      <c r="A110" s="13">
        <v>107</v>
      </c>
      <c r="B110" s="13">
        <v>1</v>
      </c>
    </row>
    <row r="111" spans="1:2">
      <c r="A111" s="13">
        <v>108</v>
      </c>
      <c r="B111" s="13">
        <v>1</v>
      </c>
    </row>
    <row r="112" spans="1:2">
      <c r="A112" s="13">
        <v>109</v>
      </c>
      <c r="B112" s="13">
        <v>1</v>
      </c>
    </row>
    <row r="113" spans="1:2">
      <c r="A113" s="13">
        <v>110</v>
      </c>
      <c r="B113" s="13">
        <v>1</v>
      </c>
    </row>
    <row r="114" spans="1:2">
      <c r="A114" s="13">
        <v>111</v>
      </c>
      <c r="B114" s="13">
        <v>1</v>
      </c>
    </row>
    <row r="115" spans="1:2">
      <c r="A115" s="13">
        <v>112</v>
      </c>
      <c r="B115" s="13">
        <v>1</v>
      </c>
    </row>
    <row r="116" spans="1:2">
      <c r="A116" s="13">
        <v>113</v>
      </c>
      <c r="B116" s="13">
        <v>1</v>
      </c>
    </row>
    <row r="117" spans="1:2">
      <c r="A117" s="13">
        <v>114</v>
      </c>
      <c r="B117" s="13">
        <v>1</v>
      </c>
    </row>
    <row r="118" spans="1:2">
      <c r="A118" s="13">
        <v>115</v>
      </c>
      <c r="B118" s="13">
        <v>1</v>
      </c>
    </row>
    <row r="119" spans="1:2">
      <c r="A119" s="13">
        <v>116</v>
      </c>
      <c r="B119" s="13">
        <v>1</v>
      </c>
    </row>
    <row r="120" spans="1:2">
      <c r="A120" s="13">
        <v>117</v>
      </c>
      <c r="B120" s="13">
        <v>1</v>
      </c>
    </row>
    <row r="121" spans="1:2">
      <c r="A121" s="13">
        <v>118</v>
      </c>
      <c r="B121" s="13">
        <v>1</v>
      </c>
    </row>
    <row r="122" spans="1:2">
      <c r="A122" s="13">
        <v>119</v>
      </c>
      <c r="B122" s="13">
        <v>1</v>
      </c>
    </row>
    <row r="123" spans="1:2">
      <c r="A123" s="13">
        <v>120</v>
      </c>
      <c r="B123" s="13">
        <v>1</v>
      </c>
    </row>
    <row r="124" spans="1:2">
      <c r="A124" s="13">
        <v>121</v>
      </c>
      <c r="B124" s="13">
        <v>1</v>
      </c>
    </row>
    <row r="125" spans="1:2">
      <c r="A125" s="13">
        <v>122</v>
      </c>
      <c r="B125" s="13">
        <v>1</v>
      </c>
    </row>
    <row r="126" spans="1:2">
      <c r="A126" s="13">
        <v>123</v>
      </c>
      <c r="B126" s="13">
        <v>1</v>
      </c>
    </row>
    <row r="127" spans="1:2">
      <c r="A127" s="13">
        <v>124</v>
      </c>
      <c r="B127" s="13">
        <v>1</v>
      </c>
    </row>
    <row r="128" spans="1:2">
      <c r="A128" s="13">
        <v>125</v>
      </c>
      <c r="B128" s="13">
        <v>1</v>
      </c>
    </row>
    <row r="129" spans="1:2">
      <c r="A129" s="13">
        <v>126</v>
      </c>
      <c r="B129" s="13">
        <v>1</v>
      </c>
    </row>
    <row r="130" spans="1:2">
      <c r="A130" s="13">
        <v>127</v>
      </c>
      <c r="B130" s="13">
        <v>1</v>
      </c>
    </row>
    <row r="131" spans="1:2">
      <c r="A131" s="13">
        <v>128</v>
      </c>
      <c r="B131" s="13">
        <v>1</v>
      </c>
    </row>
    <row r="132" spans="1:2">
      <c r="A132" s="13">
        <v>129</v>
      </c>
      <c r="B132" s="13">
        <v>1</v>
      </c>
    </row>
    <row r="133" spans="1:2">
      <c r="A133" s="13">
        <v>130</v>
      </c>
      <c r="B133" s="13">
        <v>1</v>
      </c>
    </row>
    <row r="134" spans="1:2">
      <c r="A134" s="13">
        <v>131</v>
      </c>
      <c r="B134" s="13">
        <v>1</v>
      </c>
    </row>
    <row r="135" spans="1:2">
      <c r="A135" s="13">
        <v>132</v>
      </c>
      <c r="B135" s="13">
        <v>1</v>
      </c>
    </row>
    <row r="136" spans="1:2">
      <c r="A136" s="13">
        <v>133</v>
      </c>
      <c r="B136" s="13">
        <v>1</v>
      </c>
    </row>
    <row r="137" spans="1:2">
      <c r="A137" s="13">
        <v>134</v>
      </c>
      <c r="B137" s="13">
        <v>1</v>
      </c>
    </row>
    <row r="138" spans="1:2">
      <c r="A138" s="13">
        <v>135</v>
      </c>
      <c r="B138" s="13">
        <v>1</v>
      </c>
    </row>
    <row r="139" spans="1:2">
      <c r="A139" s="13">
        <v>136</v>
      </c>
      <c r="B139" s="13">
        <v>1</v>
      </c>
    </row>
    <row r="140" spans="1:2">
      <c r="A140" s="13">
        <v>137</v>
      </c>
      <c r="B140" s="13">
        <v>1</v>
      </c>
    </row>
    <row r="141" spans="1:2">
      <c r="A141" s="13">
        <v>138</v>
      </c>
      <c r="B141" s="13">
        <v>1</v>
      </c>
    </row>
    <row r="142" spans="1:2">
      <c r="A142" s="13">
        <v>139</v>
      </c>
      <c r="B142" s="13">
        <v>1</v>
      </c>
    </row>
    <row r="143" spans="1:2">
      <c r="A143" s="13">
        <v>140</v>
      </c>
      <c r="B143" s="13">
        <v>1</v>
      </c>
    </row>
    <row r="144" spans="1:2">
      <c r="A144" s="13">
        <v>141</v>
      </c>
      <c r="B144" s="13">
        <v>1</v>
      </c>
    </row>
    <row r="145" spans="1:2">
      <c r="A145" s="13">
        <v>142</v>
      </c>
      <c r="B145" s="13">
        <v>1</v>
      </c>
    </row>
    <row r="146" spans="1:2">
      <c r="A146" s="13">
        <v>143</v>
      </c>
      <c r="B146" s="13">
        <v>1</v>
      </c>
    </row>
    <row r="147" spans="1:2">
      <c r="A147" s="13">
        <v>144</v>
      </c>
      <c r="B147" s="13">
        <v>1</v>
      </c>
    </row>
    <row r="148" spans="1:2">
      <c r="A148" s="13">
        <v>145</v>
      </c>
      <c r="B148" s="13">
        <v>1</v>
      </c>
    </row>
    <row r="149" spans="1:2">
      <c r="A149" s="13">
        <v>146</v>
      </c>
      <c r="B149" s="13">
        <v>1</v>
      </c>
    </row>
    <row r="150" spans="1:2">
      <c r="A150" s="13">
        <v>147</v>
      </c>
      <c r="B150" s="13">
        <v>1</v>
      </c>
    </row>
    <row r="151" spans="1:2">
      <c r="A151" s="13">
        <v>148</v>
      </c>
      <c r="B151" s="13">
        <v>1</v>
      </c>
    </row>
    <row r="152" spans="1:2">
      <c r="A152" s="13">
        <v>149</v>
      </c>
      <c r="B152" s="13">
        <v>1</v>
      </c>
    </row>
    <row r="153" spans="1:2">
      <c r="A153" s="13">
        <v>150</v>
      </c>
      <c r="B153" s="13">
        <v>1</v>
      </c>
    </row>
    <row r="154" spans="1:2">
      <c r="A154" s="13" t="s">
        <v>2</v>
      </c>
      <c r="B154" s="13"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zoomScaleNormal="100" workbookViewId="0">
      <selection sqref="A1:Y1"/>
    </sheetView>
  </sheetViews>
  <sheetFormatPr defaultRowHeight="15"/>
  <cols>
    <col min="1" max="2" width="9.140625" style="18"/>
    <col min="3" max="3" width="20.28515625" style="18" bestFit="1" customWidth="1"/>
    <col min="4" max="5" width="9.140625" style="18"/>
    <col min="6" max="20" width="9.140625" style="18" customWidth="1"/>
    <col min="21" max="16384" width="9.140625" style="18"/>
  </cols>
  <sheetData>
    <row r="1" spans="1:25" ht="23.25">
      <c r="A1" s="268" t="s">
        <v>317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</row>
    <row r="2" spans="1:25" ht="18">
      <c r="A2" s="269" t="s">
        <v>224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</row>
    <row r="3" spans="1:25" ht="18.75" thickBot="1">
      <c r="A3" s="90"/>
      <c r="B3" s="90"/>
      <c r="C3" s="90"/>
      <c r="D3" s="91"/>
      <c r="E3" s="91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1"/>
      <c r="X3" s="163"/>
      <c r="Y3" s="92"/>
    </row>
    <row r="4" spans="1:25" ht="20.25">
      <c r="A4" s="93" t="s">
        <v>188</v>
      </c>
      <c r="B4" s="94" t="s">
        <v>189</v>
      </c>
      <c r="C4" s="95" t="s">
        <v>3</v>
      </c>
      <c r="D4" s="95" t="s">
        <v>190</v>
      </c>
      <c r="E4" s="96" t="s">
        <v>191</v>
      </c>
      <c r="F4" s="274" t="s">
        <v>192</v>
      </c>
      <c r="G4" s="274"/>
      <c r="H4" s="275"/>
      <c r="I4" s="276" t="s">
        <v>193</v>
      </c>
      <c r="J4" s="274"/>
      <c r="K4" s="275"/>
      <c r="L4" s="276" t="s">
        <v>194</v>
      </c>
      <c r="M4" s="274"/>
      <c r="N4" s="275"/>
      <c r="O4" s="276" t="s">
        <v>195</v>
      </c>
      <c r="P4" s="274"/>
      <c r="Q4" s="275"/>
      <c r="R4" s="276" t="s">
        <v>196</v>
      </c>
      <c r="S4" s="274"/>
      <c r="T4" s="275"/>
      <c r="U4" s="270" t="s">
        <v>197</v>
      </c>
      <c r="V4" s="271"/>
      <c r="W4" s="97" t="s">
        <v>198</v>
      </c>
      <c r="X4" s="272" t="s">
        <v>199</v>
      </c>
      <c r="Y4" s="273"/>
    </row>
    <row r="5" spans="1:25" ht="16.5" thickBot="1">
      <c r="A5" s="98"/>
      <c r="B5" s="99"/>
      <c r="C5" s="100"/>
      <c r="D5" s="95"/>
      <c r="E5" s="101"/>
      <c r="F5" s="102" t="s">
        <v>200</v>
      </c>
      <c r="G5" s="103" t="s">
        <v>201</v>
      </c>
      <c r="H5" s="102" t="s">
        <v>197</v>
      </c>
      <c r="I5" s="104" t="s">
        <v>200</v>
      </c>
      <c r="J5" s="103" t="s">
        <v>201</v>
      </c>
      <c r="K5" s="102" t="s">
        <v>197</v>
      </c>
      <c r="L5" s="104" t="s">
        <v>200</v>
      </c>
      <c r="M5" s="103" t="s">
        <v>201</v>
      </c>
      <c r="N5" s="102" t="s">
        <v>197</v>
      </c>
      <c r="O5" s="104" t="s">
        <v>200</v>
      </c>
      <c r="P5" s="103" t="s">
        <v>201</v>
      </c>
      <c r="Q5" s="102" t="s">
        <v>197</v>
      </c>
      <c r="R5" s="104" t="s">
        <v>200</v>
      </c>
      <c r="S5" s="103" t="s">
        <v>201</v>
      </c>
      <c r="T5" s="102" t="s">
        <v>197</v>
      </c>
      <c r="U5" s="105" t="s">
        <v>225</v>
      </c>
      <c r="V5" s="105" t="s">
        <v>204</v>
      </c>
      <c r="W5" s="106" t="s">
        <v>202</v>
      </c>
      <c r="X5" s="107" t="s">
        <v>203</v>
      </c>
      <c r="Y5" s="108" t="s">
        <v>204</v>
      </c>
    </row>
    <row r="6" spans="1:25" ht="15.75">
      <c r="A6" s="109"/>
      <c r="B6" s="110"/>
      <c r="C6" s="111"/>
      <c r="D6" s="112"/>
      <c r="E6" s="111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4"/>
    </row>
    <row r="7" spans="1:25" ht="15.75">
      <c r="A7" s="115">
        <v>4</v>
      </c>
      <c r="B7" s="116">
        <v>15</v>
      </c>
      <c r="C7" s="117">
        <v>0</v>
      </c>
      <c r="D7" s="118">
        <v>0</v>
      </c>
      <c r="E7" s="119">
        <v>0</v>
      </c>
      <c r="F7" s="120">
        <v>0</v>
      </c>
      <c r="G7" s="121">
        <v>0</v>
      </c>
      <c r="H7" s="122">
        <v>0</v>
      </c>
      <c r="I7" s="120">
        <v>0</v>
      </c>
      <c r="J7" s="121">
        <v>0</v>
      </c>
      <c r="K7" s="122">
        <v>0</v>
      </c>
      <c r="L7" s="120">
        <v>0</v>
      </c>
      <c r="M7" s="121">
        <v>0</v>
      </c>
      <c r="N7" s="122">
        <v>0</v>
      </c>
      <c r="O7" s="120">
        <v>0</v>
      </c>
      <c r="P7" s="121">
        <v>0</v>
      </c>
      <c r="Q7" s="122">
        <v>0</v>
      </c>
      <c r="R7" s="120">
        <v>0</v>
      </c>
      <c r="S7" s="121">
        <v>0</v>
      </c>
      <c r="T7" s="122">
        <v>0</v>
      </c>
      <c r="U7" s="147">
        <v>0</v>
      </c>
      <c r="V7" s="123">
        <v>0</v>
      </c>
      <c r="W7" s="124">
        <v>0</v>
      </c>
      <c r="X7" s="125">
        <v>43</v>
      </c>
      <c r="Y7" s="126" t="s">
        <v>221</v>
      </c>
    </row>
    <row r="8" spans="1:25" ht="15.75">
      <c r="A8" s="115">
        <v>2</v>
      </c>
      <c r="B8" s="116">
        <v>6</v>
      </c>
      <c r="C8" s="117" t="s">
        <v>206</v>
      </c>
      <c r="D8" s="118" t="s">
        <v>207</v>
      </c>
      <c r="E8" s="119" t="s">
        <v>204</v>
      </c>
      <c r="F8" s="120">
        <v>40</v>
      </c>
      <c r="G8" s="121">
        <v>6</v>
      </c>
      <c r="H8" s="122">
        <v>46</v>
      </c>
      <c r="I8" s="120">
        <v>42.01</v>
      </c>
      <c r="J8" s="121">
        <v>7</v>
      </c>
      <c r="K8" s="122">
        <v>49.01</v>
      </c>
      <c r="L8" s="120">
        <v>28</v>
      </c>
      <c r="M8" s="121">
        <v>6</v>
      </c>
      <c r="N8" s="122">
        <v>34</v>
      </c>
      <c r="O8" s="120">
        <v>37</v>
      </c>
      <c r="P8" s="121">
        <v>7</v>
      </c>
      <c r="Q8" s="122">
        <v>44</v>
      </c>
      <c r="R8" s="120">
        <v>29.01</v>
      </c>
      <c r="S8" s="121">
        <v>6</v>
      </c>
      <c r="T8" s="122">
        <v>35.010000000000005</v>
      </c>
      <c r="U8" s="148">
        <v>0</v>
      </c>
      <c r="V8" s="123">
        <v>208.01999999999998</v>
      </c>
      <c r="W8" s="124">
        <v>2</v>
      </c>
      <c r="X8" s="125">
        <v>11</v>
      </c>
      <c r="Y8" s="126">
        <v>6</v>
      </c>
    </row>
    <row r="9" spans="1:25" ht="15.75">
      <c r="A9" s="115">
        <v>2</v>
      </c>
      <c r="B9" s="116">
        <v>9</v>
      </c>
      <c r="C9" s="117" t="s">
        <v>210</v>
      </c>
      <c r="D9" s="118" t="s">
        <v>207</v>
      </c>
      <c r="E9" s="119" t="s">
        <v>204</v>
      </c>
      <c r="F9" s="120">
        <v>38</v>
      </c>
      <c r="G9" s="121">
        <v>7</v>
      </c>
      <c r="H9" s="122">
        <v>45</v>
      </c>
      <c r="I9" s="120">
        <v>21</v>
      </c>
      <c r="J9" s="121">
        <v>5</v>
      </c>
      <c r="K9" s="122">
        <v>26</v>
      </c>
      <c r="L9" s="120">
        <v>24</v>
      </c>
      <c r="M9" s="121">
        <v>6</v>
      </c>
      <c r="N9" s="122">
        <v>30</v>
      </c>
      <c r="O9" s="120">
        <v>1</v>
      </c>
      <c r="P9" s="121">
        <v>7</v>
      </c>
      <c r="Q9" s="122">
        <v>8</v>
      </c>
      <c r="R9" s="120">
        <v>31</v>
      </c>
      <c r="S9" s="121">
        <v>7</v>
      </c>
      <c r="T9" s="122">
        <v>38</v>
      </c>
      <c r="U9" s="148">
        <v>0</v>
      </c>
      <c r="V9" s="123">
        <v>147</v>
      </c>
      <c r="W9" s="124">
        <v>0</v>
      </c>
      <c r="X9" s="125">
        <v>25</v>
      </c>
      <c r="Y9" s="126">
        <v>14</v>
      </c>
    </row>
    <row r="10" spans="1:25" ht="15.75">
      <c r="A10" s="115">
        <v>3</v>
      </c>
      <c r="B10" s="116">
        <v>14</v>
      </c>
      <c r="C10" s="117" t="s">
        <v>208</v>
      </c>
      <c r="D10" s="118">
        <v>0</v>
      </c>
      <c r="E10" s="119" t="s">
        <v>204</v>
      </c>
      <c r="F10" s="120">
        <v>32</v>
      </c>
      <c r="G10" s="121">
        <v>7</v>
      </c>
      <c r="H10" s="122">
        <v>39</v>
      </c>
      <c r="I10" s="120">
        <v>28</v>
      </c>
      <c r="J10" s="121">
        <v>4</v>
      </c>
      <c r="K10" s="122">
        <v>32</v>
      </c>
      <c r="L10" s="120">
        <v>35.01</v>
      </c>
      <c r="M10" s="121">
        <v>6</v>
      </c>
      <c r="N10" s="122">
        <v>41.01</v>
      </c>
      <c r="O10" s="120">
        <v>17</v>
      </c>
      <c r="P10" s="121">
        <v>4</v>
      </c>
      <c r="Q10" s="122">
        <v>21</v>
      </c>
      <c r="R10" s="120">
        <v>3</v>
      </c>
      <c r="S10" s="121">
        <v>6</v>
      </c>
      <c r="T10" s="122">
        <v>9</v>
      </c>
      <c r="U10" s="148">
        <v>0</v>
      </c>
      <c r="V10" s="123">
        <v>142.01</v>
      </c>
      <c r="W10" s="124">
        <v>1</v>
      </c>
      <c r="X10" s="125">
        <v>27</v>
      </c>
      <c r="Y10" s="126">
        <v>16</v>
      </c>
    </row>
    <row r="11" spans="1:25" ht="15.75">
      <c r="A11" s="115">
        <v>1</v>
      </c>
      <c r="B11" s="116">
        <v>10</v>
      </c>
      <c r="C11" s="117" t="s">
        <v>214</v>
      </c>
      <c r="D11" s="118">
        <v>0</v>
      </c>
      <c r="E11" s="119" t="s">
        <v>204</v>
      </c>
      <c r="F11" s="120">
        <v>36.01</v>
      </c>
      <c r="G11" s="121">
        <v>6</v>
      </c>
      <c r="H11" s="122">
        <v>42.01</v>
      </c>
      <c r="I11" s="120">
        <v>40</v>
      </c>
      <c r="J11" s="121">
        <v>7</v>
      </c>
      <c r="K11" s="122">
        <v>47</v>
      </c>
      <c r="L11" s="120">
        <v>32</v>
      </c>
      <c r="M11" s="121">
        <v>5</v>
      </c>
      <c r="N11" s="122">
        <v>37</v>
      </c>
      <c r="O11" s="120">
        <v>19</v>
      </c>
      <c r="P11" s="121">
        <v>2</v>
      </c>
      <c r="Q11" s="122">
        <v>21</v>
      </c>
      <c r="R11" s="120">
        <v>19</v>
      </c>
      <c r="S11" s="121">
        <v>3</v>
      </c>
      <c r="T11" s="122">
        <v>22</v>
      </c>
      <c r="U11" s="148">
        <v>0</v>
      </c>
      <c r="V11" s="123">
        <v>169.01</v>
      </c>
      <c r="W11" s="124">
        <v>1</v>
      </c>
      <c r="X11" s="125">
        <v>19</v>
      </c>
      <c r="Y11" s="126">
        <v>10</v>
      </c>
    </row>
    <row r="12" spans="1:25" ht="15.75">
      <c r="A12" s="115">
        <v>3</v>
      </c>
      <c r="B12" s="116">
        <v>12</v>
      </c>
      <c r="C12" s="117" t="s">
        <v>320</v>
      </c>
      <c r="D12" s="118" t="s">
        <v>207</v>
      </c>
      <c r="E12" s="119" t="s">
        <v>204</v>
      </c>
      <c r="F12" s="120">
        <v>32</v>
      </c>
      <c r="G12" s="121">
        <v>6</v>
      </c>
      <c r="H12" s="122">
        <v>38</v>
      </c>
      <c r="I12" s="120">
        <v>29</v>
      </c>
      <c r="J12" s="121">
        <v>3</v>
      </c>
      <c r="K12" s="122">
        <v>32</v>
      </c>
      <c r="L12" s="120">
        <v>30</v>
      </c>
      <c r="M12" s="121">
        <v>6</v>
      </c>
      <c r="N12" s="122">
        <v>36</v>
      </c>
      <c r="O12" s="120">
        <v>20</v>
      </c>
      <c r="P12" s="121">
        <v>5</v>
      </c>
      <c r="Q12" s="122">
        <v>25</v>
      </c>
      <c r="R12" s="120">
        <v>14</v>
      </c>
      <c r="S12" s="121">
        <v>3</v>
      </c>
      <c r="T12" s="122">
        <v>17</v>
      </c>
      <c r="U12" s="148">
        <v>0</v>
      </c>
      <c r="V12" s="123">
        <v>148</v>
      </c>
      <c r="W12" s="124">
        <v>0</v>
      </c>
      <c r="X12" s="125">
        <v>21</v>
      </c>
      <c r="Y12" s="126">
        <v>11</v>
      </c>
    </row>
    <row r="13" spans="1:25" ht="15.75">
      <c r="A13" s="115">
        <v>3</v>
      </c>
      <c r="B13" s="116">
        <v>7</v>
      </c>
      <c r="C13" s="117" t="s">
        <v>245</v>
      </c>
      <c r="D13" s="118">
        <v>0</v>
      </c>
      <c r="E13" s="119" t="s">
        <v>204</v>
      </c>
      <c r="F13" s="120">
        <v>46</v>
      </c>
      <c r="G13" s="121">
        <v>9</v>
      </c>
      <c r="H13" s="122">
        <v>55</v>
      </c>
      <c r="I13" s="120">
        <v>37</v>
      </c>
      <c r="J13" s="121">
        <v>7</v>
      </c>
      <c r="K13" s="122">
        <v>44</v>
      </c>
      <c r="L13" s="120">
        <v>35.01</v>
      </c>
      <c r="M13" s="121">
        <v>7</v>
      </c>
      <c r="N13" s="122">
        <v>42.01</v>
      </c>
      <c r="O13" s="120">
        <v>31.01</v>
      </c>
      <c r="P13" s="121">
        <v>5</v>
      </c>
      <c r="Q13" s="122">
        <v>36.010000000000005</v>
      </c>
      <c r="R13" s="120">
        <v>17</v>
      </c>
      <c r="S13" s="121">
        <v>5</v>
      </c>
      <c r="T13" s="122">
        <v>22</v>
      </c>
      <c r="U13" s="148">
        <v>0</v>
      </c>
      <c r="V13" s="123">
        <v>199.01999999999998</v>
      </c>
      <c r="W13" s="124">
        <v>2</v>
      </c>
      <c r="X13" s="125">
        <v>14</v>
      </c>
      <c r="Y13" s="126">
        <v>8</v>
      </c>
    </row>
    <row r="14" spans="1:25" ht="15.75">
      <c r="A14" s="115">
        <v>2</v>
      </c>
      <c r="B14" s="116">
        <v>13</v>
      </c>
      <c r="C14" s="117" t="s">
        <v>319</v>
      </c>
      <c r="D14" s="118">
        <v>0</v>
      </c>
      <c r="E14" s="119" t="s">
        <v>204</v>
      </c>
      <c r="F14" s="120">
        <v>20</v>
      </c>
      <c r="G14" s="121">
        <v>5</v>
      </c>
      <c r="H14" s="122">
        <v>25</v>
      </c>
      <c r="I14" s="120">
        <v>25</v>
      </c>
      <c r="J14" s="121">
        <v>1</v>
      </c>
      <c r="K14" s="122">
        <v>26</v>
      </c>
      <c r="L14" s="120">
        <v>21</v>
      </c>
      <c r="M14" s="121">
        <v>3</v>
      </c>
      <c r="N14" s="122">
        <v>24</v>
      </c>
      <c r="O14" s="120">
        <v>34</v>
      </c>
      <c r="P14" s="121">
        <v>7</v>
      </c>
      <c r="Q14" s="122">
        <v>41</v>
      </c>
      <c r="R14" s="120">
        <v>26</v>
      </c>
      <c r="S14" s="121">
        <v>6</v>
      </c>
      <c r="T14" s="122">
        <v>32</v>
      </c>
      <c r="U14" s="148">
        <v>0</v>
      </c>
      <c r="V14" s="123">
        <v>148</v>
      </c>
      <c r="W14" s="124">
        <v>0</v>
      </c>
      <c r="X14" s="125">
        <v>21</v>
      </c>
      <c r="Y14" s="126">
        <v>11</v>
      </c>
    </row>
    <row r="15" spans="1:25" ht="15.75">
      <c r="A15" s="115">
        <v>3</v>
      </c>
      <c r="B15" s="116">
        <v>10</v>
      </c>
      <c r="C15" s="117" t="s">
        <v>220</v>
      </c>
      <c r="D15" s="127">
        <v>0</v>
      </c>
      <c r="E15" s="119" t="s">
        <v>204</v>
      </c>
      <c r="F15" s="120">
        <v>43.01</v>
      </c>
      <c r="G15" s="121">
        <v>8</v>
      </c>
      <c r="H15" s="122">
        <v>51.01</v>
      </c>
      <c r="I15" s="120">
        <v>1</v>
      </c>
      <c r="J15" s="121">
        <v>0</v>
      </c>
      <c r="K15" s="122">
        <v>1</v>
      </c>
      <c r="L15" s="120">
        <v>15</v>
      </c>
      <c r="M15" s="121">
        <v>0</v>
      </c>
      <c r="N15" s="122">
        <v>15</v>
      </c>
      <c r="O15" s="120">
        <v>22</v>
      </c>
      <c r="P15" s="121">
        <v>0</v>
      </c>
      <c r="Q15" s="122">
        <v>22</v>
      </c>
      <c r="R15" s="120">
        <v>32</v>
      </c>
      <c r="S15" s="121">
        <v>2</v>
      </c>
      <c r="T15" s="122">
        <v>34</v>
      </c>
      <c r="U15" s="148">
        <v>0</v>
      </c>
      <c r="V15" s="123">
        <v>123.00999999999999</v>
      </c>
      <c r="W15" s="124">
        <v>1</v>
      </c>
      <c r="X15" s="125">
        <v>33</v>
      </c>
      <c r="Y15" s="126">
        <v>20</v>
      </c>
    </row>
    <row r="16" spans="1:25" ht="15.75">
      <c r="A16" s="115">
        <v>1</v>
      </c>
      <c r="B16" s="116">
        <v>5</v>
      </c>
      <c r="C16" s="117" t="s">
        <v>213</v>
      </c>
      <c r="D16" s="118" t="s">
        <v>190</v>
      </c>
      <c r="E16" s="119" t="s">
        <v>204</v>
      </c>
      <c r="F16" s="120">
        <v>18</v>
      </c>
      <c r="G16" s="121">
        <v>2</v>
      </c>
      <c r="H16" s="122">
        <v>20</v>
      </c>
      <c r="I16" s="120">
        <v>29</v>
      </c>
      <c r="J16" s="121">
        <v>5</v>
      </c>
      <c r="K16" s="122">
        <v>34</v>
      </c>
      <c r="L16" s="120">
        <v>17</v>
      </c>
      <c r="M16" s="121">
        <v>1</v>
      </c>
      <c r="N16" s="122">
        <v>18</v>
      </c>
      <c r="O16" s="120">
        <v>16</v>
      </c>
      <c r="P16" s="121">
        <v>4</v>
      </c>
      <c r="Q16" s="122">
        <v>20</v>
      </c>
      <c r="R16" s="120">
        <v>29</v>
      </c>
      <c r="S16" s="121">
        <v>5</v>
      </c>
      <c r="T16" s="122">
        <v>34</v>
      </c>
      <c r="U16" s="148">
        <v>0</v>
      </c>
      <c r="V16" s="123">
        <v>126</v>
      </c>
      <c r="W16" s="124">
        <v>0</v>
      </c>
      <c r="X16" s="125">
        <v>32</v>
      </c>
      <c r="Y16" s="126">
        <v>19</v>
      </c>
    </row>
    <row r="17" spans="1:25" ht="15.75">
      <c r="A17" s="115">
        <v>1</v>
      </c>
      <c r="B17" s="116">
        <v>4</v>
      </c>
      <c r="C17" s="117" t="s">
        <v>239</v>
      </c>
      <c r="D17" s="118">
        <v>0</v>
      </c>
      <c r="E17" s="119" t="s">
        <v>204</v>
      </c>
      <c r="F17" s="120">
        <v>39.01</v>
      </c>
      <c r="G17" s="121">
        <v>7</v>
      </c>
      <c r="H17" s="122">
        <v>46.01</v>
      </c>
      <c r="I17" s="120">
        <v>20</v>
      </c>
      <c r="J17" s="121">
        <v>4</v>
      </c>
      <c r="K17" s="122">
        <v>24</v>
      </c>
      <c r="L17" s="120">
        <v>23</v>
      </c>
      <c r="M17" s="121">
        <v>7</v>
      </c>
      <c r="N17" s="122">
        <v>30</v>
      </c>
      <c r="O17" s="120">
        <v>13</v>
      </c>
      <c r="P17" s="121">
        <v>3</v>
      </c>
      <c r="Q17" s="122">
        <v>16</v>
      </c>
      <c r="R17" s="120">
        <v>22</v>
      </c>
      <c r="S17" s="121">
        <v>5</v>
      </c>
      <c r="T17" s="122">
        <v>27</v>
      </c>
      <c r="U17" s="148">
        <v>0</v>
      </c>
      <c r="V17" s="123">
        <v>143.01</v>
      </c>
      <c r="W17" s="124">
        <v>1</v>
      </c>
      <c r="X17" s="125">
        <v>26</v>
      </c>
      <c r="Y17" s="126">
        <v>15</v>
      </c>
    </row>
    <row r="18" spans="1:25" ht="15.75">
      <c r="A18" s="115">
        <v>1</v>
      </c>
      <c r="B18" s="116">
        <v>6</v>
      </c>
      <c r="C18" s="117" t="s">
        <v>212</v>
      </c>
      <c r="D18" s="118">
        <v>0</v>
      </c>
      <c r="E18" s="119" t="s">
        <v>204</v>
      </c>
      <c r="F18" s="120">
        <v>16</v>
      </c>
      <c r="G18" s="121">
        <v>2</v>
      </c>
      <c r="H18" s="122">
        <v>18</v>
      </c>
      <c r="I18" s="120">
        <v>46</v>
      </c>
      <c r="J18" s="121">
        <v>8</v>
      </c>
      <c r="K18" s="122">
        <v>54</v>
      </c>
      <c r="L18" s="120">
        <v>33</v>
      </c>
      <c r="M18" s="121">
        <v>6</v>
      </c>
      <c r="N18" s="122">
        <v>39</v>
      </c>
      <c r="O18" s="120">
        <v>45</v>
      </c>
      <c r="P18" s="121">
        <v>8</v>
      </c>
      <c r="Q18" s="122">
        <v>53</v>
      </c>
      <c r="R18" s="120">
        <v>33</v>
      </c>
      <c r="S18" s="121">
        <v>8</v>
      </c>
      <c r="T18" s="122">
        <v>41</v>
      </c>
      <c r="U18" s="148">
        <v>0</v>
      </c>
      <c r="V18" s="123">
        <v>205</v>
      </c>
      <c r="W18" s="124">
        <v>0</v>
      </c>
      <c r="X18" s="125">
        <v>12</v>
      </c>
      <c r="Y18" s="126">
        <v>7</v>
      </c>
    </row>
    <row r="19" spans="1:25" ht="15.75">
      <c r="A19" s="115">
        <v>1</v>
      </c>
      <c r="B19" s="116">
        <v>12</v>
      </c>
      <c r="C19" s="117" t="s">
        <v>321</v>
      </c>
      <c r="D19" s="118">
        <v>0</v>
      </c>
      <c r="E19" s="119" t="s">
        <v>204</v>
      </c>
      <c r="F19" s="120">
        <v>16</v>
      </c>
      <c r="G19" s="121">
        <v>2</v>
      </c>
      <c r="H19" s="122">
        <v>18</v>
      </c>
      <c r="I19" s="120">
        <v>40.020000000000003</v>
      </c>
      <c r="J19" s="121">
        <v>6</v>
      </c>
      <c r="K19" s="122">
        <v>46.02</v>
      </c>
      <c r="L19" s="120">
        <v>19</v>
      </c>
      <c r="M19" s="121">
        <v>3</v>
      </c>
      <c r="N19" s="122">
        <v>22</v>
      </c>
      <c r="O19" s="120">
        <v>18</v>
      </c>
      <c r="P19" s="121">
        <v>6</v>
      </c>
      <c r="Q19" s="122">
        <v>24</v>
      </c>
      <c r="R19" s="120">
        <v>21</v>
      </c>
      <c r="S19" s="121">
        <v>6</v>
      </c>
      <c r="T19" s="122">
        <v>27</v>
      </c>
      <c r="U19" s="148">
        <v>0</v>
      </c>
      <c r="V19" s="123">
        <v>137.02000000000001</v>
      </c>
      <c r="W19" s="124">
        <v>2</v>
      </c>
      <c r="X19" s="125">
        <v>29</v>
      </c>
      <c r="Y19" s="126">
        <v>17</v>
      </c>
    </row>
    <row r="20" spans="1:25" ht="15.75">
      <c r="A20" s="115">
        <v>2</v>
      </c>
      <c r="B20" s="116">
        <v>2</v>
      </c>
      <c r="C20" s="117" t="s">
        <v>240</v>
      </c>
      <c r="D20" s="118">
        <v>0</v>
      </c>
      <c r="E20" s="119" t="s">
        <v>204</v>
      </c>
      <c r="F20" s="120">
        <v>23</v>
      </c>
      <c r="G20" s="121">
        <v>4</v>
      </c>
      <c r="H20" s="122">
        <v>27</v>
      </c>
      <c r="I20" s="120">
        <v>17</v>
      </c>
      <c r="J20" s="121">
        <v>5</v>
      </c>
      <c r="K20" s="122">
        <v>22</v>
      </c>
      <c r="L20" s="120">
        <v>39</v>
      </c>
      <c r="M20" s="121">
        <v>7</v>
      </c>
      <c r="N20" s="122">
        <v>46</v>
      </c>
      <c r="O20" s="120">
        <v>24</v>
      </c>
      <c r="P20" s="121">
        <v>6</v>
      </c>
      <c r="Q20" s="122">
        <v>30</v>
      </c>
      <c r="R20" s="120">
        <v>17</v>
      </c>
      <c r="S20" s="121">
        <v>6</v>
      </c>
      <c r="T20" s="122">
        <v>23</v>
      </c>
      <c r="U20" s="148">
        <v>0</v>
      </c>
      <c r="V20" s="123">
        <v>148</v>
      </c>
      <c r="W20" s="124">
        <v>0</v>
      </c>
      <c r="X20" s="125">
        <v>21</v>
      </c>
      <c r="Y20" s="126">
        <v>11</v>
      </c>
    </row>
    <row r="21" spans="1:25" ht="15.75">
      <c r="A21" s="115">
        <v>1</v>
      </c>
      <c r="B21" s="116">
        <v>13</v>
      </c>
      <c r="C21" s="117" t="s">
        <v>219</v>
      </c>
      <c r="D21" s="118">
        <v>0</v>
      </c>
      <c r="E21" s="119" t="s">
        <v>204</v>
      </c>
      <c r="F21" s="120">
        <v>17</v>
      </c>
      <c r="G21" s="121">
        <v>3</v>
      </c>
      <c r="H21" s="122">
        <v>20</v>
      </c>
      <c r="I21" s="120">
        <v>6</v>
      </c>
      <c r="J21" s="121">
        <v>3</v>
      </c>
      <c r="K21" s="122">
        <v>9</v>
      </c>
      <c r="L21" s="120">
        <v>11</v>
      </c>
      <c r="M21" s="121">
        <v>2</v>
      </c>
      <c r="N21" s="122">
        <v>13</v>
      </c>
      <c r="O21" s="120">
        <v>26</v>
      </c>
      <c r="P21" s="121">
        <v>0</v>
      </c>
      <c r="Q21" s="122">
        <v>26</v>
      </c>
      <c r="R21" s="120">
        <v>21</v>
      </c>
      <c r="S21" s="121">
        <v>3</v>
      </c>
      <c r="T21" s="122">
        <v>24</v>
      </c>
      <c r="U21" s="148">
        <v>0</v>
      </c>
      <c r="V21" s="123">
        <v>92</v>
      </c>
      <c r="W21" s="124">
        <v>0</v>
      </c>
      <c r="X21" s="125">
        <v>38</v>
      </c>
      <c r="Y21" s="126">
        <v>23</v>
      </c>
    </row>
    <row r="22" spans="1:25" ht="15.75">
      <c r="A22" s="115">
        <v>1</v>
      </c>
      <c r="B22" s="116">
        <v>8</v>
      </c>
      <c r="C22" s="117" t="s">
        <v>205</v>
      </c>
      <c r="D22" s="118">
        <v>0</v>
      </c>
      <c r="E22" s="119" t="s">
        <v>204</v>
      </c>
      <c r="F22" s="120">
        <v>38.01</v>
      </c>
      <c r="G22" s="121">
        <v>7</v>
      </c>
      <c r="H22" s="122">
        <v>45.01</v>
      </c>
      <c r="I22" s="120">
        <v>37</v>
      </c>
      <c r="J22" s="121">
        <v>7</v>
      </c>
      <c r="K22" s="122">
        <v>44</v>
      </c>
      <c r="L22" s="120">
        <v>40</v>
      </c>
      <c r="M22" s="121">
        <v>6</v>
      </c>
      <c r="N22" s="122">
        <v>46</v>
      </c>
      <c r="O22" s="120">
        <v>36.01</v>
      </c>
      <c r="P22" s="121">
        <v>7</v>
      </c>
      <c r="Q22" s="122">
        <v>43.01</v>
      </c>
      <c r="R22" s="120">
        <v>35</v>
      </c>
      <c r="S22" s="121">
        <v>7</v>
      </c>
      <c r="T22" s="122">
        <v>42</v>
      </c>
      <c r="U22" s="148">
        <v>0</v>
      </c>
      <c r="V22" s="123">
        <v>220.01999999999998</v>
      </c>
      <c r="W22" s="124">
        <v>2</v>
      </c>
      <c r="X22" s="125">
        <v>5</v>
      </c>
      <c r="Y22" s="126">
        <v>2</v>
      </c>
    </row>
    <row r="23" spans="1:25" ht="15.75">
      <c r="A23" s="115">
        <v>4</v>
      </c>
      <c r="B23" s="116">
        <v>11</v>
      </c>
      <c r="C23" s="117" t="s">
        <v>242</v>
      </c>
      <c r="D23" s="118">
        <v>0</v>
      </c>
      <c r="E23" s="119" t="s">
        <v>204</v>
      </c>
      <c r="F23" s="120">
        <v>28.01</v>
      </c>
      <c r="G23" s="121">
        <v>3</v>
      </c>
      <c r="H23" s="122">
        <v>31.01</v>
      </c>
      <c r="I23" s="120">
        <v>14</v>
      </c>
      <c r="J23" s="121">
        <v>3</v>
      </c>
      <c r="K23" s="122">
        <v>17</v>
      </c>
      <c r="L23" s="120">
        <v>0</v>
      </c>
      <c r="M23" s="121">
        <v>0</v>
      </c>
      <c r="N23" s="122">
        <v>0</v>
      </c>
      <c r="O23" s="120">
        <v>22</v>
      </c>
      <c r="P23" s="121">
        <v>3</v>
      </c>
      <c r="Q23" s="122">
        <v>25</v>
      </c>
      <c r="R23" s="120">
        <v>0</v>
      </c>
      <c r="S23" s="121">
        <v>0</v>
      </c>
      <c r="T23" s="122">
        <v>0</v>
      </c>
      <c r="U23" s="148">
        <v>0</v>
      </c>
      <c r="V23" s="123">
        <v>73.010000000000005</v>
      </c>
      <c r="W23" s="124">
        <v>1</v>
      </c>
      <c r="X23" s="125">
        <v>41</v>
      </c>
      <c r="Y23" s="126">
        <v>26</v>
      </c>
    </row>
    <row r="24" spans="1:25" ht="15.75">
      <c r="A24" s="115">
        <v>2</v>
      </c>
      <c r="B24" s="116">
        <v>3</v>
      </c>
      <c r="C24" s="117" t="s">
        <v>209</v>
      </c>
      <c r="D24" s="118" t="s">
        <v>207</v>
      </c>
      <c r="E24" s="119" t="s">
        <v>204</v>
      </c>
      <c r="F24" s="120">
        <v>46.02</v>
      </c>
      <c r="G24" s="121">
        <v>7</v>
      </c>
      <c r="H24" s="122">
        <v>53.02</v>
      </c>
      <c r="I24" s="120">
        <v>40</v>
      </c>
      <c r="J24" s="121">
        <v>7</v>
      </c>
      <c r="K24" s="122">
        <v>47</v>
      </c>
      <c r="L24" s="120">
        <v>42.02</v>
      </c>
      <c r="M24" s="121">
        <v>8</v>
      </c>
      <c r="N24" s="122">
        <v>50.02</v>
      </c>
      <c r="O24" s="120">
        <v>33.01</v>
      </c>
      <c r="P24" s="121">
        <v>6</v>
      </c>
      <c r="Q24" s="122">
        <v>39.01</v>
      </c>
      <c r="R24" s="120">
        <v>24</v>
      </c>
      <c r="S24" s="121">
        <v>6</v>
      </c>
      <c r="T24" s="122">
        <v>30</v>
      </c>
      <c r="U24" s="148">
        <v>0</v>
      </c>
      <c r="V24" s="123">
        <v>219.05</v>
      </c>
      <c r="W24" s="124">
        <v>5</v>
      </c>
      <c r="X24" s="125">
        <v>6</v>
      </c>
      <c r="Y24" s="126">
        <v>3</v>
      </c>
    </row>
    <row r="25" spans="1:25" ht="15.75">
      <c r="A25" s="115">
        <v>2</v>
      </c>
      <c r="B25" s="116">
        <v>4</v>
      </c>
      <c r="C25" s="117" t="s">
        <v>211</v>
      </c>
      <c r="D25" s="118" t="s">
        <v>207</v>
      </c>
      <c r="E25" s="119" t="s">
        <v>204</v>
      </c>
      <c r="F25" s="120">
        <v>31.01</v>
      </c>
      <c r="G25" s="121">
        <v>5</v>
      </c>
      <c r="H25" s="122">
        <v>36.010000000000005</v>
      </c>
      <c r="I25" s="120">
        <v>43.02</v>
      </c>
      <c r="J25" s="121">
        <v>7</v>
      </c>
      <c r="K25" s="122">
        <v>50.02</v>
      </c>
      <c r="L25" s="120">
        <v>41.01</v>
      </c>
      <c r="M25" s="121">
        <v>7</v>
      </c>
      <c r="N25" s="122">
        <v>48.01</v>
      </c>
      <c r="O25" s="120">
        <v>22</v>
      </c>
      <c r="P25" s="121">
        <v>2</v>
      </c>
      <c r="Q25" s="122">
        <v>24</v>
      </c>
      <c r="R25" s="120">
        <v>12</v>
      </c>
      <c r="S25" s="121">
        <v>4</v>
      </c>
      <c r="T25" s="122">
        <v>16</v>
      </c>
      <c r="U25" s="148">
        <v>0</v>
      </c>
      <c r="V25" s="123">
        <v>174.04</v>
      </c>
      <c r="W25" s="124">
        <v>4</v>
      </c>
      <c r="X25" s="125">
        <v>17</v>
      </c>
      <c r="Y25" s="126">
        <v>9</v>
      </c>
    </row>
    <row r="26" spans="1:25" ht="15.75">
      <c r="A26" s="115">
        <v>2</v>
      </c>
      <c r="B26" s="116">
        <v>14</v>
      </c>
      <c r="C26" s="117" t="s">
        <v>318</v>
      </c>
      <c r="D26" s="118">
        <v>0</v>
      </c>
      <c r="E26" s="119" t="s">
        <v>204</v>
      </c>
      <c r="F26" s="120">
        <v>33.020000000000003</v>
      </c>
      <c r="G26" s="121">
        <v>4</v>
      </c>
      <c r="H26" s="122">
        <v>37.020000000000003</v>
      </c>
      <c r="I26" s="120">
        <v>43.01</v>
      </c>
      <c r="J26" s="121">
        <v>8</v>
      </c>
      <c r="K26" s="122">
        <v>51.01</v>
      </c>
      <c r="L26" s="120">
        <v>46.02</v>
      </c>
      <c r="M26" s="121">
        <v>9</v>
      </c>
      <c r="N26" s="122">
        <v>55.02</v>
      </c>
      <c r="O26" s="120">
        <v>42</v>
      </c>
      <c r="P26" s="121">
        <v>7</v>
      </c>
      <c r="Q26" s="122">
        <v>49</v>
      </c>
      <c r="R26" s="120">
        <v>22</v>
      </c>
      <c r="S26" s="121">
        <v>0</v>
      </c>
      <c r="T26" s="122">
        <v>22</v>
      </c>
      <c r="U26" s="148">
        <v>0</v>
      </c>
      <c r="V26" s="123">
        <v>214.05</v>
      </c>
      <c r="W26" s="124">
        <v>5</v>
      </c>
      <c r="X26" s="125">
        <v>7</v>
      </c>
      <c r="Y26" s="126">
        <v>4</v>
      </c>
    </row>
    <row r="27" spans="1:25" ht="15.75">
      <c r="A27" s="115">
        <v>2</v>
      </c>
      <c r="B27" s="116">
        <v>5</v>
      </c>
      <c r="C27" s="117" t="s">
        <v>215</v>
      </c>
      <c r="D27" s="118" t="s">
        <v>207</v>
      </c>
      <c r="E27" s="119" t="s">
        <v>204</v>
      </c>
      <c r="F27" s="120">
        <v>35.01</v>
      </c>
      <c r="G27" s="121">
        <v>7</v>
      </c>
      <c r="H27" s="122">
        <v>42.01</v>
      </c>
      <c r="I27" s="120">
        <v>23</v>
      </c>
      <c r="J27" s="121">
        <v>3</v>
      </c>
      <c r="K27" s="122">
        <v>26</v>
      </c>
      <c r="L27" s="120">
        <v>30</v>
      </c>
      <c r="M27" s="121">
        <v>5</v>
      </c>
      <c r="N27" s="122">
        <v>35</v>
      </c>
      <c r="O27" s="120">
        <v>12</v>
      </c>
      <c r="P27" s="121">
        <v>0</v>
      </c>
      <c r="Q27" s="122">
        <v>12</v>
      </c>
      <c r="R27" s="120">
        <v>20</v>
      </c>
      <c r="S27" s="121">
        <v>2</v>
      </c>
      <c r="T27" s="122">
        <v>22</v>
      </c>
      <c r="U27" s="148">
        <v>0</v>
      </c>
      <c r="V27" s="123">
        <v>137.01</v>
      </c>
      <c r="W27" s="124">
        <v>1</v>
      </c>
      <c r="X27" s="125">
        <v>30</v>
      </c>
      <c r="Y27" s="126">
        <v>18</v>
      </c>
    </row>
    <row r="28" spans="1:25" ht="15.75">
      <c r="A28" s="115">
        <v>1</v>
      </c>
      <c r="B28" s="116">
        <v>11</v>
      </c>
      <c r="C28" s="117" t="s">
        <v>218</v>
      </c>
      <c r="D28" s="118">
        <v>0</v>
      </c>
      <c r="E28" s="119" t="s">
        <v>204</v>
      </c>
      <c r="F28" s="120">
        <v>13</v>
      </c>
      <c r="G28" s="121">
        <v>2</v>
      </c>
      <c r="H28" s="122">
        <v>15</v>
      </c>
      <c r="I28" s="120">
        <v>20</v>
      </c>
      <c r="J28" s="121">
        <v>0</v>
      </c>
      <c r="K28" s="122">
        <v>20</v>
      </c>
      <c r="L28" s="120">
        <v>19</v>
      </c>
      <c r="M28" s="121">
        <v>6</v>
      </c>
      <c r="N28" s="122">
        <v>25</v>
      </c>
      <c r="O28" s="120">
        <v>12</v>
      </c>
      <c r="P28" s="121">
        <v>8</v>
      </c>
      <c r="Q28" s="122">
        <v>20</v>
      </c>
      <c r="R28" s="120">
        <v>24</v>
      </c>
      <c r="S28" s="121">
        <v>4</v>
      </c>
      <c r="T28" s="122">
        <v>28</v>
      </c>
      <c r="U28" s="148">
        <v>0</v>
      </c>
      <c r="V28" s="123">
        <v>108</v>
      </c>
      <c r="W28" s="124">
        <v>0</v>
      </c>
      <c r="X28" s="125">
        <v>36</v>
      </c>
      <c r="Y28" s="126">
        <v>22</v>
      </c>
    </row>
    <row r="29" spans="1:25" ht="15.75">
      <c r="A29" s="115">
        <v>2</v>
      </c>
      <c r="B29" s="116">
        <v>10</v>
      </c>
      <c r="C29" s="117" t="s">
        <v>244</v>
      </c>
      <c r="D29" s="118">
        <v>0</v>
      </c>
      <c r="E29" s="119" t="s">
        <v>204</v>
      </c>
      <c r="F29" s="120">
        <v>20</v>
      </c>
      <c r="G29" s="121">
        <v>0</v>
      </c>
      <c r="H29" s="122">
        <v>20</v>
      </c>
      <c r="I29" s="120">
        <v>22</v>
      </c>
      <c r="J29" s="121">
        <v>4</v>
      </c>
      <c r="K29" s="122">
        <v>26</v>
      </c>
      <c r="L29" s="120">
        <v>7</v>
      </c>
      <c r="M29" s="121">
        <v>6</v>
      </c>
      <c r="N29" s="122">
        <v>13</v>
      </c>
      <c r="O29" s="120">
        <v>16</v>
      </c>
      <c r="P29" s="121">
        <v>6</v>
      </c>
      <c r="Q29" s="122">
        <v>22</v>
      </c>
      <c r="R29" s="120">
        <v>6</v>
      </c>
      <c r="S29" s="121">
        <v>0</v>
      </c>
      <c r="T29" s="122">
        <v>6</v>
      </c>
      <c r="U29" s="148">
        <v>0</v>
      </c>
      <c r="V29" s="123">
        <v>87</v>
      </c>
      <c r="W29" s="124">
        <v>0</v>
      </c>
      <c r="X29" s="125">
        <v>39</v>
      </c>
      <c r="Y29" s="126">
        <v>24</v>
      </c>
    </row>
    <row r="30" spans="1:25" ht="15.75">
      <c r="A30" s="115">
        <v>1</v>
      </c>
      <c r="B30" s="116">
        <v>9</v>
      </c>
      <c r="C30" s="117" t="s">
        <v>322</v>
      </c>
      <c r="D30" s="127">
        <v>0</v>
      </c>
      <c r="E30" s="119" t="s">
        <v>204</v>
      </c>
      <c r="F30" s="120">
        <v>21</v>
      </c>
      <c r="G30" s="121">
        <v>1</v>
      </c>
      <c r="H30" s="122">
        <v>22</v>
      </c>
      <c r="I30" s="120">
        <v>35</v>
      </c>
      <c r="J30" s="121">
        <v>5</v>
      </c>
      <c r="K30" s="122">
        <v>40</v>
      </c>
      <c r="L30" s="120">
        <v>27.01</v>
      </c>
      <c r="M30" s="121">
        <v>4</v>
      </c>
      <c r="N30" s="122">
        <v>31.01</v>
      </c>
      <c r="O30" s="120">
        <v>8</v>
      </c>
      <c r="P30" s="121">
        <v>3</v>
      </c>
      <c r="Q30" s="122">
        <v>11</v>
      </c>
      <c r="R30" s="120">
        <v>15</v>
      </c>
      <c r="S30" s="121">
        <v>2</v>
      </c>
      <c r="T30" s="122">
        <v>17</v>
      </c>
      <c r="U30" s="148">
        <v>0</v>
      </c>
      <c r="V30" s="123">
        <v>121.01</v>
      </c>
      <c r="W30" s="124">
        <v>1</v>
      </c>
      <c r="X30" s="125">
        <v>34</v>
      </c>
      <c r="Y30" s="126">
        <v>21</v>
      </c>
    </row>
    <row r="31" spans="1:25" ht="15.75">
      <c r="A31" s="115">
        <v>2</v>
      </c>
      <c r="B31" s="116">
        <v>8</v>
      </c>
      <c r="C31" s="117" t="s">
        <v>216</v>
      </c>
      <c r="D31" s="118" t="s">
        <v>207</v>
      </c>
      <c r="E31" s="119" t="s">
        <v>204</v>
      </c>
      <c r="F31" s="120">
        <v>35.01</v>
      </c>
      <c r="G31" s="121">
        <v>6</v>
      </c>
      <c r="H31" s="122">
        <v>41.01</v>
      </c>
      <c r="I31" s="120">
        <v>37</v>
      </c>
      <c r="J31" s="121">
        <v>5</v>
      </c>
      <c r="K31" s="122">
        <v>42</v>
      </c>
      <c r="L31" s="120">
        <v>42.03</v>
      </c>
      <c r="M31" s="121">
        <v>7</v>
      </c>
      <c r="N31" s="122">
        <v>49.03</v>
      </c>
      <c r="O31" s="120">
        <v>39.01</v>
      </c>
      <c r="P31" s="121">
        <v>6</v>
      </c>
      <c r="Q31" s="122">
        <v>45.01</v>
      </c>
      <c r="R31" s="120">
        <v>29</v>
      </c>
      <c r="S31" s="121">
        <v>6</v>
      </c>
      <c r="T31" s="122">
        <v>35</v>
      </c>
      <c r="U31" s="148">
        <v>0</v>
      </c>
      <c r="V31" s="123">
        <v>212.04999999999998</v>
      </c>
      <c r="W31" s="124">
        <v>5</v>
      </c>
      <c r="X31" s="125">
        <v>9</v>
      </c>
      <c r="Y31" s="126">
        <v>5</v>
      </c>
    </row>
    <row r="32" spans="1:25" ht="15.75">
      <c r="A32" s="115">
        <v>4</v>
      </c>
      <c r="B32" s="116">
        <v>13</v>
      </c>
      <c r="C32" s="117" t="s">
        <v>323</v>
      </c>
      <c r="D32" s="118">
        <v>0</v>
      </c>
      <c r="E32" s="119" t="s">
        <v>204</v>
      </c>
      <c r="F32" s="120">
        <v>34</v>
      </c>
      <c r="G32" s="121">
        <v>6</v>
      </c>
      <c r="H32" s="122">
        <v>40</v>
      </c>
      <c r="I32" s="120">
        <v>16.010000000000002</v>
      </c>
      <c r="J32" s="121">
        <v>4</v>
      </c>
      <c r="K32" s="122">
        <v>20.010000000000002</v>
      </c>
      <c r="L32" s="120">
        <v>4</v>
      </c>
      <c r="M32" s="121">
        <v>7</v>
      </c>
      <c r="N32" s="122">
        <v>11</v>
      </c>
      <c r="O32" s="120">
        <v>3</v>
      </c>
      <c r="P32" s="121">
        <v>7</v>
      </c>
      <c r="Q32" s="122">
        <v>10</v>
      </c>
      <c r="R32" s="120">
        <v>5</v>
      </c>
      <c r="S32" s="121">
        <v>0</v>
      </c>
      <c r="T32" s="122">
        <v>5</v>
      </c>
      <c r="U32" s="148">
        <v>0</v>
      </c>
      <c r="V32" s="123">
        <v>86.01</v>
      </c>
      <c r="W32" s="124">
        <v>1</v>
      </c>
      <c r="X32" s="125">
        <v>40</v>
      </c>
      <c r="Y32" s="126">
        <v>25</v>
      </c>
    </row>
    <row r="33" spans="1:26" ht="15.75">
      <c r="A33" s="115">
        <v>1</v>
      </c>
      <c r="B33" s="116">
        <v>3</v>
      </c>
      <c r="C33" s="117" t="s">
        <v>238</v>
      </c>
      <c r="D33" s="118">
        <v>0</v>
      </c>
      <c r="E33" s="119" t="s">
        <v>204</v>
      </c>
      <c r="F33" s="120">
        <v>41.01</v>
      </c>
      <c r="G33" s="121">
        <v>7</v>
      </c>
      <c r="H33" s="122">
        <v>48.01</v>
      </c>
      <c r="I33" s="120">
        <v>44</v>
      </c>
      <c r="J33" s="121">
        <v>9</v>
      </c>
      <c r="K33" s="122">
        <v>53</v>
      </c>
      <c r="L33" s="120">
        <v>43.02</v>
      </c>
      <c r="M33" s="121">
        <v>6</v>
      </c>
      <c r="N33" s="122">
        <v>49.02</v>
      </c>
      <c r="O33" s="120">
        <v>46.01</v>
      </c>
      <c r="P33" s="121">
        <v>8</v>
      </c>
      <c r="Q33" s="122">
        <v>54.01</v>
      </c>
      <c r="R33" s="120">
        <v>33</v>
      </c>
      <c r="S33" s="121">
        <v>5</v>
      </c>
      <c r="T33" s="122">
        <v>38</v>
      </c>
      <c r="U33" s="148">
        <v>0</v>
      </c>
      <c r="V33" s="123">
        <v>242.04</v>
      </c>
      <c r="W33" s="124">
        <v>4</v>
      </c>
      <c r="X33" s="125">
        <v>1</v>
      </c>
      <c r="Y33" s="126">
        <v>1</v>
      </c>
    </row>
    <row r="34" spans="1:26" ht="16.5" thickBot="1">
      <c r="A34" s="128">
        <v>2</v>
      </c>
      <c r="B34" s="129">
        <v>11</v>
      </c>
      <c r="C34" s="130" t="s">
        <v>217</v>
      </c>
      <c r="D34" s="131">
        <v>0</v>
      </c>
      <c r="E34" s="132" t="s">
        <v>204</v>
      </c>
      <c r="F34" s="133">
        <v>0</v>
      </c>
      <c r="G34" s="134">
        <v>0</v>
      </c>
      <c r="H34" s="135">
        <v>0</v>
      </c>
      <c r="I34" s="133">
        <v>15</v>
      </c>
      <c r="J34" s="134">
        <v>2</v>
      </c>
      <c r="K34" s="135">
        <v>17</v>
      </c>
      <c r="L34" s="133">
        <v>4</v>
      </c>
      <c r="M34" s="134">
        <v>0</v>
      </c>
      <c r="N34" s="135">
        <v>4</v>
      </c>
      <c r="O34" s="133">
        <v>22</v>
      </c>
      <c r="P34" s="134">
        <v>7</v>
      </c>
      <c r="Q34" s="135">
        <v>29</v>
      </c>
      <c r="R34" s="133">
        <v>0</v>
      </c>
      <c r="S34" s="134">
        <v>0</v>
      </c>
      <c r="T34" s="135">
        <v>0</v>
      </c>
      <c r="U34" s="149">
        <v>0</v>
      </c>
      <c r="V34" s="136">
        <v>50</v>
      </c>
      <c r="W34" s="137">
        <v>0</v>
      </c>
      <c r="X34" s="138">
        <v>42</v>
      </c>
      <c r="Y34" s="139">
        <v>27</v>
      </c>
    </row>
    <row r="35" spans="1:26" ht="15.75" thickBot="1">
      <c r="A35" s="140"/>
      <c r="B35" s="140"/>
      <c r="C35" s="140"/>
      <c r="D35" s="127"/>
      <c r="E35" s="141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1"/>
      <c r="X35" s="141"/>
      <c r="Y35" s="140"/>
    </row>
    <row r="36" spans="1:26">
      <c r="A36" s="157" t="s">
        <v>222</v>
      </c>
      <c r="B36" s="159"/>
      <c r="C36" s="158" t="s">
        <v>238</v>
      </c>
      <c r="D36" s="169"/>
      <c r="E36" s="160" t="s">
        <v>324</v>
      </c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1"/>
      <c r="X36" s="141"/>
      <c r="Y36" s="140"/>
    </row>
    <row r="37" spans="1:26" ht="15.75" thickBot="1">
      <c r="A37" s="161" t="s">
        <v>223</v>
      </c>
      <c r="B37" s="142"/>
      <c r="C37" s="145" t="s">
        <v>318</v>
      </c>
      <c r="D37" s="143"/>
      <c r="E37" s="146">
        <v>55.02</v>
      </c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1"/>
      <c r="X37" s="141"/>
      <c r="Y37" s="140"/>
    </row>
    <row r="40" spans="1:26" ht="23.25">
      <c r="A40" s="268" t="s">
        <v>317</v>
      </c>
      <c r="B40" s="268"/>
      <c r="C40" s="268"/>
      <c r="D40" s="268"/>
      <c r="E40" s="268"/>
      <c r="F40" s="268"/>
      <c r="G40" s="268"/>
      <c r="H40" s="268"/>
      <c r="I40" s="268"/>
      <c r="J40" s="268"/>
      <c r="K40" s="268"/>
      <c r="L40" s="268"/>
      <c r="M40" s="268"/>
      <c r="N40" s="268"/>
      <c r="O40" s="268"/>
      <c r="P40" s="268"/>
      <c r="Q40" s="268"/>
      <c r="R40" s="268"/>
      <c r="S40" s="268"/>
      <c r="T40" s="268"/>
      <c r="U40" s="268"/>
      <c r="V40" s="268"/>
      <c r="W40" s="268"/>
      <c r="X40" s="268"/>
      <c r="Y40" s="268"/>
      <c r="Z40" s="268"/>
    </row>
    <row r="41" spans="1:26" ht="18">
      <c r="A41" s="269" t="s">
        <v>224</v>
      </c>
      <c r="B41" s="269"/>
      <c r="C41" s="269"/>
      <c r="D41" s="269"/>
      <c r="E41" s="269"/>
      <c r="F41" s="269"/>
      <c r="G41" s="269"/>
      <c r="H41" s="269"/>
      <c r="I41" s="269"/>
      <c r="J41" s="269"/>
      <c r="K41" s="269"/>
      <c r="L41" s="269"/>
      <c r="M41" s="269"/>
      <c r="N41" s="269"/>
      <c r="O41" s="269"/>
      <c r="P41" s="269"/>
      <c r="Q41" s="269"/>
      <c r="R41" s="269"/>
      <c r="S41" s="269"/>
      <c r="T41" s="269"/>
      <c r="U41" s="269"/>
      <c r="V41" s="269"/>
      <c r="W41" s="269"/>
      <c r="X41" s="269"/>
      <c r="Y41" s="269"/>
      <c r="Z41" s="269"/>
    </row>
    <row r="42" spans="1:26" ht="18.75" thickBot="1">
      <c r="A42" s="90"/>
      <c r="B42" s="90"/>
      <c r="C42" s="90"/>
      <c r="D42" s="91"/>
      <c r="E42" s="91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1"/>
      <c r="X42" s="163"/>
      <c r="Y42" s="92"/>
      <c r="Z42" s="92"/>
    </row>
    <row r="43" spans="1:26" ht="20.25">
      <c r="A43" s="93" t="s">
        <v>188</v>
      </c>
      <c r="B43" s="94" t="s">
        <v>189</v>
      </c>
      <c r="C43" s="95" t="s">
        <v>3</v>
      </c>
      <c r="D43" s="95" t="s">
        <v>190</v>
      </c>
      <c r="E43" s="96" t="s">
        <v>191</v>
      </c>
      <c r="F43" s="274" t="s">
        <v>192</v>
      </c>
      <c r="G43" s="274"/>
      <c r="H43" s="275"/>
      <c r="I43" s="276" t="s">
        <v>193</v>
      </c>
      <c r="J43" s="274"/>
      <c r="K43" s="275"/>
      <c r="L43" s="276" t="s">
        <v>194</v>
      </c>
      <c r="M43" s="274"/>
      <c r="N43" s="275"/>
      <c r="O43" s="276" t="s">
        <v>195</v>
      </c>
      <c r="P43" s="274"/>
      <c r="Q43" s="275"/>
      <c r="R43" s="276" t="s">
        <v>196</v>
      </c>
      <c r="S43" s="274"/>
      <c r="T43" s="275"/>
      <c r="U43" s="270" t="s">
        <v>197</v>
      </c>
      <c r="V43" s="271"/>
      <c r="W43" s="97" t="s">
        <v>198</v>
      </c>
      <c r="X43" s="272" t="s">
        <v>199</v>
      </c>
      <c r="Y43" s="277"/>
      <c r="Z43" s="273"/>
    </row>
    <row r="44" spans="1:26" ht="16.5" thickBot="1">
      <c r="A44" s="98"/>
      <c r="B44" s="99"/>
      <c r="C44" s="100"/>
      <c r="D44" s="95"/>
      <c r="E44" s="101"/>
      <c r="F44" s="102" t="s">
        <v>200</v>
      </c>
      <c r="G44" s="103" t="s">
        <v>201</v>
      </c>
      <c r="H44" s="102" t="s">
        <v>197</v>
      </c>
      <c r="I44" s="104" t="s">
        <v>200</v>
      </c>
      <c r="J44" s="103" t="s">
        <v>201</v>
      </c>
      <c r="K44" s="102" t="s">
        <v>197</v>
      </c>
      <c r="L44" s="104" t="s">
        <v>200</v>
      </c>
      <c r="M44" s="103" t="s">
        <v>201</v>
      </c>
      <c r="N44" s="102" t="s">
        <v>197</v>
      </c>
      <c r="O44" s="104" t="s">
        <v>200</v>
      </c>
      <c r="P44" s="103" t="s">
        <v>201</v>
      </c>
      <c r="Q44" s="102" t="s">
        <v>197</v>
      </c>
      <c r="R44" s="104" t="s">
        <v>200</v>
      </c>
      <c r="S44" s="103" t="s">
        <v>201</v>
      </c>
      <c r="T44" s="102" t="s">
        <v>197</v>
      </c>
      <c r="U44" s="105" t="s">
        <v>225</v>
      </c>
      <c r="V44" s="105" t="s">
        <v>204</v>
      </c>
      <c r="W44" s="106" t="s">
        <v>202</v>
      </c>
      <c r="X44" s="107" t="s">
        <v>203</v>
      </c>
      <c r="Y44" s="144" t="s">
        <v>225</v>
      </c>
      <c r="Z44" s="108" t="s">
        <v>204</v>
      </c>
    </row>
    <row r="45" spans="1:26" ht="15.75">
      <c r="A45" s="109"/>
      <c r="B45" s="110"/>
      <c r="C45" s="111"/>
      <c r="D45" s="112"/>
      <c r="E45" s="111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4"/>
    </row>
    <row r="46" spans="1:26" ht="15.75">
      <c r="A46" s="115">
        <v>4</v>
      </c>
      <c r="B46" s="116">
        <v>15</v>
      </c>
      <c r="C46" s="117">
        <v>0</v>
      </c>
      <c r="D46" s="118">
        <v>0</v>
      </c>
      <c r="E46" s="119">
        <v>0</v>
      </c>
      <c r="F46" s="120">
        <v>0</v>
      </c>
      <c r="G46" s="121">
        <v>0</v>
      </c>
      <c r="H46" s="122">
        <v>0</v>
      </c>
      <c r="I46" s="120">
        <v>0</v>
      </c>
      <c r="J46" s="121">
        <v>0</v>
      </c>
      <c r="K46" s="122">
        <v>0</v>
      </c>
      <c r="L46" s="120">
        <v>0</v>
      </c>
      <c r="M46" s="121">
        <v>0</v>
      </c>
      <c r="N46" s="122">
        <v>0</v>
      </c>
      <c r="O46" s="120">
        <v>0</v>
      </c>
      <c r="P46" s="121">
        <v>0</v>
      </c>
      <c r="Q46" s="122">
        <v>0</v>
      </c>
      <c r="R46" s="120">
        <v>0</v>
      </c>
      <c r="S46" s="121">
        <v>0</v>
      </c>
      <c r="T46" s="122">
        <v>0</v>
      </c>
      <c r="U46" s="147">
        <v>0</v>
      </c>
      <c r="V46" s="123">
        <v>0</v>
      </c>
      <c r="W46" s="124">
        <v>0</v>
      </c>
      <c r="X46" s="125">
        <v>43</v>
      </c>
      <c r="Y46" s="162" t="s">
        <v>221</v>
      </c>
      <c r="Z46" s="126" t="s">
        <v>221</v>
      </c>
    </row>
    <row r="47" spans="1:26" ht="15.75">
      <c r="A47" s="115">
        <v>4</v>
      </c>
      <c r="B47" s="116">
        <v>6</v>
      </c>
      <c r="C47" s="117" t="s">
        <v>206</v>
      </c>
      <c r="D47" s="118" t="s">
        <v>207</v>
      </c>
      <c r="E47" s="119" t="s">
        <v>225</v>
      </c>
      <c r="F47" s="120">
        <v>29</v>
      </c>
      <c r="G47" s="121">
        <v>6</v>
      </c>
      <c r="H47" s="122">
        <v>35</v>
      </c>
      <c r="I47" s="120">
        <v>43</v>
      </c>
      <c r="J47" s="121">
        <v>8</v>
      </c>
      <c r="K47" s="122">
        <v>51</v>
      </c>
      <c r="L47" s="120">
        <v>19</v>
      </c>
      <c r="M47" s="121">
        <v>2</v>
      </c>
      <c r="N47" s="122">
        <v>21</v>
      </c>
      <c r="O47" s="120">
        <v>25</v>
      </c>
      <c r="P47" s="121">
        <v>7</v>
      </c>
      <c r="Q47" s="122">
        <v>32</v>
      </c>
      <c r="R47" s="120">
        <v>39</v>
      </c>
      <c r="S47" s="121">
        <v>6</v>
      </c>
      <c r="T47" s="122">
        <v>45</v>
      </c>
      <c r="U47" s="148">
        <v>184</v>
      </c>
      <c r="V47" s="123">
        <v>0</v>
      </c>
      <c r="W47" s="124">
        <v>0</v>
      </c>
      <c r="X47" s="125">
        <v>16</v>
      </c>
      <c r="Y47" s="162">
        <v>8</v>
      </c>
      <c r="Z47" s="126" t="s">
        <v>221</v>
      </c>
    </row>
    <row r="48" spans="1:26" ht="15.75">
      <c r="A48" s="115">
        <v>4</v>
      </c>
      <c r="B48" s="116">
        <v>9</v>
      </c>
      <c r="C48" s="117" t="s">
        <v>210</v>
      </c>
      <c r="D48" s="118" t="s">
        <v>207</v>
      </c>
      <c r="E48" s="119" t="s">
        <v>225</v>
      </c>
      <c r="F48" s="120">
        <v>21</v>
      </c>
      <c r="G48" s="121">
        <v>4</v>
      </c>
      <c r="H48" s="122">
        <v>25</v>
      </c>
      <c r="I48" s="120">
        <v>18.010000000000002</v>
      </c>
      <c r="J48" s="121">
        <v>5</v>
      </c>
      <c r="K48" s="122">
        <v>23.01</v>
      </c>
      <c r="L48" s="120">
        <v>21</v>
      </c>
      <c r="M48" s="121">
        <v>0</v>
      </c>
      <c r="N48" s="122">
        <v>21</v>
      </c>
      <c r="O48" s="120">
        <v>1</v>
      </c>
      <c r="P48" s="121">
        <v>7</v>
      </c>
      <c r="Q48" s="122">
        <v>8</v>
      </c>
      <c r="R48" s="120">
        <v>31</v>
      </c>
      <c r="S48" s="121">
        <v>5</v>
      </c>
      <c r="T48" s="122">
        <v>36</v>
      </c>
      <c r="U48" s="148">
        <v>113.01</v>
      </c>
      <c r="V48" s="123">
        <v>0</v>
      </c>
      <c r="W48" s="124">
        <v>1</v>
      </c>
      <c r="X48" s="125">
        <v>35</v>
      </c>
      <c r="Y48" s="162">
        <v>14</v>
      </c>
      <c r="Z48" s="126" t="s">
        <v>221</v>
      </c>
    </row>
    <row r="49" spans="1:26" ht="15.75">
      <c r="A49" s="115">
        <v>3</v>
      </c>
      <c r="B49" s="116">
        <v>9</v>
      </c>
      <c r="C49" s="117" t="s">
        <v>326</v>
      </c>
      <c r="D49" s="118">
        <v>0</v>
      </c>
      <c r="E49" s="119" t="s">
        <v>225</v>
      </c>
      <c r="F49" s="120">
        <v>11</v>
      </c>
      <c r="G49" s="121">
        <v>1</v>
      </c>
      <c r="H49" s="122">
        <v>12</v>
      </c>
      <c r="I49" s="120">
        <v>22</v>
      </c>
      <c r="J49" s="121">
        <v>2</v>
      </c>
      <c r="K49" s="122">
        <v>24</v>
      </c>
      <c r="L49" s="120">
        <v>28</v>
      </c>
      <c r="M49" s="121">
        <v>5</v>
      </c>
      <c r="N49" s="122">
        <v>33</v>
      </c>
      <c r="O49" s="120">
        <v>40</v>
      </c>
      <c r="P49" s="121">
        <v>6</v>
      </c>
      <c r="Q49" s="122">
        <v>46</v>
      </c>
      <c r="R49" s="120">
        <v>28</v>
      </c>
      <c r="S49" s="121">
        <v>5</v>
      </c>
      <c r="T49" s="122">
        <v>33</v>
      </c>
      <c r="U49" s="148">
        <v>148</v>
      </c>
      <c r="V49" s="123">
        <v>0</v>
      </c>
      <c r="W49" s="124">
        <v>0</v>
      </c>
      <c r="X49" s="125">
        <v>21</v>
      </c>
      <c r="Y49" s="162">
        <v>11</v>
      </c>
      <c r="Z49" s="126" t="s">
        <v>221</v>
      </c>
    </row>
    <row r="50" spans="1:26" ht="15.75">
      <c r="A50" s="115">
        <v>3</v>
      </c>
      <c r="B50" s="116">
        <v>2</v>
      </c>
      <c r="C50" s="117" t="s">
        <v>243</v>
      </c>
      <c r="D50" s="118">
        <v>0</v>
      </c>
      <c r="E50" s="119" t="s">
        <v>225</v>
      </c>
      <c r="F50" s="120">
        <v>34</v>
      </c>
      <c r="G50" s="121">
        <v>6</v>
      </c>
      <c r="H50" s="122">
        <v>40</v>
      </c>
      <c r="I50" s="120">
        <v>37</v>
      </c>
      <c r="J50" s="121">
        <v>6</v>
      </c>
      <c r="K50" s="122">
        <v>43</v>
      </c>
      <c r="L50" s="120">
        <v>37</v>
      </c>
      <c r="M50" s="121">
        <v>6</v>
      </c>
      <c r="N50" s="122">
        <v>43</v>
      </c>
      <c r="O50" s="120">
        <v>34</v>
      </c>
      <c r="P50" s="121">
        <v>6</v>
      </c>
      <c r="Q50" s="122">
        <v>40</v>
      </c>
      <c r="R50" s="120">
        <v>7</v>
      </c>
      <c r="S50" s="121">
        <v>0</v>
      </c>
      <c r="T50" s="122">
        <v>7</v>
      </c>
      <c r="U50" s="148">
        <v>173</v>
      </c>
      <c r="V50" s="123">
        <v>0</v>
      </c>
      <c r="W50" s="124">
        <v>0</v>
      </c>
      <c r="X50" s="125">
        <v>18</v>
      </c>
      <c r="Y50" s="162">
        <v>9</v>
      </c>
      <c r="Z50" s="126" t="s">
        <v>221</v>
      </c>
    </row>
    <row r="51" spans="1:26" ht="15.75">
      <c r="A51" s="115">
        <v>3</v>
      </c>
      <c r="B51" s="116">
        <v>5</v>
      </c>
      <c r="C51" s="117" t="s">
        <v>213</v>
      </c>
      <c r="D51" s="118" t="s">
        <v>190</v>
      </c>
      <c r="E51" s="119" t="s">
        <v>225</v>
      </c>
      <c r="F51" s="120">
        <v>33</v>
      </c>
      <c r="G51" s="121">
        <v>6</v>
      </c>
      <c r="H51" s="122">
        <v>39</v>
      </c>
      <c r="I51" s="120">
        <v>18</v>
      </c>
      <c r="J51" s="121">
        <v>0</v>
      </c>
      <c r="K51" s="122">
        <v>18</v>
      </c>
      <c r="L51" s="120">
        <v>18</v>
      </c>
      <c r="M51" s="121">
        <v>5</v>
      </c>
      <c r="N51" s="122">
        <v>23</v>
      </c>
      <c r="O51" s="120">
        <v>3</v>
      </c>
      <c r="P51" s="121">
        <v>0</v>
      </c>
      <c r="Q51" s="122">
        <v>3</v>
      </c>
      <c r="R51" s="120">
        <v>11</v>
      </c>
      <c r="S51" s="121">
        <v>0</v>
      </c>
      <c r="T51" s="122">
        <v>11</v>
      </c>
      <c r="U51" s="148">
        <v>94</v>
      </c>
      <c r="V51" s="123">
        <v>0</v>
      </c>
      <c r="W51" s="124">
        <v>0</v>
      </c>
      <c r="X51" s="125">
        <v>37</v>
      </c>
      <c r="Y51" s="162">
        <v>15</v>
      </c>
      <c r="Z51" s="126" t="s">
        <v>221</v>
      </c>
    </row>
    <row r="52" spans="1:26" ht="15.75">
      <c r="A52" s="115">
        <v>3</v>
      </c>
      <c r="B52" s="116">
        <v>4</v>
      </c>
      <c r="C52" s="117" t="s">
        <v>239</v>
      </c>
      <c r="D52" s="118" t="s">
        <v>190</v>
      </c>
      <c r="E52" s="119" t="s">
        <v>225</v>
      </c>
      <c r="F52" s="120">
        <v>26.01</v>
      </c>
      <c r="G52" s="121">
        <v>5</v>
      </c>
      <c r="H52" s="122">
        <v>31.01</v>
      </c>
      <c r="I52" s="120">
        <v>26</v>
      </c>
      <c r="J52" s="121">
        <v>6</v>
      </c>
      <c r="K52" s="122">
        <v>32</v>
      </c>
      <c r="L52" s="120">
        <v>34</v>
      </c>
      <c r="M52" s="121">
        <v>6</v>
      </c>
      <c r="N52" s="122">
        <v>40</v>
      </c>
      <c r="O52" s="120">
        <v>13</v>
      </c>
      <c r="P52" s="121">
        <v>5</v>
      </c>
      <c r="Q52" s="122">
        <v>18</v>
      </c>
      <c r="R52" s="120">
        <v>23</v>
      </c>
      <c r="S52" s="121">
        <v>4</v>
      </c>
      <c r="T52" s="122">
        <v>27</v>
      </c>
      <c r="U52" s="148">
        <v>148.01</v>
      </c>
      <c r="V52" s="123">
        <v>0</v>
      </c>
      <c r="W52" s="124">
        <v>1</v>
      </c>
      <c r="X52" s="125">
        <v>20</v>
      </c>
      <c r="Y52" s="162">
        <v>10</v>
      </c>
      <c r="Z52" s="126" t="s">
        <v>221</v>
      </c>
    </row>
    <row r="53" spans="1:26" ht="15.75">
      <c r="A53" s="115">
        <v>3</v>
      </c>
      <c r="B53" s="116">
        <v>6</v>
      </c>
      <c r="C53" s="117" t="s">
        <v>212</v>
      </c>
      <c r="D53" s="118">
        <v>0</v>
      </c>
      <c r="E53" s="119" t="s">
        <v>225</v>
      </c>
      <c r="F53" s="120">
        <v>41</v>
      </c>
      <c r="G53" s="121">
        <v>7</v>
      </c>
      <c r="H53" s="122">
        <v>48</v>
      </c>
      <c r="I53" s="120">
        <v>25</v>
      </c>
      <c r="J53" s="121">
        <v>6</v>
      </c>
      <c r="K53" s="122">
        <v>31</v>
      </c>
      <c r="L53" s="120">
        <v>40</v>
      </c>
      <c r="M53" s="121">
        <v>7</v>
      </c>
      <c r="N53" s="122">
        <v>47</v>
      </c>
      <c r="O53" s="120">
        <v>42</v>
      </c>
      <c r="P53" s="121">
        <v>8</v>
      </c>
      <c r="Q53" s="122">
        <v>50</v>
      </c>
      <c r="R53" s="120">
        <v>9</v>
      </c>
      <c r="S53" s="121">
        <v>7</v>
      </c>
      <c r="T53" s="122">
        <v>16</v>
      </c>
      <c r="U53" s="148">
        <v>192</v>
      </c>
      <c r="V53" s="123">
        <v>0</v>
      </c>
      <c r="W53" s="124">
        <v>0</v>
      </c>
      <c r="X53" s="125">
        <v>15</v>
      </c>
      <c r="Y53" s="162">
        <v>7</v>
      </c>
      <c r="Z53" s="126" t="s">
        <v>221</v>
      </c>
    </row>
    <row r="54" spans="1:26" ht="15.75">
      <c r="A54" s="115">
        <v>4</v>
      </c>
      <c r="B54" s="116">
        <v>2</v>
      </c>
      <c r="C54" s="117" t="s">
        <v>240</v>
      </c>
      <c r="D54" s="118">
        <v>0</v>
      </c>
      <c r="E54" s="119" t="s">
        <v>225</v>
      </c>
      <c r="F54" s="120">
        <v>31.02</v>
      </c>
      <c r="G54" s="121">
        <v>5</v>
      </c>
      <c r="H54" s="122">
        <v>36.019999999999996</v>
      </c>
      <c r="I54" s="120">
        <v>20</v>
      </c>
      <c r="J54" s="121">
        <v>3</v>
      </c>
      <c r="K54" s="122">
        <v>23</v>
      </c>
      <c r="L54" s="120">
        <v>18</v>
      </c>
      <c r="M54" s="121">
        <v>2</v>
      </c>
      <c r="N54" s="122">
        <v>20</v>
      </c>
      <c r="O54" s="120">
        <v>40.01</v>
      </c>
      <c r="P54" s="121">
        <v>7</v>
      </c>
      <c r="Q54" s="122">
        <v>47.01</v>
      </c>
      <c r="R54" s="120">
        <v>4</v>
      </c>
      <c r="S54" s="121">
        <v>2</v>
      </c>
      <c r="T54" s="122">
        <v>6</v>
      </c>
      <c r="U54" s="148">
        <v>132.03</v>
      </c>
      <c r="V54" s="123">
        <v>0</v>
      </c>
      <c r="W54" s="124">
        <v>3</v>
      </c>
      <c r="X54" s="125">
        <v>31</v>
      </c>
      <c r="Y54" s="162">
        <v>13</v>
      </c>
      <c r="Z54" s="126" t="s">
        <v>221</v>
      </c>
    </row>
    <row r="55" spans="1:26" ht="15.75">
      <c r="A55" s="115">
        <v>3</v>
      </c>
      <c r="B55" s="116">
        <v>8</v>
      </c>
      <c r="C55" s="117" t="s">
        <v>205</v>
      </c>
      <c r="D55" s="118">
        <v>0</v>
      </c>
      <c r="E55" s="119" t="s">
        <v>225</v>
      </c>
      <c r="F55" s="120">
        <v>33</v>
      </c>
      <c r="G55" s="121">
        <v>8</v>
      </c>
      <c r="H55" s="122">
        <v>41</v>
      </c>
      <c r="I55" s="120">
        <v>43</v>
      </c>
      <c r="J55" s="121">
        <v>7</v>
      </c>
      <c r="K55" s="122">
        <v>50</v>
      </c>
      <c r="L55" s="120">
        <v>39</v>
      </c>
      <c r="M55" s="121">
        <v>7</v>
      </c>
      <c r="N55" s="122">
        <v>46</v>
      </c>
      <c r="O55" s="120">
        <v>41.01</v>
      </c>
      <c r="P55" s="121">
        <v>7</v>
      </c>
      <c r="Q55" s="122">
        <v>48.01</v>
      </c>
      <c r="R55" s="120">
        <v>38</v>
      </c>
      <c r="S55" s="121">
        <v>7</v>
      </c>
      <c r="T55" s="122">
        <v>45</v>
      </c>
      <c r="U55" s="148">
        <v>230.01</v>
      </c>
      <c r="V55" s="123">
        <v>0</v>
      </c>
      <c r="W55" s="124">
        <v>1</v>
      </c>
      <c r="X55" s="125">
        <v>3</v>
      </c>
      <c r="Y55" s="162">
        <v>2</v>
      </c>
      <c r="Z55" s="126" t="s">
        <v>221</v>
      </c>
    </row>
    <row r="56" spans="1:26" ht="15.75">
      <c r="A56" s="115">
        <v>4</v>
      </c>
      <c r="B56" s="116">
        <v>3</v>
      </c>
      <c r="C56" s="117" t="s">
        <v>209</v>
      </c>
      <c r="D56" s="118" t="s">
        <v>207</v>
      </c>
      <c r="E56" s="119" t="s">
        <v>225</v>
      </c>
      <c r="F56" s="120">
        <v>47.02</v>
      </c>
      <c r="G56" s="121">
        <v>8</v>
      </c>
      <c r="H56" s="122">
        <v>55.02</v>
      </c>
      <c r="I56" s="120">
        <v>36</v>
      </c>
      <c r="J56" s="121">
        <v>6</v>
      </c>
      <c r="K56" s="122">
        <v>42</v>
      </c>
      <c r="L56" s="120">
        <v>33</v>
      </c>
      <c r="M56" s="121">
        <v>8</v>
      </c>
      <c r="N56" s="122">
        <v>41</v>
      </c>
      <c r="O56" s="120">
        <v>38</v>
      </c>
      <c r="P56" s="121">
        <v>9</v>
      </c>
      <c r="Q56" s="122">
        <v>47</v>
      </c>
      <c r="R56" s="120">
        <v>40</v>
      </c>
      <c r="S56" s="121">
        <v>7</v>
      </c>
      <c r="T56" s="122">
        <v>47</v>
      </c>
      <c r="U56" s="148">
        <v>232.02</v>
      </c>
      <c r="V56" s="123">
        <v>0</v>
      </c>
      <c r="W56" s="124">
        <v>2</v>
      </c>
      <c r="X56" s="125">
        <v>2</v>
      </c>
      <c r="Y56" s="162">
        <v>1</v>
      </c>
      <c r="Z56" s="126" t="s">
        <v>221</v>
      </c>
    </row>
    <row r="57" spans="1:26" ht="15.75">
      <c r="A57" s="115">
        <v>3</v>
      </c>
      <c r="B57" s="116">
        <v>15</v>
      </c>
      <c r="C57" s="117" t="s">
        <v>226</v>
      </c>
      <c r="D57" s="118">
        <v>0</v>
      </c>
      <c r="E57" s="119" t="s">
        <v>225</v>
      </c>
      <c r="F57" s="120">
        <v>40</v>
      </c>
      <c r="G57" s="121">
        <v>7</v>
      </c>
      <c r="H57" s="122">
        <v>47</v>
      </c>
      <c r="I57" s="120">
        <v>16</v>
      </c>
      <c r="J57" s="121">
        <v>0</v>
      </c>
      <c r="K57" s="122">
        <v>16</v>
      </c>
      <c r="L57" s="120">
        <v>14</v>
      </c>
      <c r="M57" s="121">
        <v>6</v>
      </c>
      <c r="N57" s="122">
        <v>20</v>
      </c>
      <c r="O57" s="120">
        <v>18</v>
      </c>
      <c r="P57" s="121">
        <v>5</v>
      </c>
      <c r="Q57" s="122">
        <v>23</v>
      </c>
      <c r="R57" s="120">
        <v>27</v>
      </c>
      <c r="S57" s="121">
        <v>7</v>
      </c>
      <c r="T57" s="122">
        <v>34</v>
      </c>
      <c r="U57" s="148">
        <v>140</v>
      </c>
      <c r="V57" s="123">
        <v>0</v>
      </c>
      <c r="W57" s="124">
        <v>0</v>
      </c>
      <c r="X57" s="125">
        <v>28</v>
      </c>
      <c r="Y57" s="162">
        <v>12</v>
      </c>
      <c r="Z57" s="126" t="s">
        <v>221</v>
      </c>
    </row>
    <row r="58" spans="1:26" ht="15.75">
      <c r="A58" s="115">
        <v>4</v>
      </c>
      <c r="B58" s="116">
        <v>4</v>
      </c>
      <c r="C58" s="117" t="s">
        <v>211</v>
      </c>
      <c r="D58" s="118" t="s">
        <v>207</v>
      </c>
      <c r="E58" s="119" t="s">
        <v>225</v>
      </c>
      <c r="F58" s="120">
        <v>42</v>
      </c>
      <c r="G58" s="121">
        <v>8</v>
      </c>
      <c r="H58" s="122">
        <v>50</v>
      </c>
      <c r="I58" s="120">
        <v>39.01</v>
      </c>
      <c r="J58" s="121">
        <v>7</v>
      </c>
      <c r="K58" s="122">
        <v>46.01</v>
      </c>
      <c r="L58" s="120">
        <v>38</v>
      </c>
      <c r="M58" s="121">
        <v>6</v>
      </c>
      <c r="N58" s="122">
        <v>44</v>
      </c>
      <c r="O58" s="120">
        <v>35.01</v>
      </c>
      <c r="P58" s="121">
        <v>5</v>
      </c>
      <c r="Q58" s="122">
        <v>40.01</v>
      </c>
      <c r="R58" s="120">
        <v>36.01</v>
      </c>
      <c r="S58" s="121">
        <v>6</v>
      </c>
      <c r="T58" s="122">
        <v>42.01</v>
      </c>
      <c r="U58" s="148">
        <v>222.02999999999997</v>
      </c>
      <c r="V58" s="123">
        <v>0</v>
      </c>
      <c r="W58" s="124">
        <v>3</v>
      </c>
      <c r="X58" s="125">
        <v>4</v>
      </c>
      <c r="Y58" s="162">
        <v>3</v>
      </c>
      <c r="Z58" s="126" t="s">
        <v>221</v>
      </c>
    </row>
    <row r="59" spans="1:26" ht="15.75">
      <c r="A59" s="115">
        <v>1</v>
      </c>
      <c r="B59" s="116">
        <v>14</v>
      </c>
      <c r="C59" s="117" t="s">
        <v>325</v>
      </c>
      <c r="D59" s="118">
        <v>0</v>
      </c>
      <c r="E59" s="119" t="s">
        <v>225</v>
      </c>
      <c r="F59" s="120">
        <v>32.01</v>
      </c>
      <c r="G59" s="121">
        <v>5</v>
      </c>
      <c r="H59" s="122">
        <v>37.01</v>
      </c>
      <c r="I59" s="120">
        <v>42</v>
      </c>
      <c r="J59" s="121">
        <v>7</v>
      </c>
      <c r="K59" s="122">
        <v>49</v>
      </c>
      <c r="L59" s="120">
        <v>39</v>
      </c>
      <c r="M59" s="121">
        <v>7</v>
      </c>
      <c r="N59" s="122">
        <v>46</v>
      </c>
      <c r="O59" s="120">
        <v>29</v>
      </c>
      <c r="P59" s="121">
        <v>5</v>
      </c>
      <c r="Q59" s="122">
        <v>34</v>
      </c>
      <c r="R59" s="120">
        <v>37.01</v>
      </c>
      <c r="S59" s="121">
        <v>7</v>
      </c>
      <c r="T59" s="122">
        <v>44.01</v>
      </c>
      <c r="U59" s="148">
        <v>210.01999999999998</v>
      </c>
      <c r="V59" s="123">
        <v>0</v>
      </c>
      <c r="W59" s="124">
        <v>2</v>
      </c>
      <c r="X59" s="125">
        <v>10</v>
      </c>
      <c r="Y59" s="162">
        <v>5</v>
      </c>
      <c r="Z59" s="126" t="s">
        <v>221</v>
      </c>
    </row>
    <row r="60" spans="1:26" ht="15.75">
      <c r="A60" s="115">
        <v>4</v>
      </c>
      <c r="B60" s="116">
        <v>8</v>
      </c>
      <c r="C60" s="117" t="s">
        <v>216</v>
      </c>
      <c r="D60" s="118" t="s">
        <v>207</v>
      </c>
      <c r="E60" s="119" t="s">
        <v>225</v>
      </c>
      <c r="F60" s="120">
        <v>35.01</v>
      </c>
      <c r="G60" s="121">
        <v>7</v>
      </c>
      <c r="H60" s="122">
        <v>42.01</v>
      </c>
      <c r="I60" s="120">
        <v>38.01</v>
      </c>
      <c r="J60" s="121">
        <v>7</v>
      </c>
      <c r="K60" s="122">
        <v>45.01</v>
      </c>
      <c r="L60" s="120">
        <v>33</v>
      </c>
      <c r="M60" s="121">
        <v>5</v>
      </c>
      <c r="N60" s="122">
        <v>38</v>
      </c>
      <c r="O60" s="120">
        <v>40</v>
      </c>
      <c r="P60" s="121">
        <v>6</v>
      </c>
      <c r="Q60" s="122">
        <v>46</v>
      </c>
      <c r="R60" s="120">
        <v>25</v>
      </c>
      <c r="S60" s="121">
        <v>4</v>
      </c>
      <c r="T60" s="122">
        <v>29</v>
      </c>
      <c r="U60" s="148">
        <v>200.01999999999998</v>
      </c>
      <c r="V60" s="123">
        <v>0</v>
      </c>
      <c r="W60" s="124">
        <v>2</v>
      </c>
      <c r="X60" s="125">
        <v>13</v>
      </c>
      <c r="Y60" s="162">
        <v>6</v>
      </c>
      <c r="Z60" s="126" t="s">
        <v>221</v>
      </c>
    </row>
    <row r="61" spans="1:26" ht="16.5" thickBot="1">
      <c r="A61" s="128">
        <v>3</v>
      </c>
      <c r="B61" s="129">
        <v>3</v>
      </c>
      <c r="C61" s="130" t="s">
        <v>238</v>
      </c>
      <c r="D61" s="131">
        <v>0</v>
      </c>
      <c r="E61" s="132" t="s">
        <v>225</v>
      </c>
      <c r="F61" s="133">
        <v>39</v>
      </c>
      <c r="G61" s="134">
        <v>6</v>
      </c>
      <c r="H61" s="135">
        <v>45</v>
      </c>
      <c r="I61" s="133">
        <v>40</v>
      </c>
      <c r="J61" s="134">
        <v>6</v>
      </c>
      <c r="K61" s="135">
        <v>46</v>
      </c>
      <c r="L61" s="133">
        <v>40</v>
      </c>
      <c r="M61" s="134">
        <v>8</v>
      </c>
      <c r="N61" s="135">
        <v>48</v>
      </c>
      <c r="O61" s="133">
        <v>28</v>
      </c>
      <c r="P61" s="134">
        <v>5</v>
      </c>
      <c r="Q61" s="135">
        <v>33</v>
      </c>
      <c r="R61" s="133">
        <v>33</v>
      </c>
      <c r="S61" s="134">
        <v>9</v>
      </c>
      <c r="T61" s="135">
        <v>42</v>
      </c>
      <c r="U61" s="149">
        <v>214</v>
      </c>
      <c r="V61" s="136">
        <v>0</v>
      </c>
      <c r="W61" s="137">
        <v>0</v>
      </c>
      <c r="X61" s="138">
        <v>8</v>
      </c>
      <c r="Y61" s="170">
        <v>4</v>
      </c>
      <c r="Z61" s="139" t="s">
        <v>221</v>
      </c>
    </row>
    <row r="62" spans="1:26" ht="15.75" thickBot="1">
      <c r="A62" s="140"/>
      <c r="B62" s="140"/>
      <c r="C62" s="140"/>
      <c r="D62" s="127"/>
      <c r="E62" s="141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1"/>
      <c r="X62" s="141"/>
      <c r="Y62" s="140"/>
      <c r="Z62" s="140"/>
    </row>
    <row r="63" spans="1:26">
      <c r="A63" s="157" t="s">
        <v>222</v>
      </c>
      <c r="B63" s="159"/>
      <c r="C63" s="158" t="s">
        <v>238</v>
      </c>
      <c r="D63" s="169"/>
      <c r="E63" s="160" t="s">
        <v>327</v>
      </c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1"/>
      <c r="X63" s="141"/>
      <c r="Y63" s="140"/>
      <c r="Z63" s="140"/>
    </row>
    <row r="64" spans="1:26" ht="15.75" thickBot="1">
      <c r="A64" s="161" t="s">
        <v>223</v>
      </c>
      <c r="B64" s="142"/>
      <c r="C64" s="145" t="s">
        <v>209</v>
      </c>
      <c r="D64" s="143"/>
      <c r="E64" s="146">
        <v>55.02</v>
      </c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1"/>
      <c r="X64" s="141"/>
      <c r="Y64" s="140"/>
      <c r="Z64" s="140"/>
    </row>
    <row r="65" spans="1:26">
      <c r="A65" s="140"/>
      <c r="B65" s="140"/>
      <c r="C65" s="140"/>
      <c r="D65" s="127"/>
      <c r="E65" s="141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1"/>
      <c r="X65" s="141"/>
      <c r="Y65" s="140"/>
      <c r="Z65" s="140"/>
    </row>
    <row r="66" spans="1:26">
      <c r="A66" s="140"/>
      <c r="B66" s="140"/>
      <c r="C66" s="140"/>
      <c r="D66" s="127"/>
      <c r="E66" s="141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1"/>
      <c r="X66" s="141"/>
      <c r="Y66" s="140"/>
      <c r="Z66" s="140"/>
    </row>
    <row r="67" spans="1:26">
      <c r="A67" s="140"/>
      <c r="B67" s="140"/>
      <c r="C67" s="140"/>
      <c r="D67" s="127"/>
      <c r="E67" s="141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1"/>
      <c r="X67" s="141"/>
      <c r="Y67" s="140"/>
      <c r="Z67" s="140"/>
    </row>
    <row r="68" spans="1:26">
      <c r="A68" s="140"/>
      <c r="B68" s="140"/>
      <c r="C68" s="140"/>
      <c r="D68" s="127"/>
      <c r="E68" s="141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1"/>
      <c r="X68" s="141"/>
      <c r="Y68" s="140"/>
      <c r="Z68" s="140"/>
    </row>
    <row r="69" spans="1:26">
      <c r="A69" s="140"/>
      <c r="B69" s="140"/>
      <c r="C69" s="140"/>
      <c r="D69" s="127"/>
      <c r="E69" s="141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1"/>
      <c r="X69" s="141"/>
      <c r="Y69" s="140"/>
      <c r="Z69" s="140"/>
    </row>
    <row r="70" spans="1:26">
      <c r="A70" s="140"/>
      <c r="B70" s="140"/>
      <c r="C70" s="140"/>
      <c r="D70" s="127"/>
      <c r="E70" s="141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1"/>
      <c r="X70" s="141"/>
      <c r="Y70" s="140"/>
      <c r="Z70" s="140"/>
    </row>
    <row r="71" spans="1:26">
      <c r="A71" s="140"/>
      <c r="B71" s="140"/>
      <c r="C71" s="140"/>
      <c r="D71" s="127"/>
      <c r="E71" s="141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1"/>
      <c r="X71" s="141"/>
      <c r="Y71" s="140"/>
      <c r="Z71" s="140"/>
    </row>
    <row r="72" spans="1:26">
      <c r="A72" s="140"/>
      <c r="B72" s="140"/>
      <c r="C72" s="140"/>
      <c r="D72" s="127"/>
      <c r="E72" s="141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1"/>
      <c r="X72" s="141"/>
      <c r="Y72" s="140"/>
      <c r="Z72" s="140"/>
    </row>
    <row r="73" spans="1:26">
      <c r="A73" s="140"/>
      <c r="B73" s="140"/>
      <c r="C73" s="140"/>
      <c r="D73" s="127"/>
      <c r="E73" s="141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1"/>
      <c r="X73" s="141"/>
      <c r="Y73" s="140"/>
      <c r="Z73" s="140"/>
    </row>
    <row r="74" spans="1:26">
      <c r="A74" s="140"/>
      <c r="B74" s="140"/>
      <c r="C74" s="140"/>
      <c r="D74" s="127"/>
      <c r="E74" s="141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1"/>
      <c r="X74" s="141"/>
      <c r="Y74" s="140"/>
      <c r="Z74" s="140"/>
    </row>
    <row r="75" spans="1:26">
      <c r="A75" s="140"/>
      <c r="B75" s="140"/>
      <c r="C75" s="140"/>
      <c r="D75" s="127"/>
      <c r="E75" s="141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1"/>
      <c r="X75" s="141"/>
      <c r="Y75" s="140"/>
      <c r="Z75" s="140"/>
    </row>
    <row r="76" spans="1:26">
      <c r="A76" s="140"/>
      <c r="B76" s="140"/>
      <c r="C76" s="140"/>
      <c r="D76" s="127"/>
      <c r="E76" s="141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1"/>
      <c r="X76" s="141"/>
      <c r="Y76" s="140"/>
      <c r="Z76" s="140"/>
    </row>
  </sheetData>
  <sortState ref="A46:Z61">
    <sortCondition ref="C46:C61"/>
  </sortState>
  <mergeCells count="18">
    <mergeCell ref="A40:Z40"/>
    <mergeCell ref="A41:Z41"/>
    <mergeCell ref="F43:H43"/>
    <mergeCell ref="I43:K43"/>
    <mergeCell ref="L43:N43"/>
    <mergeCell ref="O43:Q43"/>
    <mergeCell ref="R43:T43"/>
    <mergeCell ref="U43:V43"/>
    <mergeCell ref="X43:Z43"/>
    <mergeCell ref="A1:Y1"/>
    <mergeCell ref="A2:Y2"/>
    <mergeCell ref="U4:V4"/>
    <mergeCell ref="X4:Y4"/>
    <mergeCell ref="F4:H4"/>
    <mergeCell ref="I4:K4"/>
    <mergeCell ref="L4:N4"/>
    <mergeCell ref="O4:Q4"/>
    <mergeCell ref="R4:T4"/>
  </mergeCells>
  <conditionalFormatting sqref="U7:V37">
    <cfRule type="cellIs" dxfId="64" priority="4" operator="equal">
      <formula>0</formula>
    </cfRule>
  </conditionalFormatting>
  <conditionalFormatting sqref="H7:H34 K7:K34 N7:N34 Q7:Q34 T7:T34">
    <cfRule type="top10" dxfId="63" priority="5" rank="1"/>
  </conditionalFormatting>
  <conditionalFormatting sqref="G7:G34 J7:J34 M7:M34 P7:P34 S7:S34">
    <cfRule type="top10" dxfId="62" priority="6" rank="1"/>
  </conditionalFormatting>
  <conditionalFormatting sqref="U46:V65">
    <cfRule type="cellIs" dxfId="61" priority="1" operator="equal">
      <formula>0</formula>
    </cfRule>
  </conditionalFormatting>
  <conditionalFormatting sqref="H46:H61 K46:K61 N46:N61 Q46:Q61 T46:T61">
    <cfRule type="top10" dxfId="60" priority="2" rank="1"/>
  </conditionalFormatting>
  <conditionalFormatting sqref="G46:G61 J46:J61 M46:M61 P46:P61 S46:S61">
    <cfRule type="top10" dxfId="59" priority="3" rank="1"/>
  </conditionalFormatting>
  <pageMargins left="0.7" right="0.7" top="0.75" bottom="0.75" header="0.3" footer="0.3"/>
  <pageSetup paperSize="9" scale="3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9"/>
  <sheetViews>
    <sheetView workbookViewId="0">
      <selection activeCell="K10" sqref="K10"/>
    </sheetView>
  </sheetViews>
  <sheetFormatPr defaultRowHeight="15"/>
  <cols>
    <col min="3" max="3" width="18.85546875" bestFit="1" customWidth="1"/>
    <col min="4" max="20" width="9.140625" customWidth="1"/>
  </cols>
  <sheetData>
    <row r="1" spans="1:24" ht="23.25">
      <c r="A1" s="278" t="s">
        <v>334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</row>
    <row r="2" spans="1:24" ht="18">
      <c r="A2" s="269" t="s">
        <v>335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</row>
    <row r="3" spans="1:24" ht="18.75" thickBot="1">
      <c r="A3" s="90"/>
      <c r="B3" s="90"/>
      <c r="C3" s="90"/>
      <c r="D3" s="91"/>
      <c r="E3" s="91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1"/>
      <c r="W3" s="171"/>
      <c r="X3" s="92"/>
    </row>
    <row r="4" spans="1:24" ht="20.25">
      <c r="A4" s="93" t="s">
        <v>188</v>
      </c>
      <c r="B4" s="94" t="s">
        <v>189</v>
      </c>
      <c r="C4" s="95" t="s">
        <v>3</v>
      </c>
      <c r="D4" s="95" t="s">
        <v>190</v>
      </c>
      <c r="E4" s="96" t="s">
        <v>191</v>
      </c>
      <c r="F4" s="274" t="s">
        <v>192</v>
      </c>
      <c r="G4" s="274"/>
      <c r="H4" s="275"/>
      <c r="I4" s="276" t="s">
        <v>193</v>
      </c>
      <c r="J4" s="274"/>
      <c r="K4" s="275"/>
      <c r="L4" s="276" t="s">
        <v>194</v>
      </c>
      <c r="M4" s="274"/>
      <c r="N4" s="275"/>
      <c r="O4" s="276" t="s">
        <v>195</v>
      </c>
      <c r="P4" s="274"/>
      <c r="Q4" s="275"/>
      <c r="R4" s="276" t="s">
        <v>196</v>
      </c>
      <c r="S4" s="274"/>
      <c r="T4" s="275"/>
      <c r="U4" s="173" t="s">
        <v>197</v>
      </c>
      <c r="V4" s="97" t="s">
        <v>198</v>
      </c>
      <c r="W4" s="272" t="s">
        <v>199</v>
      </c>
      <c r="X4" s="273"/>
    </row>
    <row r="5" spans="1:24" ht="16.5" thickBot="1">
      <c r="A5" s="98"/>
      <c r="B5" s="99"/>
      <c r="C5" s="100"/>
      <c r="D5" s="95"/>
      <c r="E5" s="101"/>
      <c r="F5" s="102" t="s">
        <v>200</v>
      </c>
      <c r="G5" s="103" t="s">
        <v>201</v>
      </c>
      <c r="H5" s="102" t="s">
        <v>197</v>
      </c>
      <c r="I5" s="104" t="s">
        <v>200</v>
      </c>
      <c r="J5" s="103" t="s">
        <v>201</v>
      </c>
      <c r="K5" s="102" t="s">
        <v>197</v>
      </c>
      <c r="L5" s="104" t="s">
        <v>200</v>
      </c>
      <c r="M5" s="103" t="s">
        <v>201</v>
      </c>
      <c r="N5" s="102" t="s">
        <v>197</v>
      </c>
      <c r="O5" s="104" t="s">
        <v>200</v>
      </c>
      <c r="P5" s="103" t="s">
        <v>201</v>
      </c>
      <c r="Q5" s="102" t="s">
        <v>197</v>
      </c>
      <c r="R5" s="104" t="s">
        <v>200</v>
      </c>
      <c r="S5" s="103" t="s">
        <v>201</v>
      </c>
      <c r="T5" s="102" t="s">
        <v>197</v>
      </c>
      <c r="U5" s="105" t="s">
        <v>190</v>
      </c>
      <c r="V5" s="106" t="s">
        <v>202</v>
      </c>
      <c r="W5" s="107" t="s">
        <v>203</v>
      </c>
      <c r="X5" s="108" t="s">
        <v>204</v>
      </c>
    </row>
    <row r="6" spans="1:24" ht="15.75">
      <c r="A6" s="109"/>
      <c r="B6" s="110"/>
      <c r="C6" s="111"/>
      <c r="D6" s="112"/>
      <c r="E6" s="111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4"/>
    </row>
    <row r="7" spans="1:24" ht="15.75">
      <c r="A7" s="115">
        <v>2</v>
      </c>
      <c r="B7" s="116">
        <v>16</v>
      </c>
      <c r="C7" s="117" t="s">
        <v>336</v>
      </c>
      <c r="D7" s="118" t="s">
        <v>337</v>
      </c>
      <c r="E7" s="119" t="s">
        <v>204</v>
      </c>
      <c r="F7" s="120">
        <v>39</v>
      </c>
      <c r="G7" s="121">
        <v>5</v>
      </c>
      <c r="H7" s="122">
        <v>44</v>
      </c>
      <c r="I7" s="120">
        <v>43</v>
      </c>
      <c r="J7" s="121">
        <v>7</v>
      </c>
      <c r="K7" s="122">
        <v>50</v>
      </c>
      <c r="L7" s="120">
        <v>44</v>
      </c>
      <c r="M7" s="121">
        <v>8</v>
      </c>
      <c r="N7" s="122">
        <v>52</v>
      </c>
      <c r="O7" s="120">
        <v>42</v>
      </c>
      <c r="P7" s="121">
        <v>9</v>
      </c>
      <c r="Q7" s="122">
        <v>51</v>
      </c>
      <c r="R7" s="120">
        <v>38.01</v>
      </c>
      <c r="S7" s="121">
        <v>5</v>
      </c>
      <c r="T7" s="122">
        <v>43.01</v>
      </c>
      <c r="U7" s="123">
        <v>240.01</v>
      </c>
      <c r="V7" s="124">
        <v>1</v>
      </c>
      <c r="W7" s="125">
        <v>2</v>
      </c>
      <c r="X7" s="126">
        <v>1</v>
      </c>
    </row>
    <row r="8" spans="1:24" ht="15.75">
      <c r="A8" s="115">
        <v>2</v>
      </c>
      <c r="B8" s="116">
        <v>6</v>
      </c>
      <c r="C8" s="117" t="s">
        <v>338</v>
      </c>
      <c r="D8" s="118">
        <v>0</v>
      </c>
      <c r="E8" s="119" t="s">
        <v>204</v>
      </c>
      <c r="F8" s="120">
        <v>31.02</v>
      </c>
      <c r="G8" s="121">
        <v>7</v>
      </c>
      <c r="H8" s="122">
        <v>38.019999999999996</v>
      </c>
      <c r="I8" s="120">
        <v>33</v>
      </c>
      <c r="J8" s="121">
        <v>4</v>
      </c>
      <c r="K8" s="122">
        <v>37</v>
      </c>
      <c r="L8" s="120">
        <v>40</v>
      </c>
      <c r="M8" s="121">
        <v>8</v>
      </c>
      <c r="N8" s="122">
        <v>48</v>
      </c>
      <c r="O8" s="120">
        <v>47</v>
      </c>
      <c r="P8" s="121">
        <v>9</v>
      </c>
      <c r="Q8" s="122">
        <v>56</v>
      </c>
      <c r="R8" s="120">
        <v>30</v>
      </c>
      <c r="S8" s="121">
        <v>7</v>
      </c>
      <c r="T8" s="122">
        <v>37</v>
      </c>
      <c r="U8" s="123">
        <v>216.01999999999998</v>
      </c>
      <c r="V8" s="124">
        <v>2</v>
      </c>
      <c r="W8" s="125">
        <v>5</v>
      </c>
      <c r="X8" s="126">
        <v>2</v>
      </c>
    </row>
    <row r="9" spans="1:24" ht="15.75">
      <c r="A9" s="115">
        <v>1</v>
      </c>
      <c r="B9" s="116">
        <v>12</v>
      </c>
      <c r="C9" s="117" t="s">
        <v>339</v>
      </c>
      <c r="D9" s="118" t="s">
        <v>337</v>
      </c>
      <c r="E9" s="119" t="s">
        <v>204</v>
      </c>
      <c r="F9" s="120">
        <v>41.01</v>
      </c>
      <c r="G9" s="121">
        <v>8</v>
      </c>
      <c r="H9" s="122">
        <v>49.01</v>
      </c>
      <c r="I9" s="120">
        <v>43.01</v>
      </c>
      <c r="J9" s="121">
        <v>7</v>
      </c>
      <c r="K9" s="122">
        <v>50.01</v>
      </c>
      <c r="L9" s="120">
        <v>38.01</v>
      </c>
      <c r="M9" s="121">
        <v>8</v>
      </c>
      <c r="N9" s="122">
        <v>46.01</v>
      </c>
      <c r="O9" s="120">
        <v>11</v>
      </c>
      <c r="P9" s="121">
        <v>7</v>
      </c>
      <c r="Q9" s="122">
        <v>18</v>
      </c>
      <c r="R9" s="120">
        <v>45</v>
      </c>
      <c r="S9" s="121">
        <v>7</v>
      </c>
      <c r="T9" s="122">
        <v>52</v>
      </c>
      <c r="U9" s="123">
        <v>215.03</v>
      </c>
      <c r="V9" s="124">
        <v>3</v>
      </c>
      <c r="W9" s="125">
        <v>6</v>
      </c>
      <c r="X9" s="126">
        <v>3</v>
      </c>
    </row>
    <row r="10" spans="1:24" ht="15.75">
      <c r="A10" s="115">
        <v>1</v>
      </c>
      <c r="B10" s="116">
        <v>7</v>
      </c>
      <c r="C10" s="117" t="s">
        <v>340</v>
      </c>
      <c r="D10" s="118">
        <v>0</v>
      </c>
      <c r="E10" s="119" t="s">
        <v>204</v>
      </c>
      <c r="F10" s="120">
        <v>40</v>
      </c>
      <c r="G10" s="121">
        <v>7</v>
      </c>
      <c r="H10" s="122">
        <v>47</v>
      </c>
      <c r="I10" s="120">
        <v>17</v>
      </c>
      <c r="J10" s="121">
        <v>3</v>
      </c>
      <c r="K10" s="122">
        <v>20</v>
      </c>
      <c r="L10" s="120">
        <v>43</v>
      </c>
      <c r="M10" s="121">
        <v>8</v>
      </c>
      <c r="N10" s="122">
        <v>51</v>
      </c>
      <c r="O10" s="120">
        <v>48</v>
      </c>
      <c r="P10" s="121">
        <v>8</v>
      </c>
      <c r="Q10" s="122">
        <v>56</v>
      </c>
      <c r="R10" s="120">
        <v>36</v>
      </c>
      <c r="S10" s="121">
        <v>5</v>
      </c>
      <c r="T10" s="122">
        <v>41</v>
      </c>
      <c r="U10" s="123">
        <v>215</v>
      </c>
      <c r="V10" s="124">
        <v>0</v>
      </c>
      <c r="W10" s="125">
        <v>7</v>
      </c>
      <c r="X10" s="126">
        <v>4</v>
      </c>
    </row>
    <row r="11" spans="1:24" ht="15.75">
      <c r="A11" s="115">
        <v>1</v>
      </c>
      <c r="B11" s="116">
        <v>16</v>
      </c>
      <c r="C11" s="117" t="s">
        <v>341</v>
      </c>
      <c r="D11" s="118" t="s">
        <v>337</v>
      </c>
      <c r="E11" s="119" t="s">
        <v>204</v>
      </c>
      <c r="F11" s="120">
        <v>44</v>
      </c>
      <c r="G11" s="121">
        <v>8</v>
      </c>
      <c r="H11" s="122">
        <v>52</v>
      </c>
      <c r="I11" s="120">
        <v>21</v>
      </c>
      <c r="J11" s="121">
        <v>7</v>
      </c>
      <c r="K11" s="122">
        <v>28</v>
      </c>
      <c r="L11" s="120">
        <v>45</v>
      </c>
      <c r="M11" s="121">
        <v>8</v>
      </c>
      <c r="N11" s="122">
        <v>53</v>
      </c>
      <c r="O11" s="120">
        <v>21</v>
      </c>
      <c r="P11" s="121">
        <v>8</v>
      </c>
      <c r="Q11" s="122">
        <v>29</v>
      </c>
      <c r="R11" s="120">
        <v>38.01</v>
      </c>
      <c r="S11" s="121">
        <v>6</v>
      </c>
      <c r="T11" s="122">
        <v>44.01</v>
      </c>
      <c r="U11" s="123">
        <v>206.01</v>
      </c>
      <c r="V11" s="124">
        <v>1</v>
      </c>
      <c r="W11" s="125">
        <v>8</v>
      </c>
      <c r="X11" s="126">
        <v>5</v>
      </c>
    </row>
    <row r="12" spans="1:24" ht="15.75">
      <c r="A12" s="115">
        <v>3</v>
      </c>
      <c r="B12" s="116">
        <v>13</v>
      </c>
      <c r="C12" s="117" t="s">
        <v>342</v>
      </c>
      <c r="D12" s="118">
        <v>0</v>
      </c>
      <c r="E12" s="119" t="s">
        <v>204</v>
      </c>
      <c r="F12" s="120">
        <v>39</v>
      </c>
      <c r="G12" s="121">
        <v>6</v>
      </c>
      <c r="H12" s="122">
        <v>45</v>
      </c>
      <c r="I12" s="120">
        <v>44.01</v>
      </c>
      <c r="J12" s="121">
        <v>7</v>
      </c>
      <c r="K12" s="122">
        <v>51.01</v>
      </c>
      <c r="L12" s="120">
        <v>26</v>
      </c>
      <c r="M12" s="121">
        <v>9</v>
      </c>
      <c r="N12" s="122">
        <v>35</v>
      </c>
      <c r="O12" s="120">
        <v>26</v>
      </c>
      <c r="P12" s="121">
        <v>1</v>
      </c>
      <c r="Q12" s="122">
        <v>27</v>
      </c>
      <c r="R12" s="120">
        <v>38</v>
      </c>
      <c r="S12" s="121">
        <v>6</v>
      </c>
      <c r="T12" s="122">
        <v>44</v>
      </c>
      <c r="U12" s="123">
        <v>202.01</v>
      </c>
      <c r="V12" s="124">
        <v>1</v>
      </c>
      <c r="W12" s="125">
        <v>9</v>
      </c>
      <c r="X12" s="126">
        <v>6</v>
      </c>
    </row>
    <row r="13" spans="1:24" ht="15.75">
      <c r="A13" s="115">
        <v>2</v>
      </c>
      <c r="B13" s="116">
        <v>12</v>
      </c>
      <c r="C13" s="117" t="s">
        <v>343</v>
      </c>
      <c r="D13" s="118" t="s">
        <v>337</v>
      </c>
      <c r="E13" s="119" t="s">
        <v>204</v>
      </c>
      <c r="F13" s="120">
        <v>41</v>
      </c>
      <c r="G13" s="121">
        <v>7</v>
      </c>
      <c r="H13" s="122">
        <v>48</v>
      </c>
      <c r="I13" s="120">
        <v>46.02</v>
      </c>
      <c r="J13" s="121">
        <v>9</v>
      </c>
      <c r="K13" s="122">
        <v>55.02</v>
      </c>
      <c r="L13" s="120">
        <v>41</v>
      </c>
      <c r="M13" s="121">
        <v>8</v>
      </c>
      <c r="N13" s="122">
        <v>49</v>
      </c>
      <c r="O13" s="120">
        <v>20</v>
      </c>
      <c r="P13" s="121">
        <v>8</v>
      </c>
      <c r="Q13" s="122">
        <v>28</v>
      </c>
      <c r="R13" s="120">
        <v>18.010000000000002</v>
      </c>
      <c r="S13" s="121">
        <v>3</v>
      </c>
      <c r="T13" s="122">
        <v>21.01</v>
      </c>
      <c r="U13" s="123">
        <v>201.03</v>
      </c>
      <c r="V13" s="124">
        <v>3</v>
      </c>
      <c r="W13" s="125">
        <v>10</v>
      </c>
      <c r="X13" s="126">
        <v>7</v>
      </c>
    </row>
    <row r="14" spans="1:24" ht="15.75">
      <c r="A14" s="115">
        <v>1</v>
      </c>
      <c r="B14" s="116">
        <v>9</v>
      </c>
      <c r="C14" s="117" t="s">
        <v>344</v>
      </c>
      <c r="D14" s="118">
        <v>0</v>
      </c>
      <c r="E14" s="119" t="s">
        <v>204</v>
      </c>
      <c r="F14" s="120">
        <v>33.01</v>
      </c>
      <c r="G14" s="121">
        <v>5</v>
      </c>
      <c r="H14" s="122">
        <v>38.01</v>
      </c>
      <c r="I14" s="120">
        <v>39</v>
      </c>
      <c r="J14" s="121">
        <v>6</v>
      </c>
      <c r="K14" s="122">
        <v>45</v>
      </c>
      <c r="L14" s="120">
        <v>42</v>
      </c>
      <c r="M14" s="121">
        <v>7</v>
      </c>
      <c r="N14" s="122">
        <v>49</v>
      </c>
      <c r="O14" s="120">
        <v>22</v>
      </c>
      <c r="P14" s="121">
        <v>6</v>
      </c>
      <c r="Q14" s="122">
        <v>28</v>
      </c>
      <c r="R14" s="120">
        <v>30</v>
      </c>
      <c r="S14" s="121">
        <v>7</v>
      </c>
      <c r="T14" s="122">
        <v>37</v>
      </c>
      <c r="U14" s="123">
        <v>197.01</v>
      </c>
      <c r="V14" s="124">
        <v>1</v>
      </c>
      <c r="W14" s="125">
        <v>13</v>
      </c>
      <c r="X14" s="126">
        <v>8</v>
      </c>
    </row>
    <row r="15" spans="1:24" ht="15.75">
      <c r="A15" s="115">
        <v>2</v>
      </c>
      <c r="B15" s="116">
        <v>19</v>
      </c>
      <c r="C15" s="117" t="s">
        <v>345</v>
      </c>
      <c r="D15" s="118">
        <v>0</v>
      </c>
      <c r="E15" s="119" t="s">
        <v>204</v>
      </c>
      <c r="F15" s="120">
        <v>44</v>
      </c>
      <c r="G15" s="121">
        <v>7</v>
      </c>
      <c r="H15" s="122">
        <v>51</v>
      </c>
      <c r="I15" s="120">
        <v>40.01</v>
      </c>
      <c r="J15" s="121">
        <v>8</v>
      </c>
      <c r="K15" s="122">
        <v>48.01</v>
      </c>
      <c r="L15" s="120">
        <v>31</v>
      </c>
      <c r="M15" s="121">
        <v>5</v>
      </c>
      <c r="N15" s="122">
        <v>36</v>
      </c>
      <c r="O15" s="120">
        <v>29</v>
      </c>
      <c r="P15" s="121">
        <v>6</v>
      </c>
      <c r="Q15" s="122">
        <v>35</v>
      </c>
      <c r="R15" s="120">
        <v>20</v>
      </c>
      <c r="S15" s="121">
        <v>6</v>
      </c>
      <c r="T15" s="122">
        <v>26</v>
      </c>
      <c r="U15" s="123">
        <v>196.01</v>
      </c>
      <c r="V15" s="124">
        <v>1</v>
      </c>
      <c r="W15" s="125">
        <v>14</v>
      </c>
      <c r="X15" s="126">
        <v>9</v>
      </c>
    </row>
    <row r="16" spans="1:24" ht="15.75">
      <c r="A16" s="115">
        <v>1</v>
      </c>
      <c r="B16" s="116">
        <v>5</v>
      </c>
      <c r="C16" s="117" t="s">
        <v>346</v>
      </c>
      <c r="D16" s="118" t="s">
        <v>337</v>
      </c>
      <c r="E16" s="119" t="s">
        <v>204</v>
      </c>
      <c r="F16" s="120">
        <v>30</v>
      </c>
      <c r="G16" s="121">
        <v>4</v>
      </c>
      <c r="H16" s="122">
        <v>34</v>
      </c>
      <c r="I16" s="120">
        <v>40</v>
      </c>
      <c r="J16" s="121">
        <v>6</v>
      </c>
      <c r="K16" s="122">
        <v>46</v>
      </c>
      <c r="L16" s="120">
        <v>36</v>
      </c>
      <c r="M16" s="121">
        <v>9</v>
      </c>
      <c r="N16" s="122">
        <v>45</v>
      </c>
      <c r="O16" s="120">
        <v>26</v>
      </c>
      <c r="P16" s="121">
        <v>6</v>
      </c>
      <c r="Q16" s="122">
        <v>32</v>
      </c>
      <c r="R16" s="120">
        <v>30</v>
      </c>
      <c r="S16" s="121">
        <v>6</v>
      </c>
      <c r="T16" s="122">
        <v>36</v>
      </c>
      <c r="U16" s="123">
        <v>193</v>
      </c>
      <c r="V16" s="124">
        <v>0</v>
      </c>
      <c r="W16" s="125">
        <v>15</v>
      </c>
      <c r="X16" s="126">
        <v>10</v>
      </c>
    </row>
    <row r="17" spans="1:24" ht="15.75">
      <c r="A17" s="115">
        <v>1</v>
      </c>
      <c r="B17" s="116">
        <v>10</v>
      </c>
      <c r="C17" s="117" t="s">
        <v>347</v>
      </c>
      <c r="D17" s="118">
        <v>0</v>
      </c>
      <c r="E17" s="119" t="s">
        <v>204</v>
      </c>
      <c r="F17" s="120">
        <v>41</v>
      </c>
      <c r="G17" s="121">
        <v>7</v>
      </c>
      <c r="H17" s="122">
        <v>48</v>
      </c>
      <c r="I17" s="120">
        <v>36.01</v>
      </c>
      <c r="J17" s="121">
        <v>4</v>
      </c>
      <c r="K17" s="122">
        <v>40.01</v>
      </c>
      <c r="L17" s="120">
        <v>28</v>
      </c>
      <c r="M17" s="121">
        <v>7</v>
      </c>
      <c r="N17" s="122">
        <v>35</v>
      </c>
      <c r="O17" s="120">
        <v>31</v>
      </c>
      <c r="P17" s="121">
        <v>4</v>
      </c>
      <c r="Q17" s="122">
        <v>35</v>
      </c>
      <c r="R17" s="120">
        <v>26</v>
      </c>
      <c r="S17" s="121">
        <v>7</v>
      </c>
      <c r="T17" s="122">
        <v>33</v>
      </c>
      <c r="U17" s="123">
        <v>191.01</v>
      </c>
      <c r="V17" s="124">
        <v>1</v>
      </c>
      <c r="W17" s="125">
        <v>16</v>
      </c>
      <c r="X17" s="126">
        <v>11</v>
      </c>
    </row>
    <row r="18" spans="1:24" ht="15.75">
      <c r="A18" s="115">
        <v>1</v>
      </c>
      <c r="B18" s="116">
        <v>14</v>
      </c>
      <c r="C18" s="117" t="s">
        <v>348</v>
      </c>
      <c r="D18" s="118" t="s">
        <v>337</v>
      </c>
      <c r="E18" s="119" t="s">
        <v>204</v>
      </c>
      <c r="F18" s="120">
        <v>47.01</v>
      </c>
      <c r="G18" s="121">
        <v>8</v>
      </c>
      <c r="H18" s="122">
        <v>55.01</v>
      </c>
      <c r="I18" s="120">
        <v>36.01</v>
      </c>
      <c r="J18" s="121">
        <v>6</v>
      </c>
      <c r="K18" s="122">
        <v>42.01</v>
      </c>
      <c r="L18" s="120">
        <v>44.01</v>
      </c>
      <c r="M18" s="121">
        <v>7</v>
      </c>
      <c r="N18" s="122">
        <v>51.01</v>
      </c>
      <c r="O18" s="120">
        <v>21</v>
      </c>
      <c r="P18" s="121">
        <v>9</v>
      </c>
      <c r="Q18" s="122">
        <v>30</v>
      </c>
      <c r="R18" s="120">
        <v>10</v>
      </c>
      <c r="S18" s="121">
        <v>2</v>
      </c>
      <c r="T18" s="122">
        <v>12</v>
      </c>
      <c r="U18" s="123">
        <v>190.03</v>
      </c>
      <c r="V18" s="124">
        <v>3</v>
      </c>
      <c r="W18" s="125">
        <v>17</v>
      </c>
      <c r="X18" s="126">
        <v>12</v>
      </c>
    </row>
    <row r="19" spans="1:24" ht="15.75">
      <c r="A19" s="115">
        <v>2</v>
      </c>
      <c r="B19" s="116">
        <v>4</v>
      </c>
      <c r="C19" s="117" t="s">
        <v>349</v>
      </c>
      <c r="D19" s="118">
        <v>0</v>
      </c>
      <c r="E19" s="119" t="s">
        <v>204</v>
      </c>
      <c r="F19" s="120">
        <v>32</v>
      </c>
      <c r="G19" s="121">
        <v>8</v>
      </c>
      <c r="H19" s="122">
        <v>40</v>
      </c>
      <c r="I19" s="120">
        <v>28</v>
      </c>
      <c r="J19" s="121">
        <v>6</v>
      </c>
      <c r="K19" s="122">
        <v>34</v>
      </c>
      <c r="L19" s="120">
        <v>43</v>
      </c>
      <c r="M19" s="121">
        <v>7</v>
      </c>
      <c r="N19" s="122">
        <v>50</v>
      </c>
      <c r="O19" s="120">
        <v>26</v>
      </c>
      <c r="P19" s="121">
        <v>6</v>
      </c>
      <c r="Q19" s="122">
        <v>32</v>
      </c>
      <c r="R19" s="120">
        <v>19</v>
      </c>
      <c r="S19" s="121">
        <v>8</v>
      </c>
      <c r="T19" s="122">
        <v>27</v>
      </c>
      <c r="U19" s="123">
        <v>183</v>
      </c>
      <c r="V19" s="124">
        <v>0</v>
      </c>
      <c r="W19" s="125">
        <v>22</v>
      </c>
      <c r="X19" s="126">
        <v>13</v>
      </c>
    </row>
    <row r="20" spans="1:24" ht="15.75">
      <c r="A20" s="115">
        <v>2</v>
      </c>
      <c r="B20" s="116">
        <v>11</v>
      </c>
      <c r="C20" s="117" t="s">
        <v>350</v>
      </c>
      <c r="D20" s="118" t="s">
        <v>337</v>
      </c>
      <c r="E20" s="119" t="s">
        <v>204</v>
      </c>
      <c r="F20" s="120">
        <v>21</v>
      </c>
      <c r="G20" s="121">
        <v>7</v>
      </c>
      <c r="H20" s="122">
        <v>28</v>
      </c>
      <c r="I20" s="120">
        <v>17</v>
      </c>
      <c r="J20" s="121">
        <v>7</v>
      </c>
      <c r="K20" s="122">
        <v>24</v>
      </c>
      <c r="L20" s="120">
        <v>48.01</v>
      </c>
      <c r="M20" s="121">
        <v>9</v>
      </c>
      <c r="N20" s="122">
        <v>57.01</v>
      </c>
      <c r="O20" s="120">
        <v>20.010000000000002</v>
      </c>
      <c r="P20" s="121">
        <v>5</v>
      </c>
      <c r="Q20" s="122">
        <v>25.01</v>
      </c>
      <c r="R20" s="120">
        <v>40</v>
      </c>
      <c r="S20" s="121">
        <v>8</v>
      </c>
      <c r="T20" s="122">
        <v>48</v>
      </c>
      <c r="U20" s="123">
        <v>182.01999999999998</v>
      </c>
      <c r="V20" s="124">
        <v>2</v>
      </c>
      <c r="W20" s="125">
        <v>23</v>
      </c>
      <c r="X20" s="126">
        <v>14</v>
      </c>
    </row>
    <row r="21" spans="1:24" ht="15.75">
      <c r="A21" s="115">
        <v>1</v>
      </c>
      <c r="B21" s="116">
        <v>2</v>
      </c>
      <c r="C21" s="117" t="s">
        <v>351</v>
      </c>
      <c r="D21" s="118" t="s">
        <v>337</v>
      </c>
      <c r="E21" s="119" t="s">
        <v>204</v>
      </c>
      <c r="F21" s="120">
        <v>35</v>
      </c>
      <c r="G21" s="121">
        <v>4</v>
      </c>
      <c r="H21" s="122">
        <v>39</v>
      </c>
      <c r="I21" s="120">
        <v>36</v>
      </c>
      <c r="J21" s="121">
        <v>6</v>
      </c>
      <c r="K21" s="122">
        <v>42</v>
      </c>
      <c r="L21" s="120">
        <v>31</v>
      </c>
      <c r="M21" s="121">
        <v>6</v>
      </c>
      <c r="N21" s="122">
        <v>37</v>
      </c>
      <c r="O21" s="120">
        <v>33</v>
      </c>
      <c r="P21" s="121">
        <v>6</v>
      </c>
      <c r="Q21" s="122">
        <v>39</v>
      </c>
      <c r="R21" s="120">
        <v>19</v>
      </c>
      <c r="S21" s="121">
        <v>2</v>
      </c>
      <c r="T21" s="122">
        <v>21</v>
      </c>
      <c r="U21" s="123">
        <v>178</v>
      </c>
      <c r="V21" s="124">
        <v>0</v>
      </c>
      <c r="W21" s="125">
        <v>25</v>
      </c>
      <c r="X21" s="126">
        <v>15</v>
      </c>
    </row>
    <row r="22" spans="1:24" ht="15.75">
      <c r="A22" s="115">
        <v>3</v>
      </c>
      <c r="B22" s="116">
        <v>19</v>
      </c>
      <c r="C22" s="117" t="s">
        <v>352</v>
      </c>
      <c r="D22" s="118">
        <v>0</v>
      </c>
      <c r="E22" s="119" t="s">
        <v>204</v>
      </c>
      <c r="F22" s="120">
        <v>47</v>
      </c>
      <c r="G22" s="121">
        <v>9</v>
      </c>
      <c r="H22" s="122">
        <v>56</v>
      </c>
      <c r="I22" s="120">
        <v>23</v>
      </c>
      <c r="J22" s="121">
        <v>7</v>
      </c>
      <c r="K22" s="122">
        <v>30</v>
      </c>
      <c r="L22" s="120">
        <v>16</v>
      </c>
      <c r="M22" s="121">
        <v>0</v>
      </c>
      <c r="N22" s="122">
        <v>16</v>
      </c>
      <c r="O22" s="120">
        <v>37.020000000000003</v>
      </c>
      <c r="P22" s="121">
        <v>7</v>
      </c>
      <c r="Q22" s="122">
        <v>44.02</v>
      </c>
      <c r="R22" s="120">
        <v>18</v>
      </c>
      <c r="S22" s="121">
        <v>7</v>
      </c>
      <c r="T22" s="122">
        <v>25</v>
      </c>
      <c r="U22" s="123">
        <v>171.02</v>
      </c>
      <c r="V22" s="124">
        <v>2</v>
      </c>
      <c r="W22" s="125">
        <v>28</v>
      </c>
      <c r="X22" s="126">
        <v>16</v>
      </c>
    </row>
    <row r="23" spans="1:24" ht="15.75">
      <c r="A23" s="115">
        <v>2</v>
      </c>
      <c r="B23" s="116">
        <v>14</v>
      </c>
      <c r="C23" s="117" t="s">
        <v>353</v>
      </c>
      <c r="D23" s="118" t="s">
        <v>337</v>
      </c>
      <c r="E23" s="119" t="s">
        <v>204</v>
      </c>
      <c r="F23" s="120">
        <v>22</v>
      </c>
      <c r="G23" s="121">
        <v>7</v>
      </c>
      <c r="H23" s="122">
        <v>29</v>
      </c>
      <c r="I23" s="120">
        <v>38</v>
      </c>
      <c r="J23" s="121">
        <v>5</v>
      </c>
      <c r="K23" s="122">
        <v>43</v>
      </c>
      <c r="L23" s="120">
        <v>40</v>
      </c>
      <c r="M23" s="121">
        <v>6</v>
      </c>
      <c r="N23" s="122">
        <v>46</v>
      </c>
      <c r="O23" s="120">
        <v>6</v>
      </c>
      <c r="P23" s="121">
        <v>6</v>
      </c>
      <c r="Q23" s="122">
        <v>12</v>
      </c>
      <c r="R23" s="120">
        <v>33.01</v>
      </c>
      <c r="S23" s="121">
        <v>7</v>
      </c>
      <c r="T23" s="122">
        <v>40.01</v>
      </c>
      <c r="U23" s="123">
        <v>170.01</v>
      </c>
      <c r="V23" s="124">
        <v>1</v>
      </c>
      <c r="W23" s="125">
        <v>29</v>
      </c>
      <c r="X23" s="126">
        <v>17</v>
      </c>
    </row>
    <row r="24" spans="1:24" ht="15.75">
      <c r="A24" s="115">
        <v>3</v>
      </c>
      <c r="B24" s="116">
        <v>7</v>
      </c>
      <c r="C24" s="117" t="s">
        <v>354</v>
      </c>
      <c r="D24" s="118">
        <v>0</v>
      </c>
      <c r="E24" s="119" t="s">
        <v>204</v>
      </c>
      <c r="F24" s="120">
        <v>47</v>
      </c>
      <c r="G24" s="121">
        <v>8</v>
      </c>
      <c r="H24" s="122">
        <v>55</v>
      </c>
      <c r="I24" s="120">
        <v>36</v>
      </c>
      <c r="J24" s="121">
        <v>7</v>
      </c>
      <c r="K24" s="122">
        <v>43</v>
      </c>
      <c r="L24" s="120">
        <v>31.01</v>
      </c>
      <c r="M24" s="121">
        <v>7</v>
      </c>
      <c r="N24" s="122">
        <v>38.010000000000005</v>
      </c>
      <c r="O24" s="120">
        <v>20</v>
      </c>
      <c r="P24" s="121">
        <v>5</v>
      </c>
      <c r="Q24" s="122">
        <v>25</v>
      </c>
      <c r="R24" s="120">
        <v>7</v>
      </c>
      <c r="S24" s="121">
        <v>0</v>
      </c>
      <c r="T24" s="122">
        <v>7</v>
      </c>
      <c r="U24" s="123">
        <v>168.01</v>
      </c>
      <c r="V24" s="124">
        <v>1</v>
      </c>
      <c r="W24" s="125">
        <v>30</v>
      </c>
      <c r="X24" s="126">
        <v>18</v>
      </c>
    </row>
    <row r="25" spans="1:24" ht="15.75">
      <c r="A25" s="115">
        <v>2</v>
      </c>
      <c r="B25" s="116">
        <v>7</v>
      </c>
      <c r="C25" s="117" t="s">
        <v>355</v>
      </c>
      <c r="D25" s="118">
        <v>0</v>
      </c>
      <c r="E25" s="119" t="s">
        <v>204</v>
      </c>
      <c r="F25" s="120">
        <v>38</v>
      </c>
      <c r="G25" s="121">
        <v>7</v>
      </c>
      <c r="H25" s="122">
        <v>45</v>
      </c>
      <c r="I25" s="120">
        <v>32</v>
      </c>
      <c r="J25" s="121">
        <v>6</v>
      </c>
      <c r="K25" s="122">
        <v>38</v>
      </c>
      <c r="L25" s="120">
        <v>39</v>
      </c>
      <c r="M25" s="121">
        <v>7</v>
      </c>
      <c r="N25" s="122">
        <v>46</v>
      </c>
      <c r="O25" s="120">
        <v>15</v>
      </c>
      <c r="P25" s="121">
        <v>2</v>
      </c>
      <c r="Q25" s="122">
        <v>17</v>
      </c>
      <c r="R25" s="120">
        <v>18</v>
      </c>
      <c r="S25" s="121">
        <v>2</v>
      </c>
      <c r="T25" s="122">
        <v>20</v>
      </c>
      <c r="U25" s="123">
        <v>166</v>
      </c>
      <c r="V25" s="124">
        <v>0</v>
      </c>
      <c r="W25" s="125">
        <v>32</v>
      </c>
      <c r="X25" s="126">
        <v>19</v>
      </c>
    </row>
    <row r="26" spans="1:24" ht="15.75">
      <c r="A26" s="115">
        <v>1</v>
      </c>
      <c r="B26" s="116">
        <v>13</v>
      </c>
      <c r="C26" s="117" t="s">
        <v>356</v>
      </c>
      <c r="D26" s="118">
        <v>0</v>
      </c>
      <c r="E26" s="119" t="s">
        <v>204</v>
      </c>
      <c r="F26" s="120">
        <v>33</v>
      </c>
      <c r="G26" s="121">
        <v>3</v>
      </c>
      <c r="H26" s="122">
        <v>36</v>
      </c>
      <c r="I26" s="120">
        <v>23</v>
      </c>
      <c r="J26" s="121">
        <v>6</v>
      </c>
      <c r="K26" s="122">
        <v>29</v>
      </c>
      <c r="L26" s="120">
        <v>25</v>
      </c>
      <c r="M26" s="121">
        <v>6</v>
      </c>
      <c r="N26" s="122">
        <v>31</v>
      </c>
      <c r="O26" s="120">
        <v>19</v>
      </c>
      <c r="P26" s="121">
        <v>5</v>
      </c>
      <c r="Q26" s="122">
        <v>24</v>
      </c>
      <c r="R26" s="120">
        <v>37</v>
      </c>
      <c r="S26" s="121">
        <v>7</v>
      </c>
      <c r="T26" s="122">
        <v>44</v>
      </c>
      <c r="U26" s="123">
        <v>164</v>
      </c>
      <c r="V26" s="124">
        <v>0</v>
      </c>
      <c r="W26" s="125">
        <v>33</v>
      </c>
      <c r="X26" s="126">
        <v>20</v>
      </c>
    </row>
    <row r="27" spans="1:24" ht="15.75">
      <c r="A27" s="115">
        <v>2</v>
      </c>
      <c r="B27" s="116">
        <v>3</v>
      </c>
      <c r="C27" s="117" t="s">
        <v>357</v>
      </c>
      <c r="D27" s="118" t="s">
        <v>337</v>
      </c>
      <c r="E27" s="119" t="s">
        <v>204</v>
      </c>
      <c r="F27" s="120">
        <v>30</v>
      </c>
      <c r="G27" s="121">
        <v>6</v>
      </c>
      <c r="H27" s="122">
        <v>36</v>
      </c>
      <c r="I27" s="120">
        <v>25</v>
      </c>
      <c r="J27" s="121">
        <v>7</v>
      </c>
      <c r="K27" s="122">
        <v>32</v>
      </c>
      <c r="L27" s="120">
        <v>33</v>
      </c>
      <c r="M27" s="121">
        <v>6</v>
      </c>
      <c r="N27" s="122">
        <v>39</v>
      </c>
      <c r="O27" s="120">
        <v>18</v>
      </c>
      <c r="P27" s="121">
        <v>2</v>
      </c>
      <c r="Q27" s="122">
        <v>20</v>
      </c>
      <c r="R27" s="120">
        <v>16</v>
      </c>
      <c r="S27" s="121">
        <v>7</v>
      </c>
      <c r="T27" s="122">
        <v>23</v>
      </c>
      <c r="U27" s="123">
        <v>150</v>
      </c>
      <c r="V27" s="124">
        <v>0</v>
      </c>
      <c r="W27" s="125">
        <v>36</v>
      </c>
      <c r="X27" s="126">
        <v>21</v>
      </c>
    </row>
    <row r="28" spans="1:24" ht="15.75">
      <c r="A28" s="115">
        <v>1</v>
      </c>
      <c r="B28" s="116">
        <v>17</v>
      </c>
      <c r="C28" s="117" t="s">
        <v>358</v>
      </c>
      <c r="D28" s="118" t="s">
        <v>337</v>
      </c>
      <c r="E28" s="119" t="s">
        <v>204</v>
      </c>
      <c r="F28" s="120">
        <v>23</v>
      </c>
      <c r="G28" s="121">
        <v>4</v>
      </c>
      <c r="H28" s="122">
        <v>27</v>
      </c>
      <c r="I28" s="120">
        <v>37</v>
      </c>
      <c r="J28" s="121">
        <v>5</v>
      </c>
      <c r="K28" s="122">
        <v>42</v>
      </c>
      <c r="L28" s="120">
        <v>27</v>
      </c>
      <c r="M28" s="121">
        <v>5</v>
      </c>
      <c r="N28" s="122">
        <v>32</v>
      </c>
      <c r="O28" s="120">
        <v>27</v>
      </c>
      <c r="P28" s="121">
        <v>6</v>
      </c>
      <c r="Q28" s="122">
        <v>33</v>
      </c>
      <c r="R28" s="120">
        <v>12</v>
      </c>
      <c r="S28" s="121">
        <v>0</v>
      </c>
      <c r="T28" s="122">
        <v>12</v>
      </c>
      <c r="U28" s="123">
        <v>146</v>
      </c>
      <c r="V28" s="124">
        <v>0</v>
      </c>
      <c r="W28" s="125">
        <v>38</v>
      </c>
      <c r="X28" s="126">
        <v>22</v>
      </c>
    </row>
    <row r="29" spans="1:24" ht="15.75">
      <c r="A29" s="115">
        <v>1</v>
      </c>
      <c r="B29" s="116">
        <v>19</v>
      </c>
      <c r="C29" s="117" t="s">
        <v>359</v>
      </c>
      <c r="D29" s="118">
        <v>0</v>
      </c>
      <c r="E29" s="119" t="s">
        <v>204</v>
      </c>
      <c r="F29" s="120">
        <v>39.01</v>
      </c>
      <c r="G29" s="121">
        <v>6</v>
      </c>
      <c r="H29" s="122">
        <v>45.01</v>
      </c>
      <c r="I29" s="120">
        <v>21</v>
      </c>
      <c r="J29" s="121">
        <v>3</v>
      </c>
      <c r="K29" s="122">
        <v>24</v>
      </c>
      <c r="L29" s="120">
        <v>33</v>
      </c>
      <c r="M29" s="121">
        <v>7</v>
      </c>
      <c r="N29" s="122">
        <v>40</v>
      </c>
      <c r="O29" s="120">
        <v>34</v>
      </c>
      <c r="P29" s="121">
        <v>2</v>
      </c>
      <c r="Q29" s="122">
        <v>36</v>
      </c>
      <c r="R29" s="120">
        <v>0</v>
      </c>
      <c r="S29" s="121">
        <v>0</v>
      </c>
      <c r="T29" s="122">
        <v>0</v>
      </c>
      <c r="U29" s="123">
        <v>145.01</v>
      </c>
      <c r="V29" s="124">
        <v>1</v>
      </c>
      <c r="W29" s="125">
        <v>39</v>
      </c>
      <c r="X29" s="126">
        <v>23</v>
      </c>
    </row>
    <row r="30" spans="1:24" ht="15.75">
      <c r="A30" s="115">
        <v>2</v>
      </c>
      <c r="B30" s="116">
        <v>10</v>
      </c>
      <c r="C30" s="117" t="s">
        <v>360</v>
      </c>
      <c r="D30" s="118">
        <v>0</v>
      </c>
      <c r="E30" s="119" t="s">
        <v>204</v>
      </c>
      <c r="F30" s="120">
        <v>20</v>
      </c>
      <c r="G30" s="121">
        <v>2</v>
      </c>
      <c r="H30" s="122">
        <v>22</v>
      </c>
      <c r="I30" s="120">
        <v>27</v>
      </c>
      <c r="J30" s="121">
        <v>3</v>
      </c>
      <c r="K30" s="122">
        <v>30</v>
      </c>
      <c r="L30" s="120">
        <v>28</v>
      </c>
      <c r="M30" s="121">
        <v>7</v>
      </c>
      <c r="N30" s="122">
        <v>35</v>
      </c>
      <c r="O30" s="120">
        <v>20</v>
      </c>
      <c r="P30" s="121">
        <v>5</v>
      </c>
      <c r="Q30" s="122">
        <v>25</v>
      </c>
      <c r="R30" s="120">
        <v>26</v>
      </c>
      <c r="S30" s="121">
        <v>5</v>
      </c>
      <c r="T30" s="122">
        <v>31</v>
      </c>
      <c r="U30" s="123">
        <v>143</v>
      </c>
      <c r="V30" s="124">
        <v>0</v>
      </c>
      <c r="W30" s="125">
        <v>40</v>
      </c>
      <c r="X30" s="126">
        <v>24</v>
      </c>
    </row>
    <row r="31" spans="1:24" ht="15.75">
      <c r="A31" s="115">
        <v>3</v>
      </c>
      <c r="B31" s="116">
        <v>3</v>
      </c>
      <c r="C31" s="117" t="s">
        <v>361</v>
      </c>
      <c r="D31" s="118">
        <v>0</v>
      </c>
      <c r="E31" s="119" t="s">
        <v>204</v>
      </c>
      <c r="F31" s="120">
        <v>33</v>
      </c>
      <c r="G31" s="121">
        <v>5</v>
      </c>
      <c r="H31" s="122">
        <v>38</v>
      </c>
      <c r="I31" s="120">
        <v>36.01</v>
      </c>
      <c r="J31" s="121">
        <v>7</v>
      </c>
      <c r="K31" s="122">
        <v>43.01</v>
      </c>
      <c r="L31" s="120">
        <v>2</v>
      </c>
      <c r="M31" s="121">
        <v>0</v>
      </c>
      <c r="N31" s="122">
        <v>2</v>
      </c>
      <c r="O31" s="120">
        <v>28</v>
      </c>
      <c r="P31" s="121">
        <v>5</v>
      </c>
      <c r="Q31" s="122">
        <v>33</v>
      </c>
      <c r="R31" s="120">
        <v>23</v>
      </c>
      <c r="S31" s="121">
        <v>1</v>
      </c>
      <c r="T31" s="122">
        <v>24</v>
      </c>
      <c r="U31" s="123">
        <v>140.01</v>
      </c>
      <c r="V31" s="124">
        <v>1</v>
      </c>
      <c r="W31" s="125">
        <v>41</v>
      </c>
      <c r="X31" s="126">
        <v>25</v>
      </c>
    </row>
    <row r="32" spans="1:24" ht="15.75">
      <c r="A32" s="115">
        <v>4</v>
      </c>
      <c r="B32" s="116">
        <v>6</v>
      </c>
      <c r="C32" s="117" t="s">
        <v>362</v>
      </c>
      <c r="D32" s="118">
        <v>0</v>
      </c>
      <c r="E32" s="119" t="s">
        <v>204</v>
      </c>
      <c r="F32" s="120">
        <v>19.010000000000002</v>
      </c>
      <c r="G32" s="121">
        <v>4</v>
      </c>
      <c r="H32" s="122">
        <v>23.01</v>
      </c>
      <c r="I32" s="120">
        <v>25.01</v>
      </c>
      <c r="J32" s="121">
        <v>2</v>
      </c>
      <c r="K32" s="122">
        <v>27.01</v>
      </c>
      <c r="L32" s="120">
        <v>23</v>
      </c>
      <c r="M32" s="121">
        <v>7</v>
      </c>
      <c r="N32" s="122">
        <v>30</v>
      </c>
      <c r="O32" s="120">
        <v>32</v>
      </c>
      <c r="P32" s="121">
        <v>6</v>
      </c>
      <c r="Q32" s="122">
        <v>38</v>
      </c>
      <c r="R32" s="120">
        <v>15</v>
      </c>
      <c r="S32" s="121">
        <v>0</v>
      </c>
      <c r="T32" s="122">
        <v>15</v>
      </c>
      <c r="U32" s="123">
        <v>133.02000000000001</v>
      </c>
      <c r="V32" s="124">
        <v>2</v>
      </c>
      <c r="W32" s="125">
        <v>45</v>
      </c>
      <c r="X32" s="126">
        <v>26</v>
      </c>
    </row>
    <row r="33" spans="1:24" ht="15.75">
      <c r="A33" s="115">
        <v>4</v>
      </c>
      <c r="B33" s="116">
        <v>1</v>
      </c>
      <c r="C33" s="117" t="s">
        <v>363</v>
      </c>
      <c r="D33" s="118">
        <v>0</v>
      </c>
      <c r="E33" s="119" t="s">
        <v>204</v>
      </c>
      <c r="F33" s="120">
        <v>36</v>
      </c>
      <c r="G33" s="121">
        <v>6</v>
      </c>
      <c r="H33" s="122">
        <v>42</v>
      </c>
      <c r="I33" s="120">
        <v>28</v>
      </c>
      <c r="J33" s="121">
        <v>6</v>
      </c>
      <c r="K33" s="122">
        <v>34</v>
      </c>
      <c r="L33" s="120">
        <v>24</v>
      </c>
      <c r="M33" s="121">
        <v>6</v>
      </c>
      <c r="N33" s="122">
        <v>30</v>
      </c>
      <c r="O33" s="120">
        <v>12</v>
      </c>
      <c r="P33" s="121">
        <v>0</v>
      </c>
      <c r="Q33" s="122">
        <v>12</v>
      </c>
      <c r="R33" s="120">
        <v>6</v>
      </c>
      <c r="S33" s="121">
        <v>0</v>
      </c>
      <c r="T33" s="122">
        <v>6</v>
      </c>
      <c r="U33" s="123">
        <v>124</v>
      </c>
      <c r="V33" s="124">
        <v>0</v>
      </c>
      <c r="W33" s="125">
        <v>49</v>
      </c>
      <c r="X33" s="126">
        <v>27</v>
      </c>
    </row>
    <row r="34" spans="1:24" ht="15.75">
      <c r="A34" s="115">
        <v>3</v>
      </c>
      <c r="B34" s="116">
        <v>11</v>
      </c>
      <c r="C34" s="117" t="s">
        <v>364</v>
      </c>
      <c r="D34" s="127">
        <v>0</v>
      </c>
      <c r="E34" s="119" t="s">
        <v>204</v>
      </c>
      <c r="F34" s="120">
        <v>28</v>
      </c>
      <c r="G34" s="121">
        <v>5</v>
      </c>
      <c r="H34" s="122">
        <v>33</v>
      </c>
      <c r="I34" s="120">
        <v>27</v>
      </c>
      <c r="J34" s="121">
        <v>7</v>
      </c>
      <c r="K34" s="122">
        <v>34</v>
      </c>
      <c r="L34" s="120">
        <v>1</v>
      </c>
      <c r="M34" s="121">
        <v>9</v>
      </c>
      <c r="N34" s="122">
        <v>10</v>
      </c>
      <c r="O34" s="120">
        <v>29.01</v>
      </c>
      <c r="P34" s="121">
        <v>4</v>
      </c>
      <c r="Q34" s="122">
        <v>33.010000000000005</v>
      </c>
      <c r="R34" s="120">
        <v>7</v>
      </c>
      <c r="S34" s="121">
        <v>0</v>
      </c>
      <c r="T34" s="122">
        <v>7</v>
      </c>
      <c r="U34" s="123">
        <v>117.01</v>
      </c>
      <c r="V34" s="124">
        <v>1</v>
      </c>
      <c r="W34" s="125">
        <v>50</v>
      </c>
      <c r="X34" s="126">
        <v>28</v>
      </c>
    </row>
    <row r="35" spans="1:24" ht="15.75">
      <c r="A35" s="115">
        <v>1</v>
      </c>
      <c r="B35" s="116">
        <v>11</v>
      </c>
      <c r="C35" s="117" t="s">
        <v>365</v>
      </c>
      <c r="D35" s="127">
        <v>0</v>
      </c>
      <c r="E35" s="119" t="s">
        <v>204</v>
      </c>
      <c r="F35" s="120">
        <v>26</v>
      </c>
      <c r="G35" s="121">
        <v>7</v>
      </c>
      <c r="H35" s="122">
        <v>33</v>
      </c>
      <c r="I35" s="120">
        <v>24</v>
      </c>
      <c r="J35" s="121">
        <v>2</v>
      </c>
      <c r="K35" s="122">
        <v>26</v>
      </c>
      <c r="L35" s="120">
        <v>12</v>
      </c>
      <c r="M35" s="121">
        <v>5</v>
      </c>
      <c r="N35" s="122">
        <v>17</v>
      </c>
      <c r="O35" s="120">
        <v>20</v>
      </c>
      <c r="P35" s="121">
        <v>8</v>
      </c>
      <c r="Q35" s="122">
        <v>28</v>
      </c>
      <c r="R35" s="120">
        <v>13</v>
      </c>
      <c r="S35" s="121">
        <v>0</v>
      </c>
      <c r="T35" s="122">
        <v>13</v>
      </c>
      <c r="U35" s="123">
        <v>117</v>
      </c>
      <c r="V35" s="124">
        <v>0</v>
      </c>
      <c r="W35" s="125">
        <v>51</v>
      </c>
      <c r="X35" s="126">
        <v>29</v>
      </c>
    </row>
    <row r="36" spans="1:24" ht="15.75">
      <c r="A36" s="115">
        <v>1</v>
      </c>
      <c r="B36" s="116">
        <v>4</v>
      </c>
      <c r="C36" s="117" t="s">
        <v>366</v>
      </c>
      <c r="D36" s="127">
        <v>0</v>
      </c>
      <c r="E36" s="119" t="s">
        <v>204</v>
      </c>
      <c r="F36" s="120">
        <v>11</v>
      </c>
      <c r="G36" s="121">
        <v>0</v>
      </c>
      <c r="H36" s="122">
        <v>11</v>
      </c>
      <c r="I36" s="120">
        <v>8</v>
      </c>
      <c r="J36" s="121">
        <v>4</v>
      </c>
      <c r="K36" s="122">
        <v>12</v>
      </c>
      <c r="L36" s="120">
        <v>35.01</v>
      </c>
      <c r="M36" s="121">
        <v>7</v>
      </c>
      <c r="N36" s="122">
        <v>42.01</v>
      </c>
      <c r="O36" s="120">
        <v>19</v>
      </c>
      <c r="P36" s="121">
        <v>5</v>
      </c>
      <c r="Q36" s="122">
        <v>24</v>
      </c>
      <c r="R36" s="120">
        <v>17</v>
      </c>
      <c r="S36" s="121">
        <v>1</v>
      </c>
      <c r="T36" s="122">
        <v>18</v>
      </c>
      <c r="U36" s="123">
        <v>107.00999999999999</v>
      </c>
      <c r="V36" s="124">
        <v>1</v>
      </c>
      <c r="W36" s="125">
        <v>54</v>
      </c>
      <c r="X36" s="126">
        <v>30</v>
      </c>
    </row>
    <row r="37" spans="1:24" ht="15.75">
      <c r="A37" s="115">
        <v>3</v>
      </c>
      <c r="B37" s="116">
        <v>10</v>
      </c>
      <c r="C37" s="117" t="s">
        <v>367</v>
      </c>
      <c r="D37" s="127">
        <v>0</v>
      </c>
      <c r="E37" s="119" t="s">
        <v>204</v>
      </c>
      <c r="F37" s="120">
        <v>31</v>
      </c>
      <c r="G37" s="121">
        <v>7</v>
      </c>
      <c r="H37" s="122">
        <v>38</v>
      </c>
      <c r="I37" s="120">
        <v>21</v>
      </c>
      <c r="J37" s="121">
        <v>6</v>
      </c>
      <c r="K37" s="122">
        <v>27</v>
      </c>
      <c r="L37" s="120">
        <v>0</v>
      </c>
      <c r="M37" s="121">
        <v>0</v>
      </c>
      <c r="N37" s="122">
        <v>0</v>
      </c>
      <c r="O37" s="120">
        <v>20</v>
      </c>
      <c r="P37" s="121">
        <v>6</v>
      </c>
      <c r="Q37" s="122">
        <v>26</v>
      </c>
      <c r="R37" s="120">
        <v>6</v>
      </c>
      <c r="S37" s="121">
        <v>2</v>
      </c>
      <c r="T37" s="122">
        <v>8</v>
      </c>
      <c r="U37" s="123">
        <v>99</v>
      </c>
      <c r="V37" s="124">
        <v>0</v>
      </c>
      <c r="W37" s="125">
        <v>55</v>
      </c>
      <c r="X37" s="126">
        <v>31</v>
      </c>
    </row>
    <row r="38" spans="1:24" ht="15.75">
      <c r="A38" s="115">
        <v>2</v>
      </c>
      <c r="B38" s="116">
        <v>2</v>
      </c>
      <c r="C38" s="117" t="s">
        <v>368</v>
      </c>
      <c r="D38" s="127">
        <v>0</v>
      </c>
      <c r="E38" s="119" t="s">
        <v>204</v>
      </c>
      <c r="F38" s="120">
        <v>2</v>
      </c>
      <c r="G38" s="121">
        <v>6</v>
      </c>
      <c r="H38" s="122">
        <v>8</v>
      </c>
      <c r="I38" s="120">
        <v>16</v>
      </c>
      <c r="J38" s="121">
        <v>7</v>
      </c>
      <c r="K38" s="122">
        <v>23</v>
      </c>
      <c r="L38" s="120">
        <v>31</v>
      </c>
      <c r="M38" s="121">
        <v>6</v>
      </c>
      <c r="N38" s="122">
        <v>37</v>
      </c>
      <c r="O38" s="120">
        <v>11</v>
      </c>
      <c r="P38" s="121">
        <v>0</v>
      </c>
      <c r="Q38" s="122">
        <v>11</v>
      </c>
      <c r="R38" s="120">
        <v>13</v>
      </c>
      <c r="S38" s="121">
        <v>4</v>
      </c>
      <c r="T38" s="122">
        <v>17</v>
      </c>
      <c r="U38" s="123">
        <v>96</v>
      </c>
      <c r="V38" s="124">
        <v>0</v>
      </c>
      <c r="W38" s="125">
        <v>56</v>
      </c>
      <c r="X38" s="126">
        <v>32</v>
      </c>
    </row>
    <row r="39" spans="1:24" ht="15.75">
      <c r="A39" s="115">
        <v>4</v>
      </c>
      <c r="B39" s="116">
        <v>13</v>
      </c>
      <c r="C39" s="117" t="s">
        <v>369</v>
      </c>
      <c r="D39" s="127">
        <v>0</v>
      </c>
      <c r="E39" s="119" t="s">
        <v>204</v>
      </c>
      <c r="F39" s="120">
        <v>20</v>
      </c>
      <c r="G39" s="121">
        <v>4</v>
      </c>
      <c r="H39" s="122">
        <v>24</v>
      </c>
      <c r="I39" s="120">
        <v>22</v>
      </c>
      <c r="J39" s="121">
        <v>2</v>
      </c>
      <c r="K39" s="122">
        <v>24</v>
      </c>
      <c r="L39" s="120">
        <v>8</v>
      </c>
      <c r="M39" s="121">
        <v>0</v>
      </c>
      <c r="N39" s="122">
        <v>8</v>
      </c>
      <c r="O39" s="120">
        <v>11</v>
      </c>
      <c r="P39" s="121">
        <v>7</v>
      </c>
      <c r="Q39" s="122">
        <v>18</v>
      </c>
      <c r="R39" s="120">
        <v>17</v>
      </c>
      <c r="S39" s="121">
        <v>2</v>
      </c>
      <c r="T39" s="122">
        <v>19</v>
      </c>
      <c r="U39" s="123">
        <v>93</v>
      </c>
      <c r="V39" s="124">
        <v>0</v>
      </c>
      <c r="W39" s="125">
        <v>57</v>
      </c>
      <c r="X39" s="126">
        <v>33</v>
      </c>
    </row>
    <row r="40" spans="1:24" ht="15.75">
      <c r="A40" s="115">
        <v>2</v>
      </c>
      <c r="B40" s="116">
        <v>9</v>
      </c>
      <c r="C40" s="117" t="s">
        <v>370</v>
      </c>
      <c r="D40" s="127">
        <v>0</v>
      </c>
      <c r="E40" s="119" t="s">
        <v>204</v>
      </c>
      <c r="F40" s="120">
        <v>8</v>
      </c>
      <c r="G40" s="121">
        <v>4</v>
      </c>
      <c r="H40" s="122">
        <v>12</v>
      </c>
      <c r="I40" s="120">
        <v>9</v>
      </c>
      <c r="J40" s="121">
        <v>0</v>
      </c>
      <c r="K40" s="122">
        <v>9</v>
      </c>
      <c r="L40" s="120">
        <v>32</v>
      </c>
      <c r="M40" s="121">
        <v>7</v>
      </c>
      <c r="N40" s="122">
        <v>39</v>
      </c>
      <c r="O40" s="120">
        <v>7</v>
      </c>
      <c r="P40" s="121">
        <v>1</v>
      </c>
      <c r="Q40" s="122">
        <v>8</v>
      </c>
      <c r="R40" s="120">
        <v>14</v>
      </c>
      <c r="S40" s="121">
        <v>5</v>
      </c>
      <c r="T40" s="122">
        <v>19</v>
      </c>
      <c r="U40" s="123">
        <v>87</v>
      </c>
      <c r="V40" s="124">
        <v>0</v>
      </c>
      <c r="W40" s="125">
        <v>59</v>
      </c>
      <c r="X40" s="126">
        <v>34</v>
      </c>
    </row>
    <row r="41" spans="1:24" ht="15.75">
      <c r="A41" s="115">
        <v>1</v>
      </c>
      <c r="B41" s="116">
        <v>3</v>
      </c>
      <c r="C41" s="117" t="s">
        <v>371</v>
      </c>
      <c r="D41" s="127">
        <v>0</v>
      </c>
      <c r="E41" s="119" t="s">
        <v>204</v>
      </c>
      <c r="F41" s="120">
        <v>17</v>
      </c>
      <c r="G41" s="121">
        <v>3</v>
      </c>
      <c r="H41" s="122">
        <v>20</v>
      </c>
      <c r="I41" s="120">
        <v>21.01</v>
      </c>
      <c r="J41" s="121">
        <v>2</v>
      </c>
      <c r="K41" s="122">
        <v>23.01</v>
      </c>
      <c r="L41" s="120">
        <v>14</v>
      </c>
      <c r="M41" s="121">
        <v>1</v>
      </c>
      <c r="N41" s="122">
        <v>15</v>
      </c>
      <c r="O41" s="120">
        <v>22</v>
      </c>
      <c r="P41" s="121">
        <v>0</v>
      </c>
      <c r="Q41" s="122">
        <v>22</v>
      </c>
      <c r="R41" s="120">
        <v>4</v>
      </c>
      <c r="S41" s="121">
        <v>0</v>
      </c>
      <c r="T41" s="122">
        <v>4</v>
      </c>
      <c r="U41" s="123">
        <v>84.01</v>
      </c>
      <c r="V41" s="124">
        <v>1</v>
      </c>
      <c r="W41" s="125">
        <v>60</v>
      </c>
      <c r="X41" s="126">
        <v>35</v>
      </c>
    </row>
    <row r="42" spans="1:24" ht="15.75">
      <c r="A42" s="115">
        <v>4</v>
      </c>
      <c r="B42" s="116">
        <v>9</v>
      </c>
      <c r="C42" s="117" t="s">
        <v>372</v>
      </c>
      <c r="D42" s="127">
        <v>0</v>
      </c>
      <c r="E42" s="119" t="s">
        <v>204</v>
      </c>
      <c r="F42" s="120">
        <v>18</v>
      </c>
      <c r="G42" s="121">
        <v>2</v>
      </c>
      <c r="H42" s="122">
        <v>20</v>
      </c>
      <c r="I42" s="120">
        <v>5</v>
      </c>
      <c r="J42" s="121">
        <v>2</v>
      </c>
      <c r="K42" s="122">
        <v>7</v>
      </c>
      <c r="L42" s="120">
        <v>7</v>
      </c>
      <c r="M42" s="121">
        <v>5</v>
      </c>
      <c r="N42" s="122">
        <v>12</v>
      </c>
      <c r="O42" s="120">
        <v>14</v>
      </c>
      <c r="P42" s="121">
        <v>4</v>
      </c>
      <c r="Q42" s="122">
        <v>18</v>
      </c>
      <c r="R42" s="120">
        <v>19</v>
      </c>
      <c r="S42" s="121">
        <v>3</v>
      </c>
      <c r="T42" s="122">
        <v>22</v>
      </c>
      <c r="U42" s="123">
        <v>79</v>
      </c>
      <c r="V42" s="124">
        <v>0</v>
      </c>
      <c r="W42" s="125">
        <v>61</v>
      </c>
      <c r="X42" s="126">
        <v>36</v>
      </c>
    </row>
    <row r="43" spans="1:24" ht="15.75">
      <c r="A43" s="115">
        <v>2</v>
      </c>
      <c r="B43" s="116">
        <v>18</v>
      </c>
      <c r="C43" s="117" t="s">
        <v>373</v>
      </c>
      <c r="D43" s="127">
        <v>0</v>
      </c>
      <c r="E43" s="119" t="s">
        <v>204</v>
      </c>
      <c r="F43" s="120">
        <v>0</v>
      </c>
      <c r="G43" s="121">
        <v>6</v>
      </c>
      <c r="H43" s="122">
        <v>6</v>
      </c>
      <c r="I43" s="120">
        <v>12</v>
      </c>
      <c r="J43" s="121">
        <v>5</v>
      </c>
      <c r="K43" s="122">
        <v>17</v>
      </c>
      <c r="L43" s="120">
        <v>32</v>
      </c>
      <c r="M43" s="121">
        <v>4</v>
      </c>
      <c r="N43" s="122">
        <v>36</v>
      </c>
      <c r="O43" s="120">
        <v>9</v>
      </c>
      <c r="P43" s="121">
        <v>5</v>
      </c>
      <c r="Q43" s="122">
        <v>14</v>
      </c>
      <c r="R43" s="120">
        <v>0</v>
      </c>
      <c r="S43" s="121">
        <v>0</v>
      </c>
      <c r="T43" s="122">
        <v>0</v>
      </c>
      <c r="U43" s="123">
        <v>73</v>
      </c>
      <c r="V43" s="124">
        <v>0</v>
      </c>
      <c r="W43" s="125">
        <v>62</v>
      </c>
      <c r="X43" s="126">
        <v>37</v>
      </c>
    </row>
    <row r="44" spans="1:24" ht="15.75">
      <c r="A44" s="115">
        <v>4</v>
      </c>
      <c r="B44" s="116">
        <v>4</v>
      </c>
      <c r="C44" s="117" t="s">
        <v>374</v>
      </c>
      <c r="D44" s="118">
        <v>0</v>
      </c>
      <c r="E44" s="119" t="s">
        <v>204</v>
      </c>
      <c r="F44" s="120">
        <v>6</v>
      </c>
      <c r="G44" s="121">
        <v>4</v>
      </c>
      <c r="H44" s="122">
        <v>10</v>
      </c>
      <c r="I44" s="120">
        <v>6</v>
      </c>
      <c r="J44" s="121">
        <v>2</v>
      </c>
      <c r="K44" s="122">
        <v>8</v>
      </c>
      <c r="L44" s="120">
        <v>21.01</v>
      </c>
      <c r="M44" s="121">
        <v>5</v>
      </c>
      <c r="N44" s="122">
        <v>26.01</v>
      </c>
      <c r="O44" s="120">
        <v>6</v>
      </c>
      <c r="P44" s="121">
        <v>5</v>
      </c>
      <c r="Q44" s="122">
        <v>11</v>
      </c>
      <c r="R44" s="120">
        <v>8</v>
      </c>
      <c r="S44" s="121">
        <v>3</v>
      </c>
      <c r="T44" s="122">
        <v>11</v>
      </c>
      <c r="U44" s="123">
        <v>66.010000000000005</v>
      </c>
      <c r="V44" s="124">
        <v>1</v>
      </c>
      <c r="W44" s="125">
        <v>63</v>
      </c>
      <c r="X44" s="126">
        <v>38</v>
      </c>
    </row>
    <row r="45" spans="1:24" ht="15.75">
      <c r="A45" s="115">
        <v>2</v>
      </c>
      <c r="B45" s="116">
        <v>1</v>
      </c>
      <c r="C45" s="117" t="s">
        <v>375</v>
      </c>
      <c r="D45" s="118">
        <v>0</v>
      </c>
      <c r="E45" s="119" t="s">
        <v>204</v>
      </c>
      <c r="F45" s="120">
        <v>14</v>
      </c>
      <c r="G45" s="121">
        <v>5</v>
      </c>
      <c r="H45" s="122">
        <v>19</v>
      </c>
      <c r="I45" s="120">
        <v>4</v>
      </c>
      <c r="J45" s="121">
        <v>0</v>
      </c>
      <c r="K45" s="122">
        <v>4</v>
      </c>
      <c r="L45" s="120">
        <v>22</v>
      </c>
      <c r="M45" s="121">
        <v>0</v>
      </c>
      <c r="N45" s="122">
        <v>22</v>
      </c>
      <c r="O45" s="120">
        <v>0</v>
      </c>
      <c r="P45" s="121">
        <v>0</v>
      </c>
      <c r="Q45" s="122">
        <v>0</v>
      </c>
      <c r="R45" s="120">
        <v>12</v>
      </c>
      <c r="S45" s="121">
        <v>0</v>
      </c>
      <c r="T45" s="122">
        <v>12</v>
      </c>
      <c r="U45" s="123">
        <v>57</v>
      </c>
      <c r="V45" s="124">
        <v>0</v>
      </c>
      <c r="W45" s="125">
        <v>65</v>
      </c>
      <c r="X45" s="126">
        <v>39</v>
      </c>
    </row>
    <row r="46" spans="1:24" ht="15.75">
      <c r="A46" s="115">
        <v>4</v>
      </c>
      <c r="B46" s="116">
        <v>5</v>
      </c>
      <c r="C46" s="117" t="s">
        <v>376</v>
      </c>
      <c r="D46" s="118">
        <v>0</v>
      </c>
      <c r="E46" s="119" t="s">
        <v>204</v>
      </c>
      <c r="F46" s="120">
        <v>9</v>
      </c>
      <c r="G46" s="121">
        <v>0</v>
      </c>
      <c r="H46" s="122">
        <v>9</v>
      </c>
      <c r="I46" s="120">
        <v>8</v>
      </c>
      <c r="J46" s="121">
        <v>3</v>
      </c>
      <c r="K46" s="122">
        <v>11</v>
      </c>
      <c r="L46" s="120">
        <v>8</v>
      </c>
      <c r="M46" s="121">
        <v>6</v>
      </c>
      <c r="N46" s="122">
        <v>14</v>
      </c>
      <c r="O46" s="120">
        <v>0</v>
      </c>
      <c r="P46" s="121">
        <v>3</v>
      </c>
      <c r="Q46" s="122">
        <v>3</v>
      </c>
      <c r="R46" s="120">
        <v>0</v>
      </c>
      <c r="S46" s="121">
        <v>0</v>
      </c>
      <c r="T46" s="122">
        <v>0</v>
      </c>
      <c r="U46" s="123">
        <v>37</v>
      </c>
      <c r="V46" s="124">
        <v>0</v>
      </c>
      <c r="W46" s="125">
        <v>67</v>
      </c>
      <c r="X46" s="126">
        <v>40</v>
      </c>
    </row>
    <row r="47" spans="1:24" ht="16.5" thickBot="1">
      <c r="A47" s="175" t="s">
        <v>377</v>
      </c>
      <c r="B47" s="129" t="s">
        <v>377</v>
      </c>
      <c r="C47" s="130" t="s">
        <v>377</v>
      </c>
      <c r="D47" s="143" t="s">
        <v>377</v>
      </c>
      <c r="E47" s="176" t="s">
        <v>377</v>
      </c>
      <c r="F47" s="133" t="s">
        <v>377</v>
      </c>
      <c r="G47" s="134" t="s">
        <v>377</v>
      </c>
      <c r="H47" s="135" t="s">
        <v>377</v>
      </c>
      <c r="I47" s="133" t="s">
        <v>377</v>
      </c>
      <c r="J47" s="134" t="s">
        <v>377</v>
      </c>
      <c r="K47" s="177" t="s">
        <v>377</v>
      </c>
      <c r="L47" s="133" t="s">
        <v>377</v>
      </c>
      <c r="M47" s="134" t="s">
        <v>377</v>
      </c>
      <c r="N47" s="177" t="s">
        <v>377</v>
      </c>
      <c r="O47" s="133" t="s">
        <v>377</v>
      </c>
      <c r="P47" s="134" t="s">
        <v>377</v>
      </c>
      <c r="Q47" s="135" t="s">
        <v>377</v>
      </c>
      <c r="R47" s="133" t="s">
        <v>377</v>
      </c>
      <c r="S47" s="134" t="s">
        <v>377</v>
      </c>
      <c r="T47" s="135" t="s">
        <v>377</v>
      </c>
      <c r="U47" s="178" t="s">
        <v>377</v>
      </c>
      <c r="V47" s="179" t="s">
        <v>377</v>
      </c>
      <c r="W47" s="180" t="s">
        <v>377</v>
      </c>
      <c r="X47" s="139" t="s">
        <v>377</v>
      </c>
    </row>
    <row r="48" spans="1:24" ht="15.75" thickBot="1">
      <c r="A48" s="140"/>
      <c r="B48" s="140"/>
      <c r="C48" s="140"/>
      <c r="D48" s="127"/>
      <c r="E48" s="141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1"/>
      <c r="W48" s="141"/>
      <c r="X48" s="140"/>
    </row>
    <row r="49" spans="1:24">
      <c r="A49" s="157" t="s">
        <v>222</v>
      </c>
      <c r="B49" s="159"/>
      <c r="C49" s="158" t="s">
        <v>218</v>
      </c>
      <c r="D49" s="169"/>
      <c r="E49" s="160">
        <v>1.141</v>
      </c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1"/>
      <c r="X49" s="141"/>
    </row>
    <row r="50" spans="1:24" ht="15.75" thickBot="1">
      <c r="A50" s="161" t="s">
        <v>223</v>
      </c>
      <c r="B50" s="142"/>
      <c r="C50" s="145" t="s">
        <v>378</v>
      </c>
      <c r="D50" s="143"/>
      <c r="E50" s="146">
        <v>57.01</v>
      </c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1"/>
      <c r="X50" s="141"/>
    </row>
    <row r="51" spans="1:24">
      <c r="A51" s="140"/>
      <c r="B51" s="140"/>
      <c r="C51" s="140"/>
      <c r="D51" s="127"/>
      <c r="E51" s="141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1"/>
      <c r="W51" s="141"/>
      <c r="X51" s="140"/>
    </row>
    <row r="52" spans="1:24" ht="23.25">
      <c r="A52" s="278" t="s">
        <v>334</v>
      </c>
      <c r="B52" s="278"/>
      <c r="C52" s="278"/>
      <c r="D52" s="278"/>
      <c r="E52" s="278"/>
      <c r="F52" s="278"/>
      <c r="G52" s="278"/>
      <c r="H52" s="278"/>
      <c r="I52" s="278"/>
      <c r="J52" s="278"/>
      <c r="K52" s="278"/>
      <c r="L52" s="278"/>
      <c r="M52" s="278"/>
      <c r="N52" s="278"/>
      <c r="O52" s="278"/>
      <c r="P52" s="278"/>
      <c r="Q52" s="278"/>
      <c r="R52" s="278"/>
      <c r="S52" s="278"/>
      <c r="T52" s="278"/>
      <c r="U52" s="278"/>
      <c r="V52" s="278"/>
      <c r="W52" s="278"/>
      <c r="X52" s="278"/>
    </row>
    <row r="53" spans="1:24" ht="18">
      <c r="A53" s="269" t="s">
        <v>379</v>
      </c>
      <c r="B53" s="269"/>
      <c r="C53" s="269"/>
      <c r="D53" s="269"/>
      <c r="E53" s="269"/>
      <c r="F53" s="269"/>
      <c r="G53" s="269"/>
      <c r="H53" s="269"/>
      <c r="I53" s="269"/>
      <c r="J53" s="269"/>
      <c r="K53" s="269"/>
      <c r="L53" s="269"/>
      <c r="M53" s="269"/>
      <c r="N53" s="269"/>
      <c r="O53" s="269"/>
      <c r="P53" s="269"/>
      <c r="Q53" s="269"/>
      <c r="R53" s="269"/>
      <c r="S53" s="269"/>
      <c r="T53" s="269"/>
      <c r="U53" s="269"/>
      <c r="V53" s="269"/>
      <c r="W53" s="269"/>
      <c r="X53" s="269"/>
    </row>
    <row r="54" spans="1:24" ht="18.75" thickBot="1">
      <c r="A54" s="90"/>
      <c r="B54" s="90"/>
      <c r="C54" s="90"/>
      <c r="D54" s="91"/>
      <c r="E54" s="91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1"/>
      <c r="W54" s="171"/>
      <c r="X54" s="92"/>
    </row>
    <row r="55" spans="1:24" ht="20.25">
      <c r="A55" s="93" t="s">
        <v>188</v>
      </c>
      <c r="B55" s="94" t="s">
        <v>189</v>
      </c>
      <c r="C55" s="95" t="s">
        <v>3</v>
      </c>
      <c r="D55" s="95" t="s">
        <v>190</v>
      </c>
      <c r="E55" s="96" t="s">
        <v>191</v>
      </c>
      <c r="F55" s="274" t="s">
        <v>192</v>
      </c>
      <c r="G55" s="274"/>
      <c r="H55" s="275"/>
      <c r="I55" s="276" t="s">
        <v>193</v>
      </c>
      <c r="J55" s="274"/>
      <c r="K55" s="275"/>
      <c r="L55" s="276" t="s">
        <v>194</v>
      </c>
      <c r="M55" s="274"/>
      <c r="N55" s="275"/>
      <c r="O55" s="276" t="s">
        <v>195</v>
      </c>
      <c r="P55" s="274"/>
      <c r="Q55" s="275"/>
      <c r="R55" s="276" t="s">
        <v>196</v>
      </c>
      <c r="S55" s="274"/>
      <c r="T55" s="275"/>
      <c r="U55" s="172" t="s">
        <v>197</v>
      </c>
      <c r="V55" s="97" t="s">
        <v>198</v>
      </c>
      <c r="W55" s="272" t="s">
        <v>199</v>
      </c>
      <c r="X55" s="273"/>
    </row>
    <row r="56" spans="1:24" ht="16.5" thickBot="1">
      <c r="A56" s="98"/>
      <c r="B56" s="99"/>
      <c r="C56" s="100"/>
      <c r="D56" s="95"/>
      <c r="E56" s="101"/>
      <c r="F56" s="102" t="s">
        <v>200</v>
      </c>
      <c r="G56" s="103" t="s">
        <v>201</v>
      </c>
      <c r="H56" s="102" t="s">
        <v>197</v>
      </c>
      <c r="I56" s="104" t="s">
        <v>200</v>
      </c>
      <c r="J56" s="103" t="s">
        <v>201</v>
      </c>
      <c r="K56" s="102" t="s">
        <v>197</v>
      </c>
      <c r="L56" s="104" t="s">
        <v>200</v>
      </c>
      <c r="M56" s="103" t="s">
        <v>201</v>
      </c>
      <c r="N56" s="102" t="s">
        <v>197</v>
      </c>
      <c r="O56" s="104" t="s">
        <v>200</v>
      </c>
      <c r="P56" s="103" t="s">
        <v>201</v>
      </c>
      <c r="Q56" s="102" t="s">
        <v>197</v>
      </c>
      <c r="R56" s="104" t="s">
        <v>200</v>
      </c>
      <c r="S56" s="103" t="s">
        <v>201</v>
      </c>
      <c r="T56" s="102" t="s">
        <v>197</v>
      </c>
      <c r="U56" s="105" t="s">
        <v>225</v>
      </c>
      <c r="V56" s="106" t="s">
        <v>202</v>
      </c>
      <c r="W56" s="107" t="s">
        <v>203</v>
      </c>
      <c r="X56" s="108" t="s">
        <v>225</v>
      </c>
    </row>
    <row r="57" spans="1:24" ht="15.75">
      <c r="A57" s="109"/>
      <c r="B57" s="110"/>
      <c r="C57" s="111"/>
      <c r="D57" s="112"/>
      <c r="E57" s="111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4"/>
    </row>
    <row r="58" spans="1:24" ht="15.75">
      <c r="A58" s="115">
        <v>3</v>
      </c>
      <c r="B58" s="116">
        <v>14</v>
      </c>
      <c r="C58" s="117" t="s">
        <v>380</v>
      </c>
      <c r="D58" s="118" t="s">
        <v>337</v>
      </c>
      <c r="E58" s="119" t="s">
        <v>225</v>
      </c>
      <c r="F58" s="120">
        <v>39</v>
      </c>
      <c r="G58" s="121">
        <v>8</v>
      </c>
      <c r="H58" s="122">
        <v>47</v>
      </c>
      <c r="I58" s="120">
        <v>47.01</v>
      </c>
      <c r="J58" s="121">
        <v>8</v>
      </c>
      <c r="K58" s="122">
        <v>55.01</v>
      </c>
      <c r="L58" s="120">
        <v>42</v>
      </c>
      <c r="M58" s="121">
        <v>7</v>
      </c>
      <c r="N58" s="122">
        <v>49</v>
      </c>
      <c r="O58" s="120">
        <v>33</v>
      </c>
      <c r="P58" s="121">
        <v>5</v>
      </c>
      <c r="Q58" s="122">
        <v>38</v>
      </c>
      <c r="R58" s="120">
        <v>47.01</v>
      </c>
      <c r="S58" s="121">
        <v>8</v>
      </c>
      <c r="T58" s="122">
        <v>55.01</v>
      </c>
      <c r="U58" s="148">
        <v>244.01999999999998</v>
      </c>
      <c r="V58" s="124">
        <v>2</v>
      </c>
      <c r="W58" s="125">
        <v>1</v>
      </c>
      <c r="X58" s="126">
        <v>1</v>
      </c>
    </row>
    <row r="59" spans="1:24" ht="15.75">
      <c r="A59" s="115">
        <v>4</v>
      </c>
      <c r="B59" s="116">
        <v>16</v>
      </c>
      <c r="C59" s="117" t="s">
        <v>381</v>
      </c>
      <c r="D59" s="118" t="s">
        <v>337</v>
      </c>
      <c r="E59" s="119" t="s">
        <v>225</v>
      </c>
      <c r="F59" s="120">
        <v>41.01</v>
      </c>
      <c r="G59" s="121">
        <v>7</v>
      </c>
      <c r="H59" s="122">
        <v>48.01</v>
      </c>
      <c r="I59" s="120">
        <v>44.01</v>
      </c>
      <c r="J59" s="121">
        <v>8</v>
      </c>
      <c r="K59" s="122">
        <v>52.01</v>
      </c>
      <c r="L59" s="120">
        <v>23</v>
      </c>
      <c r="M59" s="121">
        <v>9</v>
      </c>
      <c r="N59" s="122">
        <v>32</v>
      </c>
      <c r="O59" s="120">
        <v>39</v>
      </c>
      <c r="P59" s="121">
        <v>7</v>
      </c>
      <c r="Q59" s="122">
        <v>46</v>
      </c>
      <c r="R59" s="120">
        <v>41.02</v>
      </c>
      <c r="S59" s="121">
        <v>8</v>
      </c>
      <c r="T59" s="122">
        <v>49.02</v>
      </c>
      <c r="U59" s="148">
        <v>227.04</v>
      </c>
      <c r="V59" s="124">
        <v>4</v>
      </c>
      <c r="W59" s="125">
        <v>3</v>
      </c>
      <c r="X59" s="126">
        <v>2</v>
      </c>
    </row>
    <row r="60" spans="1:24" ht="15.75">
      <c r="A60" s="115">
        <v>3</v>
      </c>
      <c r="B60" s="116">
        <v>16</v>
      </c>
      <c r="C60" s="117" t="s">
        <v>382</v>
      </c>
      <c r="D60" s="118" t="s">
        <v>337</v>
      </c>
      <c r="E60" s="119" t="s">
        <v>225</v>
      </c>
      <c r="F60" s="120">
        <v>47</v>
      </c>
      <c r="G60" s="121">
        <v>8</v>
      </c>
      <c r="H60" s="122">
        <v>55</v>
      </c>
      <c r="I60" s="120">
        <v>27</v>
      </c>
      <c r="J60" s="121">
        <v>6</v>
      </c>
      <c r="K60" s="122">
        <v>33</v>
      </c>
      <c r="L60" s="120">
        <v>32.01</v>
      </c>
      <c r="M60" s="121">
        <v>5</v>
      </c>
      <c r="N60" s="122">
        <v>37.01</v>
      </c>
      <c r="O60" s="120">
        <v>44</v>
      </c>
      <c r="P60" s="121">
        <v>8</v>
      </c>
      <c r="Q60" s="122">
        <v>52</v>
      </c>
      <c r="R60" s="120">
        <v>34</v>
      </c>
      <c r="S60" s="121">
        <v>7</v>
      </c>
      <c r="T60" s="122">
        <v>41</v>
      </c>
      <c r="U60" s="148">
        <v>218.01</v>
      </c>
      <c r="V60" s="124">
        <v>1</v>
      </c>
      <c r="W60" s="125">
        <v>4</v>
      </c>
      <c r="X60" s="126">
        <v>3</v>
      </c>
    </row>
    <row r="61" spans="1:24" ht="15.75">
      <c r="A61" s="115">
        <v>2</v>
      </c>
      <c r="B61" s="116">
        <v>5</v>
      </c>
      <c r="C61" s="117" t="s">
        <v>383</v>
      </c>
      <c r="D61" s="118">
        <v>0</v>
      </c>
      <c r="E61" s="119" t="s">
        <v>225</v>
      </c>
      <c r="F61" s="120">
        <v>37</v>
      </c>
      <c r="G61" s="121">
        <v>6</v>
      </c>
      <c r="H61" s="122">
        <v>43</v>
      </c>
      <c r="I61" s="120">
        <v>34</v>
      </c>
      <c r="J61" s="121">
        <v>7</v>
      </c>
      <c r="K61" s="122">
        <v>41</v>
      </c>
      <c r="L61" s="120">
        <v>29.01</v>
      </c>
      <c r="M61" s="121">
        <v>7</v>
      </c>
      <c r="N61" s="122">
        <v>36.010000000000005</v>
      </c>
      <c r="O61" s="120">
        <v>31</v>
      </c>
      <c r="P61" s="121">
        <v>5</v>
      </c>
      <c r="Q61" s="122">
        <v>36</v>
      </c>
      <c r="R61" s="120">
        <v>36</v>
      </c>
      <c r="S61" s="121">
        <v>7</v>
      </c>
      <c r="T61" s="122">
        <v>43</v>
      </c>
      <c r="U61" s="148">
        <v>199.01</v>
      </c>
      <c r="V61" s="124">
        <v>1</v>
      </c>
      <c r="W61" s="125">
        <v>11</v>
      </c>
      <c r="X61" s="126">
        <v>4</v>
      </c>
    </row>
    <row r="62" spans="1:24" ht="15.75">
      <c r="A62" s="115">
        <v>4</v>
      </c>
      <c r="B62" s="116">
        <v>11</v>
      </c>
      <c r="C62" s="117" t="s">
        <v>384</v>
      </c>
      <c r="D62" s="118" t="s">
        <v>337</v>
      </c>
      <c r="E62" s="119" t="s">
        <v>225</v>
      </c>
      <c r="F62" s="120">
        <v>42</v>
      </c>
      <c r="G62" s="121">
        <v>8</v>
      </c>
      <c r="H62" s="122">
        <v>50</v>
      </c>
      <c r="I62" s="120">
        <v>38</v>
      </c>
      <c r="J62" s="121">
        <v>8</v>
      </c>
      <c r="K62" s="122">
        <v>46</v>
      </c>
      <c r="L62" s="120">
        <v>17</v>
      </c>
      <c r="M62" s="121">
        <v>1</v>
      </c>
      <c r="N62" s="122">
        <v>18</v>
      </c>
      <c r="O62" s="120">
        <v>32.01</v>
      </c>
      <c r="P62" s="121">
        <v>5</v>
      </c>
      <c r="Q62" s="122">
        <v>37.01</v>
      </c>
      <c r="R62" s="120">
        <v>40</v>
      </c>
      <c r="S62" s="121">
        <v>8</v>
      </c>
      <c r="T62" s="122">
        <v>48</v>
      </c>
      <c r="U62" s="148">
        <v>199.01</v>
      </c>
      <c r="V62" s="124">
        <v>1</v>
      </c>
      <c r="W62" s="125">
        <v>11</v>
      </c>
      <c r="X62" s="126">
        <v>4</v>
      </c>
    </row>
    <row r="63" spans="1:24" ht="15.75">
      <c r="A63" s="115">
        <v>4</v>
      </c>
      <c r="B63" s="116">
        <v>12</v>
      </c>
      <c r="C63" s="117" t="s">
        <v>385</v>
      </c>
      <c r="D63" s="118" t="s">
        <v>337</v>
      </c>
      <c r="E63" s="119" t="s">
        <v>225</v>
      </c>
      <c r="F63" s="120">
        <v>42.01</v>
      </c>
      <c r="G63" s="121">
        <v>6</v>
      </c>
      <c r="H63" s="122">
        <v>48.01</v>
      </c>
      <c r="I63" s="120">
        <v>21</v>
      </c>
      <c r="J63" s="121">
        <v>4</v>
      </c>
      <c r="K63" s="122">
        <v>25</v>
      </c>
      <c r="L63" s="120">
        <v>38.01</v>
      </c>
      <c r="M63" s="121">
        <v>7</v>
      </c>
      <c r="N63" s="122">
        <v>45.01</v>
      </c>
      <c r="O63" s="120">
        <v>30</v>
      </c>
      <c r="P63" s="121">
        <v>5</v>
      </c>
      <c r="Q63" s="122">
        <v>35</v>
      </c>
      <c r="R63" s="120">
        <v>30.01</v>
      </c>
      <c r="S63" s="121">
        <v>7</v>
      </c>
      <c r="T63" s="122">
        <v>37.010000000000005</v>
      </c>
      <c r="U63" s="148">
        <v>190.02999999999997</v>
      </c>
      <c r="V63" s="124">
        <v>3</v>
      </c>
      <c r="W63" s="125">
        <v>18</v>
      </c>
      <c r="X63" s="126">
        <v>6</v>
      </c>
    </row>
    <row r="64" spans="1:24" ht="15.75">
      <c r="A64" s="115">
        <v>4</v>
      </c>
      <c r="B64" s="116">
        <v>14</v>
      </c>
      <c r="C64" s="117" t="s">
        <v>386</v>
      </c>
      <c r="D64" s="118" t="s">
        <v>337</v>
      </c>
      <c r="E64" s="119" t="s">
        <v>225</v>
      </c>
      <c r="F64" s="120">
        <v>44</v>
      </c>
      <c r="G64" s="121">
        <v>8</v>
      </c>
      <c r="H64" s="122">
        <v>52</v>
      </c>
      <c r="I64" s="120">
        <v>32</v>
      </c>
      <c r="J64" s="121">
        <v>6</v>
      </c>
      <c r="K64" s="122">
        <v>38</v>
      </c>
      <c r="L64" s="120">
        <v>24</v>
      </c>
      <c r="M64" s="121">
        <v>4</v>
      </c>
      <c r="N64" s="122">
        <v>28</v>
      </c>
      <c r="O64" s="120">
        <v>38</v>
      </c>
      <c r="P64" s="121">
        <v>6</v>
      </c>
      <c r="Q64" s="122">
        <v>44</v>
      </c>
      <c r="R64" s="120">
        <v>24</v>
      </c>
      <c r="S64" s="121">
        <v>4</v>
      </c>
      <c r="T64" s="122">
        <v>28</v>
      </c>
      <c r="U64" s="148">
        <v>190</v>
      </c>
      <c r="V64" s="124">
        <v>0</v>
      </c>
      <c r="W64" s="125">
        <v>19</v>
      </c>
      <c r="X64" s="126">
        <v>7</v>
      </c>
    </row>
    <row r="65" spans="1:24" ht="15.75">
      <c r="A65" s="115">
        <v>4</v>
      </c>
      <c r="B65" s="116">
        <v>7</v>
      </c>
      <c r="C65" s="117" t="s">
        <v>387</v>
      </c>
      <c r="D65" s="118">
        <v>0</v>
      </c>
      <c r="E65" s="119" t="s">
        <v>225</v>
      </c>
      <c r="F65" s="120">
        <v>38</v>
      </c>
      <c r="G65" s="121">
        <v>7</v>
      </c>
      <c r="H65" s="122">
        <v>45</v>
      </c>
      <c r="I65" s="120">
        <v>24.02</v>
      </c>
      <c r="J65" s="121">
        <v>2</v>
      </c>
      <c r="K65" s="122">
        <v>26.02</v>
      </c>
      <c r="L65" s="120">
        <v>37</v>
      </c>
      <c r="M65" s="121">
        <v>7</v>
      </c>
      <c r="N65" s="122">
        <v>44</v>
      </c>
      <c r="O65" s="120">
        <v>31.01</v>
      </c>
      <c r="P65" s="121">
        <v>6</v>
      </c>
      <c r="Q65" s="122">
        <v>37.010000000000005</v>
      </c>
      <c r="R65" s="120">
        <v>30.01</v>
      </c>
      <c r="S65" s="121">
        <v>6</v>
      </c>
      <c r="T65" s="122">
        <v>36.010000000000005</v>
      </c>
      <c r="U65" s="148">
        <v>188.04000000000002</v>
      </c>
      <c r="V65" s="124">
        <v>4</v>
      </c>
      <c r="W65" s="125">
        <v>20</v>
      </c>
      <c r="X65" s="126">
        <v>8</v>
      </c>
    </row>
    <row r="66" spans="1:24" ht="15.75">
      <c r="A66" s="115">
        <v>1</v>
      </c>
      <c r="B66" s="116">
        <v>8</v>
      </c>
      <c r="C66" s="117" t="s">
        <v>388</v>
      </c>
      <c r="D66" s="118">
        <v>0</v>
      </c>
      <c r="E66" s="119" t="s">
        <v>225</v>
      </c>
      <c r="F66" s="120">
        <v>41</v>
      </c>
      <c r="G66" s="121">
        <v>7</v>
      </c>
      <c r="H66" s="122">
        <v>48</v>
      </c>
      <c r="I66" s="120">
        <v>30</v>
      </c>
      <c r="J66" s="121">
        <v>6</v>
      </c>
      <c r="K66" s="122">
        <v>36</v>
      </c>
      <c r="L66" s="120">
        <v>17</v>
      </c>
      <c r="M66" s="121">
        <v>3</v>
      </c>
      <c r="N66" s="122">
        <v>20</v>
      </c>
      <c r="O66" s="120">
        <v>33.01</v>
      </c>
      <c r="P66" s="121">
        <v>4</v>
      </c>
      <c r="Q66" s="122">
        <v>37.01</v>
      </c>
      <c r="R66" s="120">
        <v>36</v>
      </c>
      <c r="S66" s="121">
        <v>6</v>
      </c>
      <c r="T66" s="122">
        <v>42</v>
      </c>
      <c r="U66" s="148">
        <v>183.01</v>
      </c>
      <c r="V66" s="124">
        <v>1</v>
      </c>
      <c r="W66" s="125">
        <v>21</v>
      </c>
      <c r="X66" s="126">
        <v>9</v>
      </c>
    </row>
    <row r="67" spans="1:24" ht="15.75">
      <c r="A67" s="115">
        <v>3</v>
      </c>
      <c r="B67" s="116">
        <v>12</v>
      </c>
      <c r="C67" s="117" t="s">
        <v>389</v>
      </c>
      <c r="D67" s="118" t="s">
        <v>337</v>
      </c>
      <c r="E67" s="119" t="s">
        <v>225</v>
      </c>
      <c r="F67" s="120">
        <v>44.01</v>
      </c>
      <c r="G67" s="121">
        <v>7</v>
      </c>
      <c r="H67" s="122">
        <v>51.01</v>
      </c>
      <c r="I67" s="120">
        <v>20</v>
      </c>
      <c r="J67" s="121">
        <v>3</v>
      </c>
      <c r="K67" s="122">
        <v>23</v>
      </c>
      <c r="L67" s="120">
        <v>31</v>
      </c>
      <c r="M67" s="121">
        <v>6</v>
      </c>
      <c r="N67" s="122">
        <v>37</v>
      </c>
      <c r="O67" s="120">
        <v>36</v>
      </c>
      <c r="P67" s="121">
        <v>6</v>
      </c>
      <c r="Q67" s="122">
        <v>42</v>
      </c>
      <c r="R67" s="120">
        <v>24</v>
      </c>
      <c r="S67" s="121">
        <v>4</v>
      </c>
      <c r="T67" s="122">
        <v>28</v>
      </c>
      <c r="U67" s="148">
        <v>181.01</v>
      </c>
      <c r="V67" s="124">
        <v>1</v>
      </c>
      <c r="W67" s="125">
        <v>24</v>
      </c>
      <c r="X67" s="126">
        <v>10</v>
      </c>
    </row>
    <row r="68" spans="1:24" ht="15.75">
      <c r="A68" s="115">
        <v>1</v>
      </c>
      <c r="B68" s="116">
        <v>6</v>
      </c>
      <c r="C68" s="117" t="s">
        <v>390</v>
      </c>
      <c r="D68" s="118">
        <v>0</v>
      </c>
      <c r="E68" s="119" t="s">
        <v>225</v>
      </c>
      <c r="F68" s="120">
        <v>24</v>
      </c>
      <c r="G68" s="121">
        <v>0</v>
      </c>
      <c r="H68" s="122">
        <v>24</v>
      </c>
      <c r="I68" s="120">
        <v>15</v>
      </c>
      <c r="J68" s="121">
        <v>5</v>
      </c>
      <c r="K68" s="122">
        <v>20</v>
      </c>
      <c r="L68" s="120">
        <v>34.01</v>
      </c>
      <c r="M68" s="121">
        <v>4</v>
      </c>
      <c r="N68" s="122">
        <v>38.01</v>
      </c>
      <c r="O68" s="120">
        <v>44.01</v>
      </c>
      <c r="P68" s="121">
        <v>8</v>
      </c>
      <c r="Q68" s="122">
        <v>52.01</v>
      </c>
      <c r="R68" s="120">
        <v>38</v>
      </c>
      <c r="S68" s="121">
        <v>5</v>
      </c>
      <c r="T68" s="122">
        <v>43</v>
      </c>
      <c r="U68" s="148">
        <v>177.01999999999998</v>
      </c>
      <c r="V68" s="124">
        <v>2</v>
      </c>
      <c r="W68" s="125">
        <v>26</v>
      </c>
      <c r="X68" s="126">
        <v>11</v>
      </c>
    </row>
    <row r="69" spans="1:24" ht="15.75">
      <c r="A69" s="115">
        <v>2</v>
      </c>
      <c r="B69" s="116">
        <v>13</v>
      </c>
      <c r="C69" s="117" t="s">
        <v>391</v>
      </c>
      <c r="D69" s="118">
        <v>0</v>
      </c>
      <c r="E69" s="119" t="s">
        <v>225</v>
      </c>
      <c r="F69" s="120">
        <v>34</v>
      </c>
      <c r="G69" s="121">
        <v>7</v>
      </c>
      <c r="H69" s="122">
        <v>41</v>
      </c>
      <c r="I69" s="120">
        <v>21</v>
      </c>
      <c r="J69" s="121">
        <v>6</v>
      </c>
      <c r="K69" s="122">
        <v>27</v>
      </c>
      <c r="L69" s="120">
        <v>27</v>
      </c>
      <c r="M69" s="121">
        <v>4</v>
      </c>
      <c r="N69" s="122">
        <v>31</v>
      </c>
      <c r="O69" s="120">
        <v>26</v>
      </c>
      <c r="P69" s="121">
        <v>6</v>
      </c>
      <c r="Q69" s="122">
        <v>32</v>
      </c>
      <c r="R69" s="120">
        <v>36</v>
      </c>
      <c r="S69" s="121">
        <v>7</v>
      </c>
      <c r="T69" s="122">
        <v>43</v>
      </c>
      <c r="U69" s="148">
        <v>174</v>
      </c>
      <c r="V69" s="124">
        <v>0</v>
      </c>
      <c r="W69" s="125">
        <v>27</v>
      </c>
      <c r="X69" s="126">
        <v>12</v>
      </c>
    </row>
    <row r="70" spans="1:24" ht="15.75">
      <c r="A70" s="115">
        <v>3</v>
      </c>
      <c r="B70" s="116">
        <v>1</v>
      </c>
      <c r="C70" s="117" t="s">
        <v>392</v>
      </c>
      <c r="D70" s="118">
        <v>0</v>
      </c>
      <c r="E70" s="119" t="s">
        <v>225</v>
      </c>
      <c r="F70" s="120">
        <v>31</v>
      </c>
      <c r="G70" s="121">
        <v>6</v>
      </c>
      <c r="H70" s="122">
        <v>37</v>
      </c>
      <c r="I70" s="120">
        <v>32</v>
      </c>
      <c r="J70" s="121">
        <v>5</v>
      </c>
      <c r="K70" s="122">
        <v>37</v>
      </c>
      <c r="L70" s="120">
        <v>0</v>
      </c>
      <c r="M70" s="121">
        <v>7</v>
      </c>
      <c r="N70" s="122">
        <v>7</v>
      </c>
      <c r="O70" s="120">
        <v>29</v>
      </c>
      <c r="P70" s="121">
        <v>6</v>
      </c>
      <c r="Q70" s="122">
        <v>35</v>
      </c>
      <c r="R70" s="120">
        <v>43</v>
      </c>
      <c r="S70" s="121">
        <v>8</v>
      </c>
      <c r="T70" s="122">
        <v>51</v>
      </c>
      <c r="U70" s="148">
        <v>167</v>
      </c>
      <c r="V70" s="124">
        <v>0</v>
      </c>
      <c r="W70" s="125">
        <v>31</v>
      </c>
      <c r="X70" s="126">
        <v>13</v>
      </c>
    </row>
    <row r="71" spans="1:24" ht="15.75">
      <c r="A71" s="115">
        <v>4</v>
      </c>
      <c r="B71" s="116">
        <v>3</v>
      </c>
      <c r="C71" s="117" t="s">
        <v>393</v>
      </c>
      <c r="D71" s="118" t="s">
        <v>337</v>
      </c>
      <c r="E71" s="119" t="s">
        <v>225</v>
      </c>
      <c r="F71" s="120">
        <v>37</v>
      </c>
      <c r="G71" s="121">
        <v>6</v>
      </c>
      <c r="H71" s="122">
        <v>43</v>
      </c>
      <c r="I71" s="120">
        <v>9</v>
      </c>
      <c r="J71" s="121">
        <v>0</v>
      </c>
      <c r="K71" s="122">
        <v>9</v>
      </c>
      <c r="L71" s="120">
        <v>43</v>
      </c>
      <c r="M71" s="121">
        <v>7</v>
      </c>
      <c r="N71" s="122">
        <v>50</v>
      </c>
      <c r="O71" s="120">
        <v>32</v>
      </c>
      <c r="P71" s="121">
        <v>0</v>
      </c>
      <c r="Q71" s="122">
        <v>32</v>
      </c>
      <c r="R71" s="120">
        <v>26</v>
      </c>
      <c r="S71" s="121">
        <v>0</v>
      </c>
      <c r="T71" s="122">
        <v>26</v>
      </c>
      <c r="U71" s="148">
        <v>160</v>
      </c>
      <c r="V71" s="124">
        <v>0</v>
      </c>
      <c r="W71" s="125">
        <v>34</v>
      </c>
      <c r="X71" s="126">
        <v>14</v>
      </c>
    </row>
    <row r="72" spans="1:24" ht="15.75">
      <c r="A72" s="115">
        <v>1</v>
      </c>
      <c r="B72" s="116">
        <v>20</v>
      </c>
      <c r="C72" s="117" t="s">
        <v>394</v>
      </c>
      <c r="D72" s="118">
        <v>0</v>
      </c>
      <c r="E72" s="119" t="s">
        <v>225</v>
      </c>
      <c r="F72" s="120">
        <v>47.01</v>
      </c>
      <c r="G72" s="121">
        <v>9</v>
      </c>
      <c r="H72" s="122">
        <v>56.01</v>
      </c>
      <c r="I72" s="120">
        <v>17.010000000000002</v>
      </c>
      <c r="J72" s="121">
        <v>6</v>
      </c>
      <c r="K72" s="122">
        <v>23.01</v>
      </c>
      <c r="L72" s="120">
        <v>29</v>
      </c>
      <c r="M72" s="121">
        <v>6</v>
      </c>
      <c r="N72" s="122">
        <v>35</v>
      </c>
      <c r="O72" s="120">
        <v>26</v>
      </c>
      <c r="P72" s="121">
        <v>5</v>
      </c>
      <c r="Q72" s="122">
        <v>31</v>
      </c>
      <c r="R72" s="120">
        <v>4</v>
      </c>
      <c r="S72" s="121">
        <v>5</v>
      </c>
      <c r="T72" s="122">
        <v>9</v>
      </c>
      <c r="U72" s="148">
        <v>154.01999999999998</v>
      </c>
      <c r="V72" s="124">
        <v>2</v>
      </c>
      <c r="W72" s="125">
        <v>35</v>
      </c>
      <c r="X72" s="126">
        <v>15</v>
      </c>
    </row>
    <row r="73" spans="1:24" ht="15.75">
      <c r="A73" s="115">
        <v>1</v>
      </c>
      <c r="B73" s="116">
        <v>1</v>
      </c>
      <c r="C73" s="117" t="s">
        <v>395</v>
      </c>
      <c r="D73" s="118" t="s">
        <v>190</v>
      </c>
      <c r="E73" s="119" t="s">
        <v>225</v>
      </c>
      <c r="F73" s="120">
        <v>23</v>
      </c>
      <c r="G73" s="121">
        <v>4</v>
      </c>
      <c r="H73" s="122">
        <v>27</v>
      </c>
      <c r="I73" s="120">
        <v>26</v>
      </c>
      <c r="J73" s="121">
        <v>5</v>
      </c>
      <c r="K73" s="122">
        <v>31</v>
      </c>
      <c r="L73" s="120">
        <v>43</v>
      </c>
      <c r="M73" s="121">
        <v>7</v>
      </c>
      <c r="N73" s="122">
        <v>50</v>
      </c>
      <c r="O73" s="120">
        <v>26</v>
      </c>
      <c r="P73" s="121">
        <v>6</v>
      </c>
      <c r="Q73" s="122">
        <v>32</v>
      </c>
      <c r="R73" s="120">
        <v>5</v>
      </c>
      <c r="S73" s="121">
        <v>5</v>
      </c>
      <c r="T73" s="122">
        <v>10</v>
      </c>
      <c r="U73" s="148">
        <v>150</v>
      </c>
      <c r="V73" s="124">
        <v>0</v>
      </c>
      <c r="W73" s="125">
        <v>36</v>
      </c>
      <c r="X73" s="126">
        <v>16</v>
      </c>
    </row>
    <row r="74" spans="1:24" ht="15.75">
      <c r="A74" s="115">
        <v>3</v>
      </c>
      <c r="B74" s="116">
        <v>9</v>
      </c>
      <c r="C74" s="117" t="s">
        <v>396</v>
      </c>
      <c r="D74" s="118">
        <v>0</v>
      </c>
      <c r="E74" s="119" t="s">
        <v>225</v>
      </c>
      <c r="F74" s="120">
        <v>44.01</v>
      </c>
      <c r="G74" s="121">
        <v>8</v>
      </c>
      <c r="H74" s="122">
        <v>52.01</v>
      </c>
      <c r="I74" s="120">
        <v>23</v>
      </c>
      <c r="J74" s="121">
        <v>6</v>
      </c>
      <c r="K74" s="122">
        <v>29</v>
      </c>
      <c r="L74" s="120">
        <v>15</v>
      </c>
      <c r="M74" s="121">
        <v>5</v>
      </c>
      <c r="N74" s="122">
        <v>20</v>
      </c>
      <c r="O74" s="120">
        <v>5</v>
      </c>
      <c r="P74" s="121">
        <v>5</v>
      </c>
      <c r="Q74" s="122">
        <v>10</v>
      </c>
      <c r="R74" s="120">
        <v>22</v>
      </c>
      <c r="S74" s="121">
        <v>4</v>
      </c>
      <c r="T74" s="122">
        <v>26</v>
      </c>
      <c r="U74" s="148">
        <v>137.01</v>
      </c>
      <c r="V74" s="124">
        <v>1</v>
      </c>
      <c r="W74" s="125">
        <v>42</v>
      </c>
      <c r="X74" s="126">
        <v>17</v>
      </c>
    </row>
    <row r="75" spans="1:24" ht="15.75">
      <c r="A75" s="115">
        <v>2</v>
      </c>
      <c r="B75" s="116">
        <v>8</v>
      </c>
      <c r="C75" s="117" t="s">
        <v>397</v>
      </c>
      <c r="D75" s="118">
        <v>0</v>
      </c>
      <c r="E75" s="119" t="s">
        <v>225</v>
      </c>
      <c r="F75" s="120">
        <v>37.020000000000003</v>
      </c>
      <c r="G75" s="121">
        <v>8</v>
      </c>
      <c r="H75" s="122">
        <v>45.02</v>
      </c>
      <c r="I75" s="120">
        <v>29.01</v>
      </c>
      <c r="J75" s="121">
        <v>8</v>
      </c>
      <c r="K75" s="122">
        <v>37.010000000000005</v>
      </c>
      <c r="L75" s="120">
        <v>21</v>
      </c>
      <c r="M75" s="121">
        <v>7</v>
      </c>
      <c r="N75" s="122">
        <v>28</v>
      </c>
      <c r="O75" s="120">
        <v>0</v>
      </c>
      <c r="P75" s="121">
        <v>8</v>
      </c>
      <c r="Q75" s="122">
        <v>8</v>
      </c>
      <c r="R75" s="120">
        <v>11</v>
      </c>
      <c r="S75" s="121">
        <v>6</v>
      </c>
      <c r="T75" s="122">
        <v>17</v>
      </c>
      <c r="U75" s="148">
        <v>135.03</v>
      </c>
      <c r="V75" s="124">
        <v>3</v>
      </c>
      <c r="W75" s="125">
        <v>43</v>
      </c>
      <c r="X75" s="126">
        <v>18</v>
      </c>
    </row>
    <row r="76" spans="1:24" ht="15.75">
      <c r="A76" s="115">
        <v>3</v>
      </c>
      <c r="B76" s="116">
        <v>2</v>
      </c>
      <c r="C76" s="117" t="s">
        <v>398</v>
      </c>
      <c r="D76" s="118" t="s">
        <v>337</v>
      </c>
      <c r="E76" s="119" t="s">
        <v>225</v>
      </c>
      <c r="F76" s="120">
        <v>48.01</v>
      </c>
      <c r="G76" s="121">
        <v>8</v>
      </c>
      <c r="H76" s="122">
        <v>56.01</v>
      </c>
      <c r="I76" s="120">
        <v>38.01</v>
      </c>
      <c r="J76" s="121">
        <v>6</v>
      </c>
      <c r="K76" s="122">
        <v>44.01</v>
      </c>
      <c r="L76" s="120">
        <v>0</v>
      </c>
      <c r="M76" s="121">
        <v>0</v>
      </c>
      <c r="N76" s="122">
        <v>0</v>
      </c>
      <c r="O76" s="120">
        <v>14</v>
      </c>
      <c r="P76" s="121">
        <v>5</v>
      </c>
      <c r="Q76" s="122">
        <v>19</v>
      </c>
      <c r="R76" s="120">
        <v>14</v>
      </c>
      <c r="S76" s="121">
        <v>2</v>
      </c>
      <c r="T76" s="122">
        <v>16</v>
      </c>
      <c r="U76" s="148">
        <v>135.01999999999998</v>
      </c>
      <c r="V76" s="124">
        <v>2</v>
      </c>
      <c r="W76" s="125">
        <v>44</v>
      </c>
      <c r="X76" s="126">
        <v>19</v>
      </c>
    </row>
    <row r="77" spans="1:24" ht="15.75">
      <c r="A77" s="115">
        <v>3</v>
      </c>
      <c r="B77" s="116">
        <v>5</v>
      </c>
      <c r="C77" s="117" t="s">
        <v>399</v>
      </c>
      <c r="D77" s="118" t="s">
        <v>337</v>
      </c>
      <c r="E77" s="119" t="s">
        <v>225</v>
      </c>
      <c r="F77" s="120">
        <v>0</v>
      </c>
      <c r="G77" s="121">
        <v>0</v>
      </c>
      <c r="H77" s="122">
        <v>0</v>
      </c>
      <c r="I77" s="120">
        <v>31.01</v>
      </c>
      <c r="J77" s="121">
        <v>7</v>
      </c>
      <c r="K77" s="122">
        <v>38.010000000000005</v>
      </c>
      <c r="L77" s="120">
        <v>22</v>
      </c>
      <c r="M77" s="121">
        <v>7</v>
      </c>
      <c r="N77" s="122">
        <v>29</v>
      </c>
      <c r="O77" s="120">
        <v>30</v>
      </c>
      <c r="P77" s="121">
        <v>3</v>
      </c>
      <c r="Q77" s="122">
        <v>33</v>
      </c>
      <c r="R77" s="120">
        <v>27</v>
      </c>
      <c r="S77" s="121">
        <v>5</v>
      </c>
      <c r="T77" s="122">
        <v>32</v>
      </c>
      <c r="U77" s="148">
        <v>132.01</v>
      </c>
      <c r="V77" s="124">
        <v>1</v>
      </c>
      <c r="W77" s="125">
        <v>46</v>
      </c>
      <c r="X77" s="126">
        <v>20</v>
      </c>
    </row>
    <row r="78" spans="1:24" ht="15.75">
      <c r="A78" s="115">
        <v>4</v>
      </c>
      <c r="B78" s="116">
        <v>19</v>
      </c>
      <c r="C78" s="117" t="s">
        <v>400</v>
      </c>
      <c r="D78" s="118">
        <v>0</v>
      </c>
      <c r="E78" s="119" t="s">
        <v>225</v>
      </c>
      <c r="F78" s="120">
        <v>25</v>
      </c>
      <c r="G78" s="121">
        <v>5</v>
      </c>
      <c r="H78" s="122">
        <v>30</v>
      </c>
      <c r="I78" s="120">
        <v>25</v>
      </c>
      <c r="J78" s="121">
        <v>6</v>
      </c>
      <c r="K78" s="122">
        <v>31</v>
      </c>
      <c r="L78" s="120">
        <v>30</v>
      </c>
      <c r="M78" s="121">
        <v>5</v>
      </c>
      <c r="N78" s="122">
        <v>35</v>
      </c>
      <c r="O78" s="120">
        <v>25</v>
      </c>
      <c r="P78" s="121">
        <v>4</v>
      </c>
      <c r="Q78" s="122">
        <v>29</v>
      </c>
      <c r="R78" s="120">
        <v>0</v>
      </c>
      <c r="S78" s="121">
        <v>7</v>
      </c>
      <c r="T78" s="122">
        <v>7</v>
      </c>
      <c r="U78" s="148">
        <v>132</v>
      </c>
      <c r="V78" s="124">
        <v>0</v>
      </c>
      <c r="W78" s="125">
        <v>47</v>
      </c>
      <c r="X78" s="126">
        <v>21</v>
      </c>
    </row>
    <row r="79" spans="1:24" ht="15.75">
      <c r="A79" s="115">
        <v>4</v>
      </c>
      <c r="B79" s="116">
        <v>10</v>
      </c>
      <c r="C79" s="117" t="s">
        <v>401</v>
      </c>
      <c r="D79" s="118">
        <v>0</v>
      </c>
      <c r="E79" s="119" t="s">
        <v>225</v>
      </c>
      <c r="F79" s="120">
        <v>24</v>
      </c>
      <c r="G79" s="121">
        <v>7</v>
      </c>
      <c r="H79" s="122">
        <v>31</v>
      </c>
      <c r="I79" s="120">
        <v>4</v>
      </c>
      <c r="J79" s="121">
        <v>7</v>
      </c>
      <c r="K79" s="122">
        <v>11</v>
      </c>
      <c r="L79" s="120">
        <v>12</v>
      </c>
      <c r="M79" s="121">
        <v>7</v>
      </c>
      <c r="N79" s="122">
        <v>19</v>
      </c>
      <c r="O79" s="120">
        <v>28</v>
      </c>
      <c r="P79" s="121">
        <v>4</v>
      </c>
      <c r="Q79" s="122">
        <v>32</v>
      </c>
      <c r="R79" s="120">
        <v>33</v>
      </c>
      <c r="S79" s="121">
        <v>4</v>
      </c>
      <c r="T79" s="122">
        <v>37</v>
      </c>
      <c r="U79" s="148">
        <v>130</v>
      </c>
      <c r="V79" s="124">
        <v>0</v>
      </c>
      <c r="W79" s="125">
        <v>48</v>
      </c>
      <c r="X79" s="126">
        <v>22</v>
      </c>
    </row>
    <row r="80" spans="1:24" ht="15.75">
      <c r="A80" s="115">
        <v>3</v>
      </c>
      <c r="B80" s="116">
        <v>18</v>
      </c>
      <c r="C80" s="117" t="s">
        <v>402</v>
      </c>
      <c r="D80" s="127">
        <v>0</v>
      </c>
      <c r="E80" s="119" t="s">
        <v>225</v>
      </c>
      <c r="F80" s="120">
        <v>26</v>
      </c>
      <c r="G80" s="121">
        <v>3</v>
      </c>
      <c r="H80" s="122">
        <v>29</v>
      </c>
      <c r="I80" s="120">
        <v>1</v>
      </c>
      <c r="J80" s="121">
        <v>8</v>
      </c>
      <c r="K80" s="122">
        <v>9</v>
      </c>
      <c r="L80" s="120">
        <v>24</v>
      </c>
      <c r="M80" s="121">
        <v>6</v>
      </c>
      <c r="N80" s="122">
        <v>30</v>
      </c>
      <c r="O80" s="120">
        <v>24</v>
      </c>
      <c r="P80" s="121">
        <v>1</v>
      </c>
      <c r="Q80" s="122">
        <v>25</v>
      </c>
      <c r="R80" s="120">
        <v>18.010000000000002</v>
      </c>
      <c r="S80" s="121">
        <v>4</v>
      </c>
      <c r="T80" s="122">
        <v>22.01</v>
      </c>
      <c r="U80" s="148">
        <v>115.01</v>
      </c>
      <c r="V80" s="124">
        <v>1</v>
      </c>
      <c r="W80" s="125">
        <v>52</v>
      </c>
      <c r="X80" s="126">
        <v>23</v>
      </c>
    </row>
    <row r="81" spans="1:24" ht="15.75">
      <c r="A81" s="115">
        <v>3</v>
      </c>
      <c r="B81" s="116">
        <v>17</v>
      </c>
      <c r="C81" s="117" t="s">
        <v>403</v>
      </c>
      <c r="D81" s="127" t="s">
        <v>337</v>
      </c>
      <c r="E81" s="119" t="s">
        <v>225</v>
      </c>
      <c r="F81" s="120">
        <v>21</v>
      </c>
      <c r="G81" s="121">
        <v>5</v>
      </c>
      <c r="H81" s="122">
        <v>26</v>
      </c>
      <c r="I81" s="120">
        <v>3</v>
      </c>
      <c r="J81" s="121">
        <v>5</v>
      </c>
      <c r="K81" s="122">
        <v>8</v>
      </c>
      <c r="L81" s="120">
        <v>10</v>
      </c>
      <c r="M81" s="121">
        <v>6</v>
      </c>
      <c r="N81" s="122">
        <v>16</v>
      </c>
      <c r="O81" s="120">
        <v>32.01</v>
      </c>
      <c r="P81" s="121">
        <v>6</v>
      </c>
      <c r="Q81" s="122">
        <v>38.01</v>
      </c>
      <c r="R81" s="120">
        <v>16</v>
      </c>
      <c r="S81" s="121">
        <v>5</v>
      </c>
      <c r="T81" s="122">
        <v>21</v>
      </c>
      <c r="U81" s="148">
        <v>109.00999999999999</v>
      </c>
      <c r="V81" s="124">
        <v>1</v>
      </c>
      <c r="W81" s="125">
        <v>53</v>
      </c>
      <c r="X81" s="126">
        <v>24</v>
      </c>
    </row>
    <row r="82" spans="1:24" ht="15.75">
      <c r="A82" s="115">
        <v>3</v>
      </c>
      <c r="B82" s="116">
        <v>4</v>
      </c>
      <c r="C82" s="117" t="s">
        <v>404</v>
      </c>
      <c r="D82" s="127">
        <v>0</v>
      </c>
      <c r="E82" s="119" t="s">
        <v>225</v>
      </c>
      <c r="F82" s="120">
        <v>26</v>
      </c>
      <c r="G82" s="121">
        <v>6</v>
      </c>
      <c r="H82" s="122">
        <v>32</v>
      </c>
      <c r="I82" s="120">
        <v>26</v>
      </c>
      <c r="J82" s="121">
        <v>3</v>
      </c>
      <c r="K82" s="122">
        <v>29</v>
      </c>
      <c r="L82" s="120">
        <v>17</v>
      </c>
      <c r="M82" s="121">
        <v>0</v>
      </c>
      <c r="N82" s="122">
        <v>17</v>
      </c>
      <c r="O82" s="120">
        <v>9</v>
      </c>
      <c r="P82" s="121">
        <v>0</v>
      </c>
      <c r="Q82" s="122">
        <v>9</v>
      </c>
      <c r="R82" s="120">
        <v>5</v>
      </c>
      <c r="S82" s="121">
        <v>0</v>
      </c>
      <c r="T82" s="122">
        <v>5</v>
      </c>
      <c r="U82" s="148">
        <v>92</v>
      </c>
      <c r="V82" s="124">
        <v>0</v>
      </c>
      <c r="W82" s="125">
        <v>58</v>
      </c>
      <c r="X82" s="126">
        <v>25</v>
      </c>
    </row>
    <row r="83" spans="1:24" ht="15.75">
      <c r="A83" s="115">
        <v>4</v>
      </c>
      <c r="B83" s="116">
        <v>2</v>
      </c>
      <c r="C83" s="117" t="s">
        <v>405</v>
      </c>
      <c r="D83" s="118">
        <v>0</v>
      </c>
      <c r="E83" s="119" t="s">
        <v>225</v>
      </c>
      <c r="F83" s="120">
        <v>16</v>
      </c>
      <c r="G83" s="121">
        <v>0</v>
      </c>
      <c r="H83" s="122">
        <v>16</v>
      </c>
      <c r="I83" s="120">
        <v>7</v>
      </c>
      <c r="J83" s="121">
        <v>5</v>
      </c>
      <c r="K83" s="122">
        <v>12</v>
      </c>
      <c r="L83" s="120">
        <v>4</v>
      </c>
      <c r="M83" s="121">
        <v>3</v>
      </c>
      <c r="N83" s="122">
        <v>7</v>
      </c>
      <c r="O83" s="120">
        <v>8</v>
      </c>
      <c r="P83" s="121">
        <v>3</v>
      </c>
      <c r="Q83" s="122">
        <v>11</v>
      </c>
      <c r="R83" s="120">
        <v>11</v>
      </c>
      <c r="S83" s="121">
        <v>5</v>
      </c>
      <c r="T83" s="122">
        <v>16</v>
      </c>
      <c r="U83" s="148">
        <v>62</v>
      </c>
      <c r="V83" s="124">
        <v>0</v>
      </c>
      <c r="W83" s="125">
        <v>64</v>
      </c>
      <c r="X83" s="126">
        <v>26</v>
      </c>
    </row>
    <row r="84" spans="1:24" ht="16.5" thickBot="1">
      <c r="A84" s="128">
        <v>3</v>
      </c>
      <c r="B84" s="129">
        <v>6</v>
      </c>
      <c r="C84" s="130" t="s">
        <v>406</v>
      </c>
      <c r="D84" s="131">
        <v>0</v>
      </c>
      <c r="E84" s="132" t="s">
        <v>225</v>
      </c>
      <c r="F84" s="133">
        <v>21</v>
      </c>
      <c r="G84" s="134">
        <v>2</v>
      </c>
      <c r="H84" s="135">
        <v>23</v>
      </c>
      <c r="I84" s="133">
        <v>0</v>
      </c>
      <c r="J84" s="134">
        <v>0</v>
      </c>
      <c r="K84" s="135">
        <v>0</v>
      </c>
      <c r="L84" s="133">
        <v>0</v>
      </c>
      <c r="M84" s="134">
        <v>0</v>
      </c>
      <c r="N84" s="135">
        <v>0</v>
      </c>
      <c r="O84" s="133">
        <v>5</v>
      </c>
      <c r="P84" s="134">
        <v>0</v>
      </c>
      <c r="Q84" s="135">
        <v>5</v>
      </c>
      <c r="R84" s="133">
        <v>23</v>
      </c>
      <c r="S84" s="134">
        <v>1</v>
      </c>
      <c r="T84" s="135">
        <v>24</v>
      </c>
      <c r="U84" s="149">
        <v>52</v>
      </c>
      <c r="V84" s="137">
        <v>0</v>
      </c>
      <c r="W84" s="138">
        <v>66</v>
      </c>
      <c r="X84" s="139">
        <v>27</v>
      </c>
    </row>
    <row r="85" spans="1:24">
      <c r="A85" s="140"/>
      <c r="B85" s="140"/>
      <c r="C85" s="140"/>
      <c r="D85" s="127"/>
      <c r="E85" s="141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41"/>
      <c r="W85" s="141"/>
      <c r="X85" s="140"/>
    </row>
    <row r="86" spans="1:24">
      <c r="A86" s="140"/>
      <c r="B86" s="140"/>
      <c r="C86" s="140"/>
      <c r="D86" s="127"/>
      <c r="E86" s="141"/>
      <c r="F86" s="140"/>
      <c r="G86" s="140"/>
      <c r="H86" s="140"/>
      <c r="I86" s="140"/>
      <c r="J86" s="140"/>
      <c r="K86" s="140"/>
      <c r="L86" s="140"/>
      <c r="M86" s="140"/>
      <c r="N86" s="140"/>
      <c r="O86" s="140"/>
      <c r="P86" s="140"/>
      <c r="Q86" s="140"/>
      <c r="R86" s="140"/>
      <c r="S86" s="140"/>
      <c r="T86" s="140"/>
      <c r="U86" s="140"/>
      <c r="V86" s="141"/>
      <c r="W86" s="141"/>
      <c r="X86" s="140"/>
    </row>
    <row r="87" spans="1:24" ht="15.75" thickBot="1">
      <c r="A87" s="140"/>
      <c r="B87" s="140"/>
      <c r="C87" s="140"/>
      <c r="D87" s="127"/>
      <c r="E87" s="141"/>
      <c r="F87" s="140"/>
      <c r="G87" s="140"/>
      <c r="H87" s="140"/>
      <c r="I87" s="140"/>
      <c r="J87" s="140"/>
      <c r="K87" s="140"/>
      <c r="L87" s="140"/>
      <c r="M87" s="140"/>
      <c r="N87" s="140"/>
      <c r="O87" s="140"/>
      <c r="P87" s="140"/>
      <c r="Q87" s="140"/>
      <c r="R87" s="140"/>
      <c r="S87" s="140"/>
      <c r="T87" s="140"/>
      <c r="U87" s="140"/>
      <c r="V87" s="141"/>
      <c r="W87" s="141"/>
      <c r="X87" s="140"/>
    </row>
    <row r="88" spans="1:24">
      <c r="A88" s="157" t="s">
        <v>222</v>
      </c>
      <c r="B88" s="159"/>
      <c r="C88" s="158" t="s">
        <v>407</v>
      </c>
      <c r="D88" s="169"/>
      <c r="E88" s="160">
        <v>1.5760000000000001</v>
      </c>
      <c r="F88" s="140"/>
      <c r="G88" s="140"/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40"/>
      <c r="U88" s="140"/>
      <c r="V88" s="140"/>
      <c r="W88" s="141"/>
      <c r="X88" s="141"/>
    </row>
    <row r="89" spans="1:24" ht="15.75" thickBot="1">
      <c r="A89" s="161" t="s">
        <v>223</v>
      </c>
      <c r="B89" s="142"/>
      <c r="C89" s="145" t="s">
        <v>407</v>
      </c>
      <c r="D89" s="143"/>
      <c r="E89" s="146">
        <v>56.01</v>
      </c>
      <c r="F89" s="140"/>
      <c r="G89" s="140"/>
      <c r="H89" s="140"/>
      <c r="I89" s="140"/>
      <c r="J89" s="140"/>
      <c r="K89" s="140"/>
      <c r="L89" s="140"/>
      <c r="M89" s="140"/>
      <c r="N89" s="140"/>
      <c r="O89" s="140"/>
      <c r="P89" s="140"/>
      <c r="Q89" s="140"/>
      <c r="R89" s="140"/>
      <c r="S89" s="140"/>
      <c r="T89" s="140"/>
      <c r="U89" s="140"/>
      <c r="V89" s="140"/>
      <c r="W89" s="141"/>
      <c r="X89" s="141"/>
    </row>
  </sheetData>
  <sortState ref="A5:Z96">
    <sortCondition ref="X5:X96"/>
  </sortState>
  <mergeCells count="16">
    <mergeCell ref="A52:X52"/>
    <mergeCell ref="A53:X53"/>
    <mergeCell ref="F55:H55"/>
    <mergeCell ref="I55:K55"/>
    <mergeCell ref="L55:N55"/>
    <mergeCell ref="O55:Q55"/>
    <mergeCell ref="R55:T55"/>
    <mergeCell ref="W55:X55"/>
    <mergeCell ref="A1:X1"/>
    <mergeCell ref="A2:X2"/>
    <mergeCell ref="F4:H4"/>
    <mergeCell ref="I4:K4"/>
    <mergeCell ref="L4:N4"/>
    <mergeCell ref="O4:Q4"/>
    <mergeCell ref="R4:T4"/>
    <mergeCell ref="W4:X4"/>
  </mergeCells>
  <conditionalFormatting sqref="U7:U48 U51">
    <cfRule type="cellIs" dxfId="58" priority="6" operator="equal">
      <formula>0</formula>
    </cfRule>
  </conditionalFormatting>
  <conditionalFormatting sqref="T7:T47 Q7:Q47 N7:N47 K7:K47 H7:H47">
    <cfRule type="top10" dxfId="57" priority="7" rank="2"/>
  </conditionalFormatting>
  <conditionalFormatting sqref="S7:S47 P7:P47 M7:M47 J7:J47 G7:G47">
    <cfRule type="top10" dxfId="56" priority="8" rank="2"/>
  </conditionalFormatting>
  <conditionalFormatting sqref="U49:V50">
    <cfRule type="cellIs" dxfId="55" priority="5" operator="equal">
      <formula>0</formula>
    </cfRule>
  </conditionalFormatting>
  <conditionalFormatting sqref="U58:U87">
    <cfRule type="cellIs" dxfId="54" priority="2" operator="equal">
      <formula>0</formula>
    </cfRule>
  </conditionalFormatting>
  <conditionalFormatting sqref="T58:T84 Q58:Q84 N58:N84 K58:K84 H58:H84">
    <cfRule type="top10" dxfId="53" priority="3" rank="2"/>
  </conditionalFormatting>
  <conditionalFormatting sqref="S58:S84 P58:P84 M58:M84 J58:J84 G58:G84">
    <cfRule type="top10" dxfId="52" priority="4" rank="2"/>
  </conditionalFormatting>
  <conditionalFormatting sqref="U88:V89">
    <cfRule type="cellIs" dxfId="51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topLeftCell="A28" workbookViewId="0">
      <selection activeCell="A39" sqref="A39:X58"/>
    </sheetView>
  </sheetViews>
  <sheetFormatPr defaultRowHeight="15"/>
  <cols>
    <col min="1" max="16384" width="9.140625" style="44"/>
  </cols>
  <sheetData>
    <row r="1" spans="1:24" ht="23.25">
      <c r="A1" s="268" t="s">
        <v>424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</row>
    <row r="2" spans="1:24" ht="18">
      <c r="A2" s="269" t="s">
        <v>425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</row>
    <row r="3" spans="1:24" ht="18.75" thickBot="1">
      <c r="A3" s="90"/>
      <c r="B3" s="90"/>
      <c r="C3" s="90"/>
      <c r="D3" s="91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1"/>
      <c r="W3" s="174"/>
      <c r="X3" s="92"/>
    </row>
    <row r="4" spans="1:24" ht="20.25">
      <c r="A4" s="93" t="s">
        <v>188</v>
      </c>
      <c r="B4" s="94" t="s">
        <v>189</v>
      </c>
      <c r="C4" s="95" t="s">
        <v>3</v>
      </c>
      <c r="D4" s="96" t="s">
        <v>191</v>
      </c>
      <c r="E4" s="274" t="s">
        <v>192</v>
      </c>
      <c r="F4" s="274"/>
      <c r="G4" s="275"/>
      <c r="H4" s="276" t="s">
        <v>193</v>
      </c>
      <c r="I4" s="274"/>
      <c r="J4" s="275"/>
      <c r="K4" s="276" t="s">
        <v>194</v>
      </c>
      <c r="L4" s="274"/>
      <c r="M4" s="275"/>
      <c r="N4" s="276" t="s">
        <v>195</v>
      </c>
      <c r="O4" s="274"/>
      <c r="P4" s="275"/>
      <c r="Q4" s="276" t="s">
        <v>196</v>
      </c>
      <c r="R4" s="274"/>
      <c r="S4" s="275"/>
      <c r="T4" s="270" t="s">
        <v>197</v>
      </c>
      <c r="U4" s="271"/>
      <c r="V4" s="97" t="s">
        <v>198</v>
      </c>
      <c r="W4" s="272" t="s">
        <v>199</v>
      </c>
      <c r="X4" s="273"/>
    </row>
    <row r="5" spans="1:24" ht="16.5" thickBot="1">
      <c r="A5" s="98"/>
      <c r="B5" s="99"/>
      <c r="C5" s="100"/>
      <c r="D5" s="101"/>
      <c r="E5" s="102" t="s">
        <v>200</v>
      </c>
      <c r="F5" s="103" t="s">
        <v>201</v>
      </c>
      <c r="G5" s="102" t="s">
        <v>197</v>
      </c>
      <c r="H5" s="104" t="s">
        <v>200</v>
      </c>
      <c r="I5" s="103" t="s">
        <v>201</v>
      </c>
      <c r="J5" s="102" t="s">
        <v>197</v>
      </c>
      <c r="K5" s="104" t="s">
        <v>200</v>
      </c>
      <c r="L5" s="103" t="s">
        <v>201</v>
      </c>
      <c r="M5" s="102" t="s">
        <v>197</v>
      </c>
      <c r="N5" s="104" t="s">
        <v>200</v>
      </c>
      <c r="O5" s="103" t="s">
        <v>201</v>
      </c>
      <c r="P5" s="102" t="s">
        <v>197</v>
      </c>
      <c r="Q5" s="104" t="s">
        <v>200</v>
      </c>
      <c r="R5" s="103" t="s">
        <v>201</v>
      </c>
      <c r="S5" s="102" t="s">
        <v>197</v>
      </c>
      <c r="T5" s="105" t="s">
        <v>225</v>
      </c>
      <c r="U5" s="105" t="s">
        <v>204</v>
      </c>
      <c r="V5" s="106" t="s">
        <v>202</v>
      </c>
      <c r="W5" s="184" t="s">
        <v>203</v>
      </c>
      <c r="X5" s="108" t="s">
        <v>204</v>
      </c>
    </row>
    <row r="6" spans="1:24" ht="15.75">
      <c r="A6" s="109"/>
      <c r="B6" s="110"/>
      <c r="C6" s="111"/>
      <c r="D6" s="111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4"/>
    </row>
    <row r="7" spans="1:24" ht="15.75">
      <c r="A7" s="115">
        <v>3</v>
      </c>
      <c r="B7" s="116">
        <v>13</v>
      </c>
      <c r="C7" s="117" t="s">
        <v>426</v>
      </c>
      <c r="D7" s="119" t="s">
        <v>204</v>
      </c>
      <c r="E7" s="120">
        <v>44.02</v>
      </c>
      <c r="F7" s="121">
        <v>7</v>
      </c>
      <c r="G7" s="122">
        <v>51.02</v>
      </c>
      <c r="H7" s="120">
        <v>41</v>
      </c>
      <c r="I7" s="121">
        <v>7</v>
      </c>
      <c r="J7" s="122">
        <v>48</v>
      </c>
      <c r="K7" s="120">
        <v>45.01</v>
      </c>
      <c r="L7" s="121">
        <v>8</v>
      </c>
      <c r="M7" s="122">
        <v>53.01</v>
      </c>
      <c r="N7" s="120">
        <v>44</v>
      </c>
      <c r="O7" s="121">
        <v>8</v>
      </c>
      <c r="P7" s="122">
        <v>52</v>
      </c>
      <c r="Q7" s="120">
        <v>44.02</v>
      </c>
      <c r="R7" s="121">
        <v>9</v>
      </c>
      <c r="S7" s="122">
        <v>53.02</v>
      </c>
      <c r="T7" s="147">
        <v>0</v>
      </c>
      <c r="U7" s="123">
        <v>257.05</v>
      </c>
      <c r="V7" s="124">
        <v>5</v>
      </c>
      <c r="W7" s="125">
        <v>2</v>
      </c>
      <c r="X7" s="126">
        <v>1</v>
      </c>
    </row>
    <row r="8" spans="1:24" ht="15.75">
      <c r="A8" s="115">
        <v>2</v>
      </c>
      <c r="B8" s="116">
        <v>9</v>
      </c>
      <c r="C8" s="117" t="s">
        <v>212</v>
      </c>
      <c r="D8" s="119" t="s">
        <v>204</v>
      </c>
      <c r="E8" s="120">
        <v>47.01</v>
      </c>
      <c r="F8" s="121">
        <v>9</v>
      </c>
      <c r="G8" s="122">
        <v>56.01</v>
      </c>
      <c r="H8" s="120">
        <v>46</v>
      </c>
      <c r="I8" s="121">
        <v>8</v>
      </c>
      <c r="J8" s="122">
        <v>54</v>
      </c>
      <c r="K8" s="120">
        <v>44</v>
      </c>
      <c r="L8" s="121">
        <v>8</v>
      </c>
      <c r="M8" s="122">
        <v>52</v>
      </c>
      <c r="N8" s="120">
        <v>42</v>
      </c>
      <c r="O8" s="121">
        <v>7</v>
      </c>
      <c r="P8" s="122">
        <v>49</v>
      </c>
      <c r="Q8" s="120">
        <v>39</v>
      </c>
      <c r="R8" s="121">
        <v>6</v>
      </c>
      <c r="S8" s="122">
        <v>45</v>
      </c>
      <c r="T8" s="148">
        <v>0</v>
      </c>
      <c r="U8" s="123">
        <v>256.01</v>
      </c>
      <c r="V8" s="124">
        <v>1</v>
      </c>
      <c r="W8" s="125">
        <v>3</v>
      </c>
      <c r="X8" s="126">
        <v>2</v>
      </c>
    </row>
    <row r="9" spans="1:24" ht="15.75">
      <c r="A9" s="115">
        <v>1</v>
      </c>
      <c r="B9" s="116">
        <v>12</v>
      </c>
      <c r="C9" s="117" t="s">
        <v>238</v>
      </c>
      <c r="D9" s="119" t="s">
        <v>204</v>
      </c>
      <c r="E9" s="120">
        <v>41</v>
      </c>
      <c r="F9" s="121">
        <v>7</v>
      </c>
      <c r="G9" s="122">
        <v>48</v>
      </c>
      <c r="H9" s="120">
        <v>46.01</v>
      </c>
      <c r="I9" s="121">
        <v>8</v>
      </c>
      <c r="J9" s="122">
        <v>54.01</v>
      </c>
      <c r="K9" s="120">
        <v>49.03</v>
      </c>
      <c r="L9" s="121">
        <v>9</v>
      </c>
      <c r="M9" s="122">
        <v>58.03</v>
      </c>
      <c r="N9" s="120">
        <v>42.01</v>
      </c>
      <c r="O9" s="121">
        <v>7</v>
      </c>
      <c r="P9" s="122">
        <v>49.01</v>
      </c>
      <c r="Q9" s="120">
        <v>40.020000000000003</v>
      </c>
      <c r="R9" s="121">
        <v>6</v>
      </c>
      <c r="S9" s="122">
        <v>46.02</v>
      </c>
      <c r="T9" s="148">
        <v>0</v>
      </c>
      <c r="U9" s="123">
        <v>255.07</v>
      </c>
      <c r="V9" s="124">
        <v>7</v>
      </c>
      <c r="W9" s="125">
        <v>4</v>
      </c>
      <c r="X9" s="126">
        <v>3</v>
      </c>
    </row>
    <row r="10" spans="1:24" ht="15.75">
      <c r="A10" s="115">
        <v>2</v>
      </c>
      <c r="B10" s="116">
        <v>17</v>
      </c>
      <c r="C10" s="117" t="s">
        <v>318</v>
      </c>
      <c r="D10" s="119" t="s">
        <v>204</v>
      </c>
      <c r="E10" s="120">
        <v>45.01</v>
      </c>
      <c r="F10" s="121">
        <v>8</v>
      </c>
      <c r="G10" s="122">
        <v>53.01</v>
      </c>
      <c r="H10" s="120">
        <v>47.01</v>
      </c>
      <c r="I10" s="121">
        <v>9</v>
      </c>
      <c r="J10" s="122">
        <v>56.01</v>
      </c>
      <c r="K10" s="120">
        <v>41.02</v>
      </c>
      <c r="L10" s="121">
        <v>6</v>
      </c>
      <c r="M10" s="122">
        <v>47.02</v>
      </c>
      <c r="N10" s="120">
        <v>35</v>
      </c>
      <c r="O10" s="121">
        <v>8</v>
      </c>
      <c r="P10" s="122">
        <v>43</v>
      </c>
      <c r="Q10" s="120">
        <v>45</v>
      </c>
      <c r="R10" s="121">
        <v>8</v>
      </c>
      <c r="S10" s="122">
        <v>53</v>
      </c>
      <c r="T10" s="148">
        <v>0</v>
      </c>
      <c r="U10" s="123">
        <v>252.04</v>
      </c>
      <c r="V10" s="124">
        <v>4</v>
      </c>
      <c r="W10" s="125">
        <v>5</v>
      </c>
      <c r="X10" s="126">
        <v>4</v>
      </c>
    </row>
    <row r="11" spans="1:24" ht="15.75">
      <c r="A11" s="115">
        <v>2</v>
      </c>
      <c r="B11" s="116">
        <v>12</v>
      </c>
      <c r="C11" s="117" t="s">
        <v>209</v>
      </c>
      <c r="D11" s="119" t="s">
        <v>204</v>
      </c>
      <c r="E11" s="120">
        <v>48.01</v>
      </c>
      <c r="F11" s="121">
        <v>9</v>
      </c>
      <c r="G11" s="122">
        <v>57.01</v>
      </c>
      <c r="H11" s="120">
        <v>47</v>
      </c>
      <c r="I11" s="121">
        <v>9</v>
      </c>
      <c r="J11" s="122">
        <v>56</v>
      </c>
      <c r="K11" s="120">
        <v>32</v>
      </c>
      <c r="L11" s="121">
        <v>7</v>
      </c>
      <c r="M11" s="122">
        <v>39</v>
      </c>
      <c r="N11" s="120">
        <v>45.01</v>
      </c>
      <c r="O11" s="121">
        <v>7</v>
      </c>
      <c r="P11" s="122">
        <v>52.01</v>
      </c>
      <c r="Q11" s="120">
        <v>41</v>
      </c>
      <c r="R11" s="121">
        <v>7</v>
      </c>
      <c r="S11" s="122">
        <v>48</v>
      </c>
      <c r="T11" s="148">
        <v>0</v>
      </c>
      <c r="U11" s="123">
        <v>252.01999999999998</v>
      </c>
      <c r="V11" s="124">
        <v>2</v>
      </c>
      <c r="W11" s="125">
        <v>6</v>
      </c>
      <c r="X11" s="126">
        <v>5</v>
      </c>
    </row>
    <row r="12" spans="1:24" ht="15.75">
      <c r="A12" s="115">
        <v>2</v>
      </c>
      <c r="B12" s="116">
        <v>11</v>
      </c>
      <c r="C12" s="117" t="s">
        <v>427</v>
      </c>
      <c r="D12" s="119" t="s">
        <v>204</v>
      </c>
      <c r="E12" s="120">
        <v>38</v>
      </c>
      <c r="F12" s="121">
        <v>6</v>
      </c>
      <c r="G12" s="122">
        <v>44</v>
      </c>
      <c r="H12" s="120">
        <v>38</v>
      </c>
      <c r="I12" s="121">
        <v>8</v>
      </c>
      <c r="J12" s="122">
        <v>46</v>
      </c>
      <c r="K12" s="120">
        <v>33.01</v>
      </c>
      <c r="L12" s="121">
        <v>7</v>
      </c>
      <c r="M12" s="122">
        <v>40.01</v>
      </c>
      <c r="N12" s="120">
        <v>38.01</v>
      </c>
      <c r="O12" s="121">
        <v>8</v>
      </c>
      <c r="P12" s="122">
        <v>46.01</v>
      </c>
      <c r="Q12" s="120">
        <v>45</v>
      </c>
      <c r="R12" s="121">
        <v>7</v>
      </c>
      <c r="S12" s="122">
        <v>52</v>
      </c>
      <c r="T12" s="148">
        <v>0</v>
      </c>
      <c r="U12" s="123">
        <v>228.01999999999998</v>
      </c>
      <c r="V12" s="124">
        <v>2</v>
      </c>
      <c r="W12" s="125">
        <v>9</v>
      </c>
      <c r="X12" s="126">
        <v>6</v>
      </c>
    </row>
    <row r="13" spans="1:24" ht="15.75">
      <c r="A13" s="115">
        <v>2</v>
      </c>
      <c r="B13" s="116">
        <v>19</v>
      </c>
      <c r="C13" s="117" t="s">
        <v>428</v>
      </c>
      <c r="D13" s="119" t="s">
        <v>204</v>
      </c>
      <c r="E13" s="120">
        <v>43.02</v>
      </c>
      <c r="F13" s="121">
        <v>7</v>
      </c>
      <c r="G13" s="122">
        <v>50.02</v>
      </c>
      <c r="H13" s="120">
        <v>35.01</v>
      </c>
      <c r="I13" s="121">
        <v>8</v>
      </c>
      <c r="J13" s="122">
        <v>43.01</v>
      </c>
      <c r="K13" s="120">
        <v>34</v>
      </c>
      <c r="L13" s="121">
        <v>5</v>
      </c>
      <c r="M13" s="122">
        <v>39</v>
      </c>
      <c r="N13" s="120">
        <v>36</v>
      </c>
      <c r="O13" s="121">
        <v>6</v>
      </c>
      <c r="P13" s="122">
        <v>42</v>
      </c>
      <c r="Q13" s="120">
        <v>45.01</v>
      </c>
      <c r="R13" s="121">
        <v>8</v>
      </c>
      <c r="S13" s="122">
        <v>53.01</v>
      </c>
      <c r="T13" s="148">
        <v>0</v>
      </c>
      <c r="U13" s="123">
        <v>227.04</v>
      </c>
      <c r="V13" s="124">
        <v>4</v>
      </c>
      <c r="W13" s="125">
        <v>10</v>
      </c>
      <c r="X13" s="126">
        <v>7</v>
      </c>
    </row>
    <row r="14" spans="1:24" ht="15.75">
      <c r="A14" s="115">
        <v>1</v>
      </c>
      <c r="B14" s="116">
        <v>8</v>
      </c>
      <c r="C14" s="117" t="s">
        <v>208</v>
      </c>
      <c r="D14" s="119" t="s">
        <v>204</v>
      </c>
      <c r="E14" s="120">
        <v>36</v>
      </c>
      <c r="F14" s="121">
        <v>8</v>
      </c>
      <c r="G14" s="122">
        <v>44</v>
      </c>
      <c r="H14" s="120">
        <v>40</v>
      </c>
      <c r="I14" s="121">
        <v>8</v>
      </c>
      <c r="J14" s="122">
        <v>48</v>
      </c>
      <c r="K14" s="120">
        <v>38.01</v>
      </c>
      <c r="L14" s="121">
        <v>8</v>
      </c>
      <c r="M14" s="122">
        <v>46.01</v>
      </c>
      <c r="N14" s="120">
        <v>37</v>
      </c>
      <c r="O14" s="121">
        <v>6</v>
      </c>
      <c r="P14" s="122">
        <v>43</v>
      </c>
      <c r="Q14" s="120">
        <v>39</v>
      </c>
      <c r="R14" s="121">
        <v>6</v>
      </c>
      <c r="S14" s="122">
        <v>45</v>
      </c>
      <c r="T14" s="148">
        <v>0</v>
      </c>
      <c r="U14" s="123">
        <v>226.01</v>
      </c>
      <c r="V14" s="124">
        <v>1</v>
      </c>
      <c r="W14" s="125">
        <v>12</v>
      </c>
      <c r="X14" s="126">
        <v>8</v>
      </c>
    </row>
    <row r="15" spans="1:24" ht="15.75">
      <c r="A15" s="115">
        <v>2</v>
      </c>
      <c r="B15" s="116">
        <v>15</v>
      </c>
      <c r="C15" s="117" t="s">
        <v>320</v>
      </c>
      <c r="D15" s="119" t="s">
        <v>204</v>
      </c>
      <c r="E15" s="120">
        <v>41</v>
      </c>
      <c r="F15" s="121">
        <v>8</v>
      </c>
      <c r="G15" s="122">
        <v>49</v>
      </c>
      <c r="H15" s="120">
        <v>37</v>
      </c>
      <c r="I15" s="121">
        <v>5</v>
      </c>
      <c r="J15" s="122">
        <v>42</v>
      </c>
      <c r="K15" s="120">
        <v>35</v>
      </c>
      <c r="L15" s="121">
        <v>7</v>
      </c>
      <c r="M15" s="122">
        <v>42</v>
      </c>
      <c r="N15" s="120">
        <v>41</v>
      </c>
      <c r="O15" s="121">
        <v>8</v>
      </c>
      <c r="P15" s="122">
        <v>49</v>
      </c>
      <c r="Q15" s="120">
        <v>37</v>
      </c>
      <c r="R15" s="121">
        <v>6</v>
      </c>
      <c r="S15" s="122">
        <v>43</v>
      </c>
      <c r="T15" s="148">
        <v>0</v>
      </c>
      <c r="U15" s="123">
        <v>225</v>
      </c>
      <c r="V15" s="124">
        <v>0</v>
      </c>
      <c r="W15" s="125">
        <v>13</v>
      </c>
      <c r="X15" s="126">
        <v>9</v>
      </c>
    </row>
    <row r="16" spans="1:24" ht="15.75">
      <c r="A16" s="115">
        <v>3</v>
      </c>
      <c r="B16" s="116">
        <v>15</v>
      </c>
      <c r="C16" s="117" t="s">
        <v>321</v>
      </c>
      <c r="D16" s="119" t="s">
        <v>204</v>
      </c>
      <c r="E16" s="120">
        <v>37.01</v>
      </c>
      <c r="F16" s="121">
        <v>7</v>
      </c>
      <c r="G16" s="122">
        <v>44.01</v>
      </c>
      <c r="H16" s="120">
        <v>38</v>
      </c>
      <c r="I16" s="121">
        <v>7</v>
      </c>
      <c r="J16" s="122">
        <v>45</v>
      </c>
      <c r="K16" s="120">
        <v>26</v>
      </c>
      <c r="L16" s="121">
        <v>5</v>
      </c>
      <c r="M16" s="122">
        <v>31</v>
      </c>
      <c r="N16" s="120">
        <v>39</v>
      </c>
      <c r="O16" s="121">
        <v>7</v>
      </c>
      <c r="P16" s="122">
        <v>46</v>
      </c>
      <c r="Q16" s="120">
        <v>42</v>
      </c>
      <c r="R16" s="121">
        <v>8</v>
      </c>
      <c r="S16" s="122">
        <v>50</v>
      </c>
      <c r="T16" s="148">
        <v>0</v>
      </c>
      <c r="U16" s="123">
        <v>216.01</v>
      </c>
      <c r="V16" s="124">
        <v>1</v>
      </c>
      <c r="W16" s="125">
        <v>14</v>
      </c>
      <c r="X16" s="126">
        <v>10</v>
      </c>
    </row>
    <row r="17" spans="1:24" ht="15.75">
      <c r="A17" s="115">
        <v>2</v>
      </c>
      <c r="B17" s="116">
        <v>13</v>
      </c>
      <c r="C17" s="117" t="s">
        <v>429</v>
      </c>
      <c r="D17" s="119" t="s">
        <v>204</v>
      </c>
      <c r="E17" s="120">
        <v>47.01</v>
      </c>
      <c r="F17" s="121">
        <v>8</v>
      </c>
      <c r="G17" s="122">
        <v>55.01</v>
      </c>
      <c r="H17" s="120">
        <v>38</v>
      </c>
      <c r="I17" s="121">
        <v>7</v>
      </c>
      <c r="J17" s="122">
        <v>45</v>
      </c>
      <c r="K17" s="120">
        <v>11</v>
      </c>
      <c r="L17" s="121">
        <v>8</v>
      </c>
      <c r="M17" s="122">
        <v>19</v>
      </c>
      <c r="N17" s="120">
        <v>41</v>
      </c>
      <c r="O17" s="121">
        <v>7</v>
      </c>
      <c r="P17" s="122">
        <v>48</v>
      </c>
      <c r="Q17" s="120">
        <v>40</v>
      </c>
      <c r="R17" s="121">
        <v>6</v>
      </c>
      <c r="S17" s="122">
        <v>46</v>
      </c>
      <c r="T17" s="148">
        <v>0</v>
      </c>
      <c r="U17" s="123">
        <v>213.01</v>
      </c>
      <c r="V17" s="124">
        <v>1</v>
      </c>
      <c r="W17" s="125">
        <v>15</v>
      </c>
      <c r="X17" s="126">
        <v>11</v>
      </c>
    </row>
    <row r="18" spans="1:24" ht="15.75">
      <c r="A18" s="115">
        <v>2</v>
      </c>
      <c r="B18" s="116">
        <v>14</v>
      </c>
      <c r="C18" s="117" t="s">
        <v>216</v>
      </c>
      <c r="D18" s="119" t="s">
        <v>204</v>
      </c>
      <c r="E18" s="120">
        <v>40.01</v>
      </c>
      <c r="F18" s="121">
        <v>7</v>
      </c>
      <c r="G18" s="122">
        <v>47.01</v>
      </c>
      <c r="H18" s="120">
        <v>43</v>
      </c>
      <c r="I18" s="121">
        <v>8</v>
      </c>
      <c r="J18" s="122">
        <v>51</v>
      </c>
      <c r="K18" s="120">
        <v>32</v>
      </c>
      <c r="L18" s="121">
        <v>5</v>
      </c>
      <c r="M18" s="122">
        <v>37</v>
      </c>
      <c r="N18" s="120">
        <v>30</v>
      </c>
      <c r="O18" s="121">
        <v>6</v>
      </c>
      <c r="P18" s="122">
        <v>36</v>
      </c>
      <c r="Q18" s="120">
        <v>36</v>
      </c>
      <c r="R18" s="121">
        <v>6</v>
      </c>
      <c r="S18" s="122">
        <v>42</v>
      </c>
      <c r="T18" s="148">
        <v>0</v>
      </c>
      <c r="U18" s="123">
        <v>213.01</v>
      </c>
      <c r="V18" s="124">
        <v>1</v>
      </c>
      <c r="W18" s="125">
        <v>15</v>
      </c>
      <c r="X18" s="126">
        <v>11</v>
      </c>
    </row>
    <row r="19" spans="1:24" ht="15.75">
      <c r="A19" s="115">
        <v>2</v>
      </c>
      <c r="B19" s="116">
        <v>7</v>
      </c>
      <c r="C19" s="117" t="s">
        <v>430</v>
      </c>
      <c r="D19" s="119" t="s">
        <v>204</v>
      </c>
      <c r="E19" s="120">
        <v>42.02</v>
      </c>
      <c r="F19" s="121">
        <v>8</v>
      </c>
      <c r="G19" s="122">
        <v>50.02</v>
      </c>
      <c r="H19" s="120">
        <v>36</v>
      </c>
      <c r="I19" s="121">
        <v>6</v>
      </c>
      <c r="J19" s="122">
        <v>42</v>
      </c>
      <c r="K19" s="120">
        <v>36.01</v>
      </c>
      <c r="L19" s="121">
        <v>7</v>
      </c>
      <c r="M19" s="122">
        <v>43.01</v>
      </c>
      <c r="N19" s="120">
        <v>21</v>
      </c>
      <c r="O19" s="121">
        <v>5</v>
      </c>
      <c r="P19" s="122">
        <v>26</v>
      </c>
      <c r="Q19" s="120">
        <v>40.01</v>
      </c>
      <c r="R19" s="121">
        <v>6</v>
      </c>
      <c r="S19" s="122">
        <v>46.01</v>
      </c>
      <c r="T19" s="148">
        <v>0</v>
      </c>
      <c r="U19" s="123">
        <v>207.04</v>
      </c>
      <c r="V19" s="124">
        <v>4</v>
      </c>
      <c r="W19" s="125">
        <v>19</v>
      </c>
      <c r="X19" s="126">
        <v>13</v>
      </c>
    </row>
    <row r="20" spans="1:24" ht="15.75">
      <c r="A20" s="115">
        <v>4</v>
      </c>
      <c r="B20" s="116">
        <v>7</v>
      </c>
      <c r="C20" s="117" t="s">
        <v>319</v>
      </c>
      <c r="D20" s="119" t="s">
        <v>204</v>
      </c>
      <c r="E20" s="120">
        <v>39</v>
      </c>
      <c r="F20" s="121">
        <v>7</v>
      </c>
      <c r="G20" s="122">
        <v>46</v>
      </c>
      <c r="H20" s="120">
        <v>37</v>
      </c>
      <c r="I20" s="121">
        <v>6</v>
      </c>
      <c r="J20" s="122">
        <v>43</v>
      </c>
      <c r="K20" s="120">
        <v>29</v>
      </c>
      <c r="L20" s="121">
        <v>4</v>
      </c>
      <c r="M20" s="122">
        <v>33</v>
      </c>
      <c r="N20" s="120">
        <v>37</v>
      </c>
      <c r="O20" s="121">
        <v>6</v>
      </c>
      <c r="P20" s="122">
        <v>43</v>
      </c>
      <c r="Q20" s="120">
        <v>34</v>
      </c>
      <c r="R20" s="121">
        <v>5</v>
      </c>
      <c r="S20" s="122">
        <v>39</v>
      </c>
      <c r="T20" s="148">
        <v>0</v>
      </c>
      <c r="U20" s="123">
        <v>204</v>
      </c>
      <c r="V20" s="124">
        <v>0</v>
      </c>
      <c r="W20" s="125">
        <v>21</v>
      </c>
      <c r="X20" s="126">
        <v>14</v>
      </c>
    </row>
    <row r="21" spans="1:24" ht="15.75">
      <c r="A21" s="115">
        <v>2</v>
      </c>
      <c r="B21" s="116">
        <v>8</v>
      </c>
      <c r="C21" s="117" t="s">
        <v>431</v>
      </c>
      <c r="D21" s="119" t="s">
        <v>204</v>
      </c>
      <c r="E21" s="120">
        <v>43</v>
      </c>
      <c r="F21" s="121">
        <v>7</v>
      </c>
      <c r="G21" s="122">
        <v>50</v>
      </c>
      <c r="H21" s="120">
        <v>37</v>
      </c>
      <c r="I21" s="121">
        <v>5</v>
      </c>
      <c r="J21" s="122">
        <v>42</v>
      </c>
      <c r="K21" s="120">
        <v>22.01</v>
      </c>
      <c r="L21" s="121">
        <v>3</v>
      </c>
      <c r="M21" s="122">
        <v>25.01</v>
      </c>
      <c r="N21" s="120">
        <v>37</v>
      </c>
      <c r="O21" s="121">
        <v>6</v>
      </c>
      <c r="P21" s="122">
        <v>43</v>
      </c>
      <c r="Q21" s="120">
        <v>27</v>
      </c>
      <c r="R21" s="121">
        <v>6</v>
      </c>
      <c r="S21" s="122">
        <v>33</v>
      </c>
      <c r="T21" s="148">
        <v>0</v>
      </c>
      <c r="U21" s="123">
        <v>193.01</v>
      </c>
      <c r="V21" s="124">
        <v>1</v>
      </c>
      <c r="W21" s="125">
        <v>24</v>
      </c>
      <c r="X21" s="126">
        <v>15</v>
      </c>
    </row>
    <row r="22" spans="1:24" ht="15.75">
      <c r="A22" s="115">
        <v>2</v>
      </c>
      <c r="B22" s="116">
        <v>10</v>
      </c>
      <c r="C22" s="117" t="s">
        <v>432</v>
      </c>
      <c r="D22" s="119" t="s">
        <v>204</v>
      </c>
      <c r="E22" s="120">
        <v>35</v>
      </c>
      <c r="F22" s="121">
        <v>5</v>
      </c>
      <c r="G22" s="122">
        <v>40</v>
      </c>
      <c r="H22" s="120">
        <v>35</v>
      </c>
      <c r="I22" s="121">
        <v>8</v>
      </c>
      <c r="J22" s="122">
        <v>43</v>
      </c>
      <c r="K22" s="120">
        <v>30</v>
      </c>
      <c r="L22" s="121">
        <v>0</v>
      </c>
      <c r="M22" s="122">
        <v>30</v>
      </c>
      <c r="N22" s="120">
        <v>35.01</v>
      </c>
      <c r="O22" s="121">
        <v>6</v>
      </c>
      <c r="P22" s="122">
        <v>41.01</v>
      </c>
      <c r="Q22" s="120">
        <v>33</v>
      </c>
      <c r="R22" s="121">
        <v>6</v>
      </c>
      <c r="S22" s="122">
        <v>39</v>
      </c>
      <c r="T22" s="148">
        <v>0</v>
      </c>
      <c r="U22" s="123">
        <v>193.01</v>
      </c>
      <c r="V22" s="124">
        <v>1</v>
      </c>
      <c r="W22" s="125">
        <v>24</v>
      </c>
      <c r="X22" s="126">
        <v>15</v>
      </c>
    </row>
    <row r="23" spans="1:24" ht="15.75">
      <c r="A23" s="115">
        <v>1</v>
      </c>
      <c r="B23" s="116">
        <v>11</v>
      </c>
      <c r="C23" s="117" t="s">
        <v>433</v>
      </c>
      <c r="D23" s="119" t="s">
        <v>204</v>
      </c>
      <c r="E23" s="120">
        <v>33.01</v>
      </c>
      <c r="F23" s="121">
        <v>4</v>
      </c>
      <c r="G23" s="122">
        <v>37.01</v>
      </c>
      <c r="H23" s="120">
        <v>37</v>
      </c>
      <c r="I23" s="121">
        <v>7</v>
      </c>
      <c r="J23" s="122">
        <v>44</v>
      </c>
      <c r="K23" s="120">
        <v>35</v>
      </c>
      <c r="L23" s="121">
        <v>6</v>
      </c>
      <c r="M23" s="122">
        <v>41</v>
      </c>
      <c r="N23" s="120">
        <v>27</v>
      </c>
      <c r="O23" s="121">
        <v>5</v>
      </c>
      <c r="P23" s="122">
        <v>32</v>
      </c>
      <c r="Q23" s="120">
        <v>34</v>
      </c>
      <c r="R23" s="121">
        <v>4</v>
      </c>
      <c r="S23" s="122">
        <v>38</v>
      </c>
      <c r="T23" s="148">
        <v>0</v>
      </c>
      <c r="U23" s="123">
        <v>192.01</v>
      </c>
      <c r="V23" s="124">
        <v>1</v>
      </c>
      <c r="W23" s="125">
        <v>26</v>
      </c>
      <c r="X23" s="126">
        <v>17</v>
      </c>
    </row>
    <row r="24" spans="1:24" ht="15.75">
      <c r="A24" s="115">
        <v>2</v>
      </c>
      <c r="B24" s="116">
        <v>18</v>
      </c>
      <c r="C24" s="117" t="s">
        <v>214</v>
      </c>
      <c r="D24" s="119" t="s">
        <v>204</v>
      </c>
      <c r="E24" s="120">
        <v>35</v>
      </c>
      <c r="F24" s="121">
        <v>7</v>
      </c>
      <c r="G24" s="122">
        <v>42</v>
      </c>
      <c r="H24" s="120">
        <v>31.01</v>
      </c>
      <c r="I24" s="121">
        <v>7</v>
      </c>
      <c r="J24" s="122">
        <v>38.010000000000005</v>
      </c>
      <c r="K24" s="120">
        <v>13</v>
      </c>
      <c r="L24" s="121">
        <v>1</v>
      </c>
      <c r="M24" s="122">
        <v>14</v>
      </c>
      <c r="N24" s="120">
        <v>35</v>
      </c>
      <c r="O24" s="121">
        <v>7</v>
      </c>
      <c r="P24" s="122">
        <v>42</v>
      </c>
      <c r="Q24" s="120">
        <v>47</v>
      </c>
      <c r="R24" s="121">
        <v>8</v>
      </c>
      <c r="S24" s="122">
        <v>55</v>
      </c>
      <c r="T24" s="148">
        <v>0</v>
      </c>
      <c r="U24" s="123">
        <v>191.01</v>
      </c>
      <c r="V24" s="124">
        <v>1</v>
      </c>
      <c r="W24" s="125">
        <v>27</v>
      </c>
      <c r="X24" s="126">
        <v>18</v>
      </c>
    </row>
    <row r="25" spans="1:24" ht="15.75">
      <c r="A25" s="115">
        <v>4</v>
      </c>
      <c r="B25" s="116">
        <v>19</v>
      </c>
      <c r="C25" s="117" t="s">
        <v>434</v>
      </c>
      <c r="D25" s="119" t="s">
        <v>204</v>
      </c>
      <c r="E25" s="120">
        <v>44.01</v>
      </c>
      <c r="F25" s="121">
        <v>8</v>
      </c>
      <c r="G25" s="122">
        <v>52.01</v>
      </c>
      <c r="H25" s="120">
        <v>37</v>
      </c>
      <c r="I25" s="121">
        <v>7</v>
      </c>
      <c r="J25" s="122">
        <v>44</v>
      </c>
      <c r="K25" s="120">
        <v>15</v>
      </c>
      <c r="L25" s="121">
        <v>6</v>
      </c>
      <c r="M25" s="122">
        <v>21</v>
      </c>
      <c r="N25" s="120">
        <v>27</v>
      </c>
      <c r="O25" s="121">
        <v>4</v>
      </c>
      <c r="P25" s="122">
        <v>31</v>
      </c>
      <c r="Q25" s="120">
        <v>14</v>
      </c>
      <c r="R25" s="121">
        <v>3</v>
      </c>
      <c r="S25" s="122">
        <v>17</v>
      </c>
      <c r="T25" s="148">
        <v>0</v>
      </c>
      <c r="U25" s="123">
        <v>165.01</v>
      </c>
      <c r="V25" s="124">
        <v>1</v>
      </c>
      <c r="W25" s="125">
        <v>29</v>
      </c>
      <c r="X25" s="126">
        <v>19</v>
      </c>
    </row>
    <row r="26" spans="1:24" ht="15.75">
      <c r="A26" s="115">
        <v>3</v>
      </c>
      <c r="B26" s="116">
        <v>8</v>
      </c>
      <c r="C26" s="117" t="s">
        <v>435</v>
      </c>
      <c r="D26" s="119" t="s">
        <v>204</v>
      </c>
      <c r="E26" s="120">
        <v>42.01</v>
      </c>
      <c r="F26" s="121">
        <v>8</v>
      </c>
      <c r="G26" s="122">
        <v>50.01</v>
      </c>
      <c r="H26" s="120">
        <v>28.01</v>
      </c>
      <c r="I26" s="121">
        <v>5</v>
      </c>
      <c r="J26" s="122">
        <v>33.010000000000005</v>
      </c>
      <c r="K26" s="120">
        <v>22</v>
      </c>
      <c r="L26" s="121">
        <v>1</v>
      </c>
      <c r="M26" s="122">
        <v>23</v>
      </c>
      <c r="N26" s="120">
        <v>29</v>
      </c>
      <c r="O26" s="121">
        <v>3</v>
      </c>
      <c r="P26" s="122">
        <v>32</v>
      </c>
      <c r="Q26" s="120">
        <v>17</v>
      </c>
      <c r="R26" s="121">
        <v>5</v>
      </c>
      <c r="S26" s="122">
        <v>22</v>
      </c>
      <c r="T26" s="148">
        <v>0</v>
      </c>
      <c r="U26" s="123">
        <v>160.02000000000001</v>
      </c>
      <c r="V26" s="124">
        <v>2</v>
      </c>
      <c r="W26" s="125">
        <v>30</v>
      </c>
      <c r="X26" s="126">
        <v>20</v>
      </c>
    </row>
    <row r="27" spans="1:24" ht="15.75">
      <c r="A27" s="115">
        <v>4</v>
      </c>
      <c r="B27" s="116">
        <v>17</v>
      </c>
      <c r="C27" s="117" t="s">
        <v>436</v>
      </c>
      <c r="D27" s="119" t="s">
        <v>204</v>
      </c>
      <c r="E27" s="120">
        <v>45</v>
      </c>
      <c r="F27" s="121">
        <v>7</v>
      </c>
      <c r="G27" s="122">
        <v>52</v>
      </c>
      <c r="H27" s="120">
        <v>23.01</v>
      </c>
      <c r="I27" s="121">
        <v>3</v>
      </c>
      <c r="J27" s="122">
        <v>26.01</v>
      </c>
      <c r="K27" s="120">
        <v>25</v>
      </c>
      <c r="L27" s="121">
        <v>4</v>
      </c>
      <c r="M27" s="122">
        <v>29</v>
      </c>
      <c r="N27" s="120">
        <v>27</v>
      </c>
      <c r="O27" s="121">
        <v>4</v>
      </c>
      <c r="P27" s="122">
        <v>31</v>
      </c>
      <c r="Q27" s="120">
        <v>16</v>
      </c>
      <c r="R27" s="121">
        <v>2</v>
      </c>
      <c r="S27" s="122">
        <v>18</v>
      </c>
      <c r="T27" s="148">
        <v>0</v>
      </c>
      <c r="U27" s="123">
        <v>156.01</v>
      </c>
      <c r="V27" s="124">
        <v>1</v>
      </c>
      <c r="W27" s="125">
        <v>31</v>
      </c>
      <c r="X27" s="126">
        <v>21</v>
      </c>
    </row>
    <row r="28" spans="1:24" ht="15.75">
      <c r="A28" s="115">
        <v>3</v>
      </c>
      <c r="B28" s="116">
        <v>16</v>
      </c>
      <c r="C28" s="117" t="s">
        <v>437</v>
      </c>
      <c r="D28" s="119" t="s">
        <v>204</v>
      </c>
      <c r="E28" s="120">
        <v>16</v>
      </c>
      <c r="F28" s="121">
        <v>4</v>
      </c>
      <c r="G28" s="122">
        <v>20</v>
      </c>
      <c r="H28" s="120">
        <v>35</v>
      </c>
      <c r="I28" s="121">
        <v>4</v>
      </c>
      <c r="J28" s="122">
        <v>39</v>
      </c>
      <c r="K28" s="120">
        <v>21</v>
      </c>
      <c r="L28" s="121">
        <v>4</v>
      </c>
      <c r="M28" s="122">
        <v>25</v>
      </c>
      <c r="N28" s="120">
        <v>22</v>
      </c>
      <c r="O28" s="121">
        <v>3</v>
      </c>
      <c r="P28" s="122">
        <v>25</v>
      </c>
      <c r="Q28" s="120">
        <v>26.02</v>
      </c>
      <c r="R28" s="121">
        <v>5</v>
      </c>
      <c r="S28" s="122">
        <v>31.02</v>
      </c>
      <c r="T28" s="148">
        <v>0</v>
      </c>
      <c r="U28" s="123">
        <v>140.02000000000001</v>
      </c>
      <c r="V28" s="124">
        <v>2</v>
      </c>
      <c r="W28" s="125">
        <v>32</v>
      </c>
      <c r="X28" s="126">
        <v>22</v>
      </c>
    </row>
    <row r="29" spans="1:24" ht="15.75">
      <c r="A29" s="115">
        <v>1</v>
      </c>
      <c r="B29" s="116">
        <v>10</v>
      </c>
      <c r="C29" s="117" t="s">
        <v>438</v>
      </c>
      <c r="D29" s="119" t="s">
        <v>204</v>
      </c>
      <c r="E29" s="120">
        <v>10</v>
      </c>
      <c r="F29" s="121">
        <v>1</v>
      </c>
      <c r="G29" s="122">
        <v>11</v>
      </c>
      <c r="H29" s="120">
        <v>27</v>
      </c>
      <c r="I29" s="121">
        <v>4</v>
      </c>
      <c r="J29" s="122">
        <v>31</v>
      </c>
      <c r="K29" s="120">
        <v>20</v>
      </c>
      <c r="L29" s="121">
        <v>2</v>
      </c>
      <c r="M29" s="122">
        <v>22</v>
      </c>
      <c r="N29" s="120">
        <v>0</v>
      </c>
      <c r="O29" s="121">
        <v>8</v>
      </c>
      <c r="P29" s="122">
        <v>8</v>
      </c>
      <c r="Q29" s="120">
        <v>14</v>
      </c>
      <c r="R29" s="121">
        <v>4</v>
      </c>
      <c r="S29" s="122">
        <v>18</v>
      </c>
      <c r="T29" s="148">
        <v>0</v>
      </c>
      <c r="U29" s="123">
        <v>90</v>
      </c>
      <c r="V29" s="124">
        <v>0</v>
      </c>
      <c r="W29" s="125">
        <v>33</v>
      </c>
      <c r="X29" s="126">
        <v>23</v>
      </c>
    </row>
    <row r="30" spans="1:24" ht="15.75">
      <c r="A30" s="115">
        <v>3</v>
      </c>
      <c r="B30" s="116">
        <v>19</v>
      </c>
      <c r="C30" s="117" t="s">
        <v>439</v>
      </c>
      <c r="D30" s="119" t="s">
        <v>204</v>
      </c>
      <c r="E30" s="120">
        <v>11</v>
      </c>
      <c r="F30" s="121">
        <v>5</v>
      </c>
      <c r="G30" s="122">
        <v>16</v>
      </c>
      <c r="H30" s="120">
        <v>31</v>
      </c>
      <c r="I30" s="121">
        <v>6</v>
      </c>
      <c r="J30" s="122">
        <v>37</v>
      </c>
      <c r="K30" s="120">
        <v>16</v>
      </c>
      <c r="L30" s="121">
        <v>1</v>
      </c>
      <c r="M30" s="122">
        <v>17</v>
      </c>
      <c r="N30" s="120">
        <v>1</v>
      </c>
      <c r="O30" s="121">
        <v>1</v>
      </c>
      <c r="P30" s="122">
        <v>2</v>
      </c>
      <c r="Q30" s="120">
        <v>15</v>
      </c>
      <c r="R30" s="121">
        <v>2</v>
      </c>
      <c r="S30" s="122">
        <v>17</v>
      </c>
      <c r="T30" s="148">
        <v>0</v>
      </c>
      <c r="U30" s="123">
        <v>89</v>
      </c>
      <c r="V30" s="124">
        <v>0</v>
      </c>
      <c r="W30" s="125">
        <v>34</v>
      </c>
      <c r="X30" s="126">
        <v>24</v>
      </c>
    </row>
    <row r="31" spans="1:24" ht="15.75">
      <c r="A31" s="115">
        <v>3</v>
      </c>
      <c r="B31" s="116">
        <v>7</v>
      </c>
      <c r="C31" s="117" t="s">
        <v>440</v>
      </c>
      <c r="D31" s="119" t="s">
        <v>204</v>
      </c>
      <c r="E31" s="120">
        <v>18</v>
      </c>
      <c r="F31" s="121">
        <v>2</v>
      </c>
      <c r="G31" s="122">
        <v>20</v>
      </c>
      <c r="H31" s="120">
        <v>35</v>
      </c>
      <c r="I31" s="121">
        <v>7</v>
      </c>
      <c r="J31" s="122">
        <v>42</v>
      </c>
      <c r="K31" s="120">
        <v>8</v>
      </c>
      <c r="L31" s="121">
        <v>2</v>
      </c>
      <c r="M31" s="122">
        <v>10</v>
      </c>
      <c r="N31" s="120">
        <v>6</v>
      </c>
      <c r="O31" s="121">
        <v>1</v>
      </c>
      <c r="P31" s="122">
        <v>7</v>
      </c>
      <c r="Q31" s="120">
        <v>5</v>
      </c>
      <c r="R31" s="121">
        <v>4</v>
      </c>
      <c r="S31" s="122">
        <v>9</v>
      </c>
      <c r="T31" s="148">
        <v>0</v>
      </c>
      <c r="U31" s="123">
        <v>88</v>
      </c>
      <c r="V31" s="124">
        <v>0</v>
      </c>
      <c r="W31" s="125">
        <v>35</v>
      </c>
      <c r="X31" s="126">
        <v>25</v>
      </c>
    </row>
    <row r="32" spans="1:24" ht="16.5" thickBot="1">
      <c r="A32" s="128" t="s">
        <v>377</v>
      </c>
      <c r="B32" s="129" t="s">
        <v>377</v>
      </c>
      <c r="C32" s="130" t="s">
        <v>377</v>
      </c>
      <c r="D32" s="132" t="s">
        <v>377</v>
      </c>
      <c r="E32" s="133">
        <v>0</v>
      </c>
      <c r="F32" s="134">
        <v>0</v>
      </c>
      <c r="G32" s="135">
        <v>0</v>
      </c>
      <c r="H32" s="133">
        <v>0</v>
      </c>
      <c r="I32" s="134">
        <v>0</v>
      </c>
      <c r="J32" s="135">
        <v>0</v>
      </c>
      <c r="K32" s="133">
        <v>0</v>
      </c>
      <c r="L32" s="134">
        <v>0</v>
      </c>
      <c r="M32" s="135">
        <v>0</v>
      </c>
      <c r="N32" s="133">
        <v>0</v>
      </c>
      <c r="O32" s="134">
        <v>0</v>
      </c>
      <c r="P32" s="135">
        <v>0</v>
      </c>
      <c r="Q32" s="133">
        <v>0</v>
      </c>
      <c r="R32" s="134">
        <v>0</v>
      </c>
      <c r="S32" s="135">
        <v>0</v>
      </c>
      <c r="T32" s="149">
        <v>0</v>
      </c>
      <c r="U32" s="136">
        <v>0</v>
      </c>
      <c r="V32" s="137">
        <v>0</v>
      </c>
      <c r="W32" s="138">
        <v>36</v>
      </c>
      <c r="X32" s="139" t="s">
        <v>221</v>
      </c>
    </row>
    <row r="33" spans="1:24">
      <c r="A33" s="140"/>
      <c r="B33" s="140"/>
      <c r="C33" s="140"/>
      <c r="D33" s="141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1"/>
      <c r="W33" s="141"/>
      <c r="X33" s="140"/>
    </row>
    <row r="34" spans="1:24" ht="15.75" thickBot="1">
      <c r="A34" s="140"/>
      <c r="B34" s="140"/>
      <c r="C34" s="140"/>
      <c r="D34" s="141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1"/>
      <c r="W34" s="141"/>
      <c r="X34" s="140"/>
    </row>
    <row r="35" spans="1:24">
      <c r="A35" s="157" t="s">
        <v>222</v>
      </c>
      <c r="B35" s="159"/>
      <c r="C35" s="158" t="s">
        <v>238</v>
      </c>
      <c r="D35" s="169"/>
      <c r="E35" s="160">
        <v>1.2490000000000001</v>
      </c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1"/>
      <c r="X35" s="141"/>
    </row>
    <row r="36" spans="1:24" ht="15.75" thickBot="1">
      <c r="A36" s="161" t="s">
        <v>223</v>
      </c>
      <c r="B36" s="142"/>
      <c r="C36" s="145" t="s">
        <v>238</v>
      </c>
      <c r="D36" s="143"/>
      <c r="E36" s="146">
        <v>58.03</v>
      </c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1"/>
      <c r="X36" s="141"/>
    </row>
    <row r="39" spans="1:24" ht="23.25">
      <c r="A39" s="268" t="s">
        <v>424</v>
      </c>
      <c r="B39" s="268"/>
      <c r="C39" s="268"/>
      <c r="D39" s="268"/>
      <c r="E39" s="268"/>
      <c r="F39" s="268"/>
      <c r="G39" s="268"/>
      <c r="H39" s="268"/>
      <c r="I39" s="268"/>
      <c r="J39" s="268"/>
      <c r="K39" s="268"/>
      <c r="L39" s="268"/>
      <c r="M39" s="268"/>
      <c r="N39" s="268"/>
      <c r="O39" s="268"/>
      <c r="P39" s="268"/>
      <c r="Q39" s="268"/>
      <c r="R39" s="268"/>
      <c r="S39" s="268"/>
      <c r="T39" s="268"/>
      <c r="U39" s="268"/>
      <c r="V39" s="268"/>
      <c r="W39" s="268"/>
      <c r="X39" s="268"/>
    </row>
    <row r="40" spans="1:24" ht="18">
      <c r="A40" s="269" t="s">
        <v>425</v>
      </c>
      <c r="B40" s="269"/>
      <c r="C40" s="269"/>
      <c r="D40" s="269"/>
      <c r="E40" s="269"/>
      <c r="F40" s="269"/>
      <c r="G40" s="269"/>
      <c r="H40" s="269"/>
      <c r="I40" s="269"/>
      <c r="J40" s="269"/>
      <c r="K40" s="269"/>
      <c r="L40" s="269"/>
      <c r="M40" s="269"/>
      <c r="N40" s="269"/>
      <c r="O40" s="269"/>
      <c r="P40" s="269"/>
      <c r="Q40" s="269"/>
      <c r="R40" s="269"/>
      <c r="S40" s="269"/>
      <c r="T40" s="269"/>
      <c r="U40" s="269"/>
      <c r="V40" s="269"/>
      <c r="W40" s="269"/>
      <c r="X40" s="269"/>
    </row>
    <row r="41" spans="1:24" ht="18.75" thickBot="1">
      <c r="A41" s="90"/>
      <c r="B41" s="90"/>
      <c r="C41" s="90"/>
      <c r="D41" s="91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1"/>
      <c r="W41" s="174"/>
      <c r="X41" s="92"/>
    </row>
    <row r="42" spans="1:24" ht="20.25">
      <c r="A42" s="93" t="s">
        <v>188</v>
      </c>
      <c r="B42" s="94" t="s">
        <v>189</v>
      </c>
      <c r="C42" s="95" t="s">
        <v>3</v>
      </c>
      <c r="D42" s="96" t="s">
        <v>191</v>
      </c>
      <c r="E42" s="274" t="s">
        <v>192</v>
      </c>
      <c r="F42" s="274"/>
      <c r="G42" s="275"/>
      <c r="H42" s="276" t="s">
        <v>193</v>
      </c>
      <c r="I42" s="274"/>
      <c r="J42" s="275"/>
      <c r="K42" s="276" t="s">
        <v>194</v>
      </c>
      <c r="L42" s="274"/>
      <c r="M42" s="275"/>
      <c r="N42" s="276" t="s">
        <v>195</v>
      </c>
      <c r="O42" s="274"/>
      <c r="P42" s="275"/>
      <c r="Q42" s="276" t="s">
        <v>196</v>
      </c>
      <c r="R42" s="274"/>
      <c r="S42" s="275"/>
      <c r="T42" s="270" t="s">
        <v>197</v>
      </c>
      <c r="U42" s="271"/>
      <c r="V42" s="97" t="s">
        <v>198</v>
      </c>
      <c r="W42" s="272" t="s">
        <v>199</v>
      </c>
      <c r="X42" s="273"/>
    </row>
    <row r="43" spans="1:24" ht="16.5" thickBot="1">
      <c r="A43" s="98"/>
      <c r="B43" s="99"/>
      <c r="C43" s="100"/>
      <c r="D43" s="101"/>
      <c r="E43" s="102" t="s">
        <v>200</v>
      </c>
      <c r="F43" s="103" t="s">
        <v>201</v>
      </c>
      <c r="G43" s="102" t="s">
        <v>197</v>
      </c>
      <c r="H43" s="104" t="s">
        <v>200</v>
      </c>
      <c r="I43" s="103" t="s">
        <v>201</v>
      </c>
      <c r="J43" s="102" t="s">
        <v>197</v>
      </c>
      <c r="K43" s="104" t="s">
        <v>200</v>
      </c>
      <c r="L43" s="103" t="s">
        <v>201</v>
      </c>
      <c r="M43" s="102" t="s">
        <v>197</v>
      </c>
      <c r="N43" s="104" t="s">
        <v>200</v>
      </c>
      <c r="O43" s="103" t="s">
        <v>201</v>
      </c>
      <c r="P43" s="102" t="s">
        <v>197</v>
      </c>
      <c r="Q43" s="104" t="s">
        <v>200</v>
      </c>
      <c r="R43" s="103" t="s">
        <v>201</v>
      </c>
      <c r="S43" s="102" t="s">
        <v>197</v>
      </c>
      <c r="T43" s="105" t="s">
        <v>225</v>
      </c>
      <c r="U43" s="105" t="s">
        <v>204</v>
      </c>
      <c r="V43" s="106" t="s">
        <v>202</v>
      </c>
      <c r="W43" s="184" t="s">
        <v>203</v>
      </c>
      <c r="X43" s="108" t="s">
        <v>225</v>
      </c>
    </row>
    <row r="44" spans="1:24" ht="15.75">
      <c r="A44" s="109"/>
      <c r="B44" s="110"/>
      <c r="C44" s="111"/>
      <c r="D44" s="111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4"/>
    </row>
    <row r="45" spans="1:24" ht="15.75">
      <c r="A45" s="115">
        <v>4</v>
      </c>
      <c r="B45" s="116">
        <v>13</v>
      </c>
      <c r="C45" s="117" t="s">
        <v>429</v>
      </c>
      <c r="D45" s="119" t="s">
        <v>225</v>
      </c>
      <c r="E45" s="120">
        <v>47.02</v>
      </c>
      <c r="F45" s="121">
        <v>8</v>
      </c>
      <c r="G45" s="122">
        <v>55.02</v>
      </c>
      <c r="H45" s="120">
        <v>46.02</v>
      </c>
      <c r="I45" s="121">
        <v>7</v>
      </c>
      <c r="J45" s="122">
        <v>53.02</v>
      </c>
      <c r="K45" s="120">
        <v>42</v>
      </c>
      <c r="L45" s="121">
        <v>7</v>
      </c>
      <c r="M45" s="122">
        <v>49</v>
      </c>
      <c r="N45" s="120">
        <v>44.01</v>
      </c>
      <c r="O45" s="121">
        <v>7</v>
      </c>
      <c r="P45" s="122">
        <v>51.01</v>
      </c>
      <c r="Q45" s="120">
        <v>43</v>
      </c>
      <c r="R45" s="121">
        <v>8</v>
      </c>
      <c r="S45" s="122">
        <v>51</v>
      </c>
      <c r="T45" s="147">
        <v>259.05</v>
      </c>
      <c r="U45" s="123">
        <v>0</v>
      </c>
      <c r="V45" s="124">
        <v>5</v>
      </c>
      <c r="W45" s="125">
        <v>1</v>
      </c>
      <c r="X45" s="126">
        <v>1</v>
      </c>
    </row>
    <row r="46" spans="1:24" ht="15.75">
      <c r="A46" s="115">
        <v>3</v>
      </c>
      <c r="B46" s="116">
        <v>12</v>
      </c>
      <c r="C46" s="117" t="s">
        <v>238</v>
      </c>
      <c r="D46" s="119" t="s">
        <v>225</v>
      </c>
      <c r="E46" s="120">
        <v>38.01</v>
      </c>
      <c r="F46" s="121">
        <v>6</v>
      </c>
      <c r="G46" s="122">
        <v>44.01</v>
      </c>
      <c r="H46" s="120">
        <v>44.01</v>
      </c>
      <c r="I46" s="121">
        <v>8</v>
      </c>
      <c r="J46" s="122">
        <v>52.01</v>
      </c>
      <c r="K46" s="120">
        <v>38</v>
      </c>
      <c r="L46" s="121">
        <v>8</v>
      </c>
      <c r="M46" s="122">
        <v>46</v>
      </c>
      <c r="N46" s="120">
        <v>36</v>
      </c>
      <c r="O46" s="121">
        <v>8</v>
      </c>
      <c r="P46" s="122">
        <v>44</v>
      </c>
      <c r="Q46" s="120">
        <v>42</v>
      </c>
      <c r="R46" s="121">
        <v>8</v>
      </c>
      <c r="S46" s="122">
        <v>50</v>
      </c>
      <c r="T46" s="148">
        <v>236.01999999999998</v>
      </c>
      <c r="U46" s="123">
        <v>0</v>
      </c>
      <c r="V46" s="124">
        <v>2</v>
      </c>
      <c r="W46" s="125">
        <v>7</v>
      </c>
      <c r="X46" s="126">
        <v>2</v>
      </c>
    </row>
    <row r="47" spans="1:24" ht="15.75">
      <c r="A47" s="115">
        <v>3</v>
      </c>
      <c r="B47" s="116">
        <v>18</v>
      </c>
      <c r="C47" s="117" t="s">
        <v>441</v>
      </c>
      <c r="D47" s="119" t="s">
        <v>225</v>
      </c>
      <c r="E47" s="120">
        <v>40</v>
      </c>
      <c r="F47" s="121">
        <v>7</v>
      </c>
      <c r="G47" s="122">
        <v>47</v>
      </c>
      <c r="H47" s="120">
        <v>46.01</v>
      </c>
      <c r="I47" s="121">
        <v>8</v>
      </c>
      <c r="J47" s="122">
        <v>54.01</v>
      </c>
      <c r="K47" s="120">
        <v>23</v>
      </c>
      <c r="L47" s="121">
        <v>3</v>
      </c>
      <c r="M47" s="122">
        <v>26</v>
      </c>
      <c r="N47" s="120">
        <v>45.01</v>
      </c>
      <c r="O47" s="121">
        <v>8</v>
      </c>
      <c r="P47" s="122">
        <v>53.01</v>
      </c>
      <c r="Q47" s="120">
        <v>42.01</v>
      </c>
      <c r="R47" s="121">
        <v>9</v>
      </c>
      <c r="S47" s="122">
        <v>51.01</v>
      </c>
      <c r="T47" s="148">
        <v>231.02999999999997</v>
      </c>
      <c r="U47" s="123">
        <v>0</v>
      </c>
      <c r="V47" s="124">
        <v>3</v>
      </c>
      <c r="W47" s="125">
        <v>8</v>
      </c>
      <c r="X47" s="126">
        <v>3</v>
      </c>
    </row>
    <row r="48" spans="1:24" ht="15.75">
      <c r="A48" s="115">
        <v>3</v>
      </c>
      <c r="B48" s="116">
        <v>11</v>
      </c>
      <c r="C48" s="117" t="s">
        <v>433</v>
      </c>
      <c r="D48" s="119" t="s">
        <v>225</v>
      </c>
      <c r="E48" s="120">
        <v>35</v>
      </c>
      <c r="F48" s="121">
        <v>6</v>
      </c>
      <c r="G48" s="122">
        <v>41</v>
      </c>
      <c r="H48" s="120">
        <v>36.01</v>
      </c>
      <c r="I48" s="121">
        <v>7</v>
      </c>
      <c r="J48" s="122">
        <v>43.01</v>
      </c>
      <c r="K48" s="120">
        <v>39.01</v>
      </c>
      <c r="L48" s="121">
        <v>8</v>
      </c>
      <c r="M48" s="122">
        <v>47.01</v>
      </c>
      <c r="N48" s="120">
        <v>39</v>
      </c>
      <c r="O48" s="121">
        <v>6</v>
      </c>
      <c r="P48" s="122">
        <v>45</v>
      </c>
      <c r="Q48" s="120">
        <v>42</v>
      </c>
      <c r="R48" s="121">
        <v>8</v>
      </c>
      <c r="S48" s="122">
        <v>50</v>
      </c>
      <c r="T48" s="148">
        <v>226.01999999999998</v>
      </c>
      <c r="U48" s="123">
        <v>0</v>
      </c>
      <c r="V48" s="124">
        <v>2</v>
      </c>
      <c r="W48" s="125">
        <v>11</v>
      </c>
      <c r="X48" s="126">
        <v>4</v>
      </c>
    </row>
    <row r="49" spans="1:24" ht="15.75">
      <c r="A49" s="115">
        <v>4</v>
      </c>
      <c r="B49" s="116">
        <v>9</v>
      </c>
      <c r="C49" s="117" t="s">
        <v>212</v>
      </c>
      <c r="D49" s="119" t="s">
        <v>225</v>
      </c>
      <c r="E49" s="120">
        <v>41.01</v>
      </c>
      <c r="F49" s="121">
        <v>7</v>
      </c>
      <c r="G49" s="122">
        <v>48.01</v>
      </c>
      <c r="H49" s="120">
        <v>31</v>
      </c>
      <c r="I49" s="121">
        <v>5</v>
      </c>
      <c r="J49" s="122">
        <v>36</v>
      </c>
      <c r="K49" s="120">
        <v>35.01</v>
      </c>
      <c r="L49" s="121">
        <v>5</v>
      </c>
      <c r="M49" s="122">
        <v>40.01</v>
      </c>
      <c r="N49" s="120">
        <v>31</v>
      </c>
      <c r="O49" s="121">
        <v>7</v>
      </c>
      <c r="P49" s="122">
        <v>38</v>
      </c>
      <c r="Q49" s="120">
        <v>38.01</v>
      </c>
      <c r="R49" s="121">
        <v>8</v>
      </c>
      <c r="S49" s="122">
        <v>46.01</v>
      </c>
      <c r="T49" s="148">
        <v>208.02999999999997</v>
      </c>
      <c r="U49" s="123">
        <v>0</v>
      </c>
      <c r="V49" s="124">
        <v>3</v>
      </c>
      <c r="W49" s="125">
        <v>17</v>
      </c>
      <c r="X49" s="126">
        <v>5</v>
      </c>
    </row>
    <row r="50" spans="1:24" ht="15.75">
      <c r="A50" s="115">
        <v>4</v>
      </c>
      <c r="B50" s="116">
        <v>14</v>
      </c>
      <c r="C50" s="117" t="s">
        <v>216</v>
      </c>
      <c r="D50" s="119" t="s">
        <v>225</v>
      </c>
      <c r="E50" s="120">
        <v>36</v>
      </c>
      <c r="F50" s="121">
        <v>6</v>
      </c>
      <c r="G50" s="122">
        <v>42</v>
      </c>
      <c r="H50" s="120">
        <v>42</v>
      </c>
      <c r="I50" s="121">
        <v>7</v>
      </c>
      <c r="J50" s="122">
        <v>49</v>
      </c>
      <c r="K50" s="120">
        <v>45.01</v>
      </c>
      <c r="L50" s="121">
        <v>7</v>
      </c>
      <c r="M50" s="122">
        <v>52.01</v>
      </c>
      <c r="N50" s="120">
        <v>34</v>
      </c>
      <c r="O50" s="121">
        <v>6</v>
      </c>
      <c r="P50" s="122">
        <v>40</v>
      </c>
      <c r="Q50" s="120">
        <v>22</v>
      </c>
      <c r="R50" s="121">
        <v>3</v>
      </c>
      <c r="S50" s="122">
        <v>25</v>
      </c>
      <c r="T50" s="148">
        <v>208.01</v>
      </c>
      <c r="U50" s="123">
        <v>0</v>
      </c>
      <c r="V50" s="124">
        <v>1</v>
      </c>
      <c r="W50" s="125">
        <v>18</v>
      </c>
      <c r="X50" s="126">
        <v>6</v>
      </c>
    </row>
    <row r="51" spans="1:24" ht="15.75">
      <c r="A51" s="115">
        <v>4</v>
      </c>
      <c r="B51" s="116">
        <v>11</v>
      </c>
      <c r="C51" s="117" t="s">
        <v>427</v>
      </c>
      <c r="D51" s="119" t="s">
        <v>225</v>
      </c>
      <c r="E51" s="120">
        <v>35</v>
      </c>
      <c r="F51" s="121">
        <v>7</v>
      </c>
      <c r="G51" s="122">
        <v>42</v>
      </c>
      <c r="H51" s="120">
        <v>40</v>
      </c>
      <c r="I51" s="121">
        <v>6</v>
      </c>
      <c r="J51" s="122">
        <v>46</v>
      </c>
      <c r="K51" s="120">
        <v>32</v>
      </c>
      <c r="L51" s="121">
        <v>6</v>
      </c>
      <c r="M51" s="122">
        <v>38</v>
      </c>
      <c r="N51" s="120">
        <v>35.01</v>
      </c>
      <c r="O51" s="121">
        <v>8</v>
      </c>
      <c r="P51" s="122">
        <v>43.01</v>
      </c>
      <c r="Q51" s="120">
        <v>31</v>
      </c>
      <c r="R51" s="121">
        <v>5</v>
      </c>
      <c r="S51" s="122">
        <v>36</v>
      </c>
      <c r="T51" s="148">
        <v>205.01</v>
      </c>
      <c r="U51" s="123">
        <v>0</v>
      </c>
      <c r="V51" s="124">
        <v>1</v>
      </c>
      <c r="W51" s="125">
        <v>20</v>
      </c>
      <c r="X51" s="126">
        <v>7</v>
      </c>
    </row>
    <row r="52" spans="1:24" ht="15.75">
      <c r="A52" s="115">
        <v>4</v>
      </c>
      <c r="B52" s="116">
        <v>12</v>
      </c>
      <c r="C52" s="117" t="s">
        <v>209</v>
      </c>
      <c r="D52" s="119" t="s">
        <v>225</v>
      </c>
      <c r="E52" s="120">
        <v>29</v>
      </c>
      <c r="F52" s="121">
        <v>5</v>
      </c>
      <c r="G52" s="122">
        <v>34</v>
      </c>
      <c r="H52" s="120">
        <v>39</v>
      </c>
      <c r="I52" s="121">
        <v>6</v>
      </c>
      <c r="J52" s="122">
        <v>45</v>
      </c>
      <c r="K52" s="120">
        <v>32</v>
      </c>
      <c r="L52" s="121">
        <v>6</v>
      </c>
      <c r="M52" s="122">
        <v>38</v>
      </c>
      <c r="N52" s="120">
        <v>40</v>
      </c>
      <c r="O52" s="121">
        <v>8</v>
      </c>
      <c r="P52" s="122">
        <v>48</v>
      </c>
      <c r="Q52" s="120">
        <v>30</v>
      </c>
      <c r="R52" s="121">
        <v>6</v>
      </c>
      <c r="S52" s="122">
        <v>36</v>
      </c>
      <c r="T52" s="148">
        <v>201</v>
      </c>
      <c r="U52" s="123">
        <v>0</v>
      </c>
      <c r="V52" s="124">
        <v>0</v>
      </c>
      <c r="W52" s="125">
        <v>22</v>
      </c>
      <c r="X52" s="126">
        <v>8</v>
      </c>
    </row>
    <row r="53" spans="1:24" ht="15.75">
      <c r="A53" s="115">
        <v>3</v>
      </c>
      <c r="B53" s="116">
        <v>17</v>
      </c>
      <c r="C53" s="117" t="s">
        <v>442</v>
      </c>
      <c r="D53" s="119" t="s">
        <v>225</v>
      </c>
      <c r="E53" s="120">
        <v>27</v>
      </c>
      <c r="F53" s="121">
        <v>5</v>
      </c>
      <c r="G53" s="122">
        <v>32</v>
      </c>
      <c r="H53" s="120">
        <v>25</v>
      </c>
      <c r="I53" s="121">
        <v>4</v>
      </c>
      <c r="J53" s="122">
        <v>29</v>
      </c>
      <c r="K53" s="120">
        <v>37</v>
      </c>
      <c r="L53" s="121">
        <v>7</v>
      </c>
      <c r="M53" s="122">
        <v>44</v>
      </c>
      <c r="N53" s="120">
        <v>39</v>
      </c>
      <c r="O53" s="121">
        <v>6</v>
      </c>
      <c r="P53" s="122">
        <v>45</v>
      </c>
      <c r="Q53" s="120">
        <v>41</v>
      </c>
      <c r="R53" s="121">
        <v>6</v>
      </c>
      <c r="S53" s="122">
        <v>47</v>
      </c>
      <c r="T53" s="148">
        <v>197</v>
      </c>
      <c r="U53" s="123">
        <v>0</v>
      </c>
      <c r="V53" s="124">
        <v>0</v>
      </c>
      <c r="W53" s="125">
        <v>23</v>
      </c>
      <c r="X53" s="126">
        <v>9</v>
      </c>
    </row>
    <row r="54" spans="1:24" ht="15.75">
      <c r="A54" s="115">
        <v>3</v>
      </c>
      <c r="B54" s="116">
        <v>14</v>
      </c>
      <c r="C54" s="117" t="s">
        <v>443</v>
      </c>
      <c r="D54" s="119" t="s">
        <v>225</v>
      </c>
      <c r="E54" s="120">
        <v>43.02</v>
      </c>
      <c r="F54" s="121">
        <v>7</v>
      </c>
      <c r="G54" s="122">
        <v>50.02</v>
      </c>
      <c r="H54" s="120">
        <v>27</v>
      </c>
      <c r="I54" s="121">
        <v>4</v>
      </c>
      <c r="J54" s="122">
        <v>31</v>
      </c>
      <c r="K54" s="120">
        <v>18</v>
      </c>
      <c r="L54" s="121">
        <v>1</v>
      </c>
      <c r="M54" s="122">
        <v>19</v>
      </c>
      <c r="N54" s="120">
        <v>28</v>
      </c>
      <c r="O54" s="121">
        <v>5</v>
      </c>
      <c r="P54" s="122">
        <v>33</v>
      </c>
      <c r="Q54" s="120">
        <v>37</v>
      </c>
      <c r="R54" s="121">
        <v>6</v>
      </c>
      <c r="S54" s="122">
        <v>43</v>
      </c>
      <c r="T54" s="148">
        <v>176.02</v>
      </c>
      <c r="U54" s="123">
        <v>0</v>
      </c>
      <c r="V54" s="124">
        <v>2</v>
      </c>
      <c r="W54" s="125">
        <v>28</v>
      </c>
      <c r="X54" s="126">
        <v>10</v>
      </c>
    </row>
    <row r="55" spans="1:24" ht="16.5" thickBot="1">
      <c r="A55" s="128" t="s">
        <v>377</v>
      </c>
      <c r="B55" s="129" t="s">
        <v>377</v>
      </c>
      <c r="C55" s="130" t="s">
        <v>377</v>
      </c>
      <c r="D55" s="132" t="s">
        <v>377</v>
      </c>
      <c r="E55" s="133">
        <v>0</v>
      </c>
      <c r="F55" s="134">
        <v>0</v>
      </c>
      <c r="G55" s="135">
        <v>0</v>
      </c>
      <c r="H55" s="133">
        <v>0</v>
      </c>
      <c r="I55" s="134">
        <v>0</v>
      </c>
      <c r="J55" s="135">
        <v>0</v>
      </c>
      <c r="K55" s="133">
        <v>0</v>
      </c>
      <c r="L55" s="134">
        <v>0</v>
      </c>
      <c r="M55" s="135">
        <v>0</v>
      </c>
      <c r="N55" s="133">
        <v>0</v>
      </c>
      <c r="O55" s="134">
        <v>0</v>
      </c>
      <c r="P55" s="135">
        <v>0</v>
      </c>
      <c r="Q55" s="133">
        <v>0</v>
      </c>
      <c r="R55" s="134">
        <v>0</v>
      </c>
      <c r="S55" s="135">
        <v>0</v>
      </c>
      <c r="T55" s="149">
        <v>0</v>
      </c>
      <c r="U55" s="136">
        <v>0</v>
      </c>
      <c r="V55" s="137">
        <v>0</v>
      </c>
      <c r="W55" s="138">
        <v>36</v>
      </c>
      <c r="X55" s="139" t="s">
        <v>221</v>
      </c>
    </row>
    <row r="56" spans="1:24" ht="15.75" thickBot="1">
      <c r="A56" s="140"/>
      <c r="B56" s="140"/>
      <c r="C56" s="140"/>
      <c r="D56" s="141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1"/>
      <c r="W56" s="141"/>
      <c r="X56" s="140"/>
    </row>
    <row r="57" spans="1:24">
      <c r="A57" s="157" t="s">
        <v>222</v>
      </c>
      <c r="B57" s="159"/>
      <c r="C57" s="158" t="s">
        <v>441</v>
      </c>
      <c r="D57" s="169"/>
      <c r="E57" s="160" t="s">
        <v>444</v>
      </c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1"/>
      <c r="X57" s="141"/>
    </row>
    <row r="58" spans="1:24" ht="15.75" thickBot="1">
      <c r="A58" s="161" t="s">
        <v>223</v>
      </c>
      <c r="B58" s="142"/>
      <c r="C58" s="145" t="s">
        <v>429</v>
      </c>
      <c r="D58" s="143"/>
      <c r="E58" s="146">
        <v>55.02</v>
      </c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1"/>
      <c r="X58" s="141"/>
    </row>
  </sheetData>
  <mergeCells count="18">
    <mergeCell ref="A1:X1"/>
    <mergeCell ref="A2:X2"/>
    <mergeCell ref="E4:G4"/>
    <mergeCell ref="H4:J4"/>
    <mergeCell ref="K4:M4"/>
    <mergeCell ref="N4:P4"/>
    <mergeCell ref="Q4:S4"/>
    <mergeCell ref="T4:U4"/>
    <mergeCell ref="W4:X4"/>
    <mergeCell ref="A39:X39"/>
    <mergeCell ref="A40:X40"/>
    <mergeCell ref="E42:G42"/>
    <mergeCell ref="H42:J42"/>
    <mergeCell ref="K42:M42"/>
    <mergeCell ref="N42:P42"/>
    <mergeCell ref="Q42:S42"/>
    <mergeCell ref="T42:U42"/>
    <mergeCell ref="W42:X42"/>
  </mergeCells>
  <conditionalFormatting sqref="T7:U34">
    <cfRule type="cellIs" dxfId="50" priority="6" operator="equal">
      <formula>0</formula>
    </cfRule>
  </conditionalFormatting>
  <conditionalFormatting sqref="G7:G32 J7:J32 M7:M32 P7:P32 S7:S32">
    <cfRule type="top10" dxfId="49" priority="7" rank="1"/>
  </conditionalFormatting>
  <conditionalFormatting sqref="F7:F32 I7:I32 L7:L32 O7:O32 R7:R32">
    <cfRule type="top10" dxfId="48" priority="8" rank="1"/>
  </conditionalFormatting>
  <conditionalFormatting sqref="U35:V36">
    <cfRule type="cellIs" dxfId="47" priority="5" operator="equal">
      <formula>0</formula>
    </cfRule>
  </conditionalFormatting>
  <conditionalFormatting sqref="T45:U56">
    <cfRule type="cellIs" dxfId="46" priority="2" operator="equal">
      <formula>0</formula>
    </cfRule>
  </conditionalFormatting>
  <conditionalFormatting sqref="G45:G55 J45:J55 M45:M55 P45:P55 S45:S55">
    <cfRule type="top10" dxfId="45" priority="3" rank="1"/>
  </conditionalFormatting>
  <conditionalFormatting sqref="F45:F55 I45:I55 L45:L55 O45:O55 R45:R55">
    <cfRule type="top10" dxfId="44" priority="4" rank="1"/>
  </conditionalFormatting>
  <conditionalFormatting sqref="U57:V58">
    <cfRule type="cellIs" dxfId="43" priority="1" operator="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6"/>
  <sheetViews>
    <sheetView workbookViewId="0">
      <selection activeCell="A30" sqref="A30:X56"/>
    </sheetView>
  </sheetViews>
  <sheetFormatPr defaultColWidth="9.140625" defaultRowHeight="15"/>
  <cols>
    <col min="1" max="16384" width="9.140625" style="44"/>
  </cols>
  <sheetData>
    <row r="1" spans="1:24" ht="23.25">
      <c r="A1" s="279" t="s">
        <v>496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</row>
    <row r="2" spans="1:24" ht="18">
      <c r="A2" s="280" t="s">
        <v>497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</row>
    <row r="3" spans="1:24" ht="18.75" thickBot="1">
      <c r="A3" s="201"/>
      <c r="B3" s="201"/>
      <c r="C3" s="201"/>
      <c r="D3" s="201"/>
      <c r="E3" s="202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3"/>
      <c r="X3" s="203"/>
    </row>
    <row r="4" spans="1:24" ht="20.25">
      <c r="A4" s="204" t="s">
        <v>188</v>
      </c>
      <c r="B4" s="205" t="s">
        <v>189</v>
      </c>
      <c r="C4" s="206" t="s">
        <v>3</v>
      </c>
      <c r="D4" s="206" t="s">
        <v>190</v>
      </c>
      <c r="E4" s="207" t="s">
        <v>191</v>
      </c>
      <c r="F4" s="281" t="s">
        <v>192</v>
      </c>
      <c r="G4" s="281"/>
      <c r="H4" s="282"/>
      <c r="I4" s="283" t="s">
        <v>193</v>
      </c>
      <c r="J4" s="281"/>
      <c r="K4" s="282"/>
      <c r="L4" s="283" t="s">
        <v>194</v>
      </c>
      <c r="M4" s="281"/>
      <c r="N4" s="282"/>
      <c r="O4" s="283" t="s">
        <v>195</v>
      </c>
      <c r="P4" s="281"/>
      <c r="Q4" s="282"/>
      <c r="R4" s="283" t="s">
        <v>196</v>
      </c>
      <c r="S4" s="281"/>
      <c r="T4" s="282"/>
      <c r="U4" s="208" t="s">
        <v>498</v>
      </c>
      <c r="V4" s="209" t="s">
        <v>198</v>
      </c>
      <c r="W4" s="284" t="s">
        <v>199</v>
      </c>
      <c r="X4" s="285"/>
    </row>
    <row r="5" spans="1:24" ht="16.5" thickBot="1">
      <c r="A5" s="210"/>
      <c r="B5" s="211"/>
      <c r="C5" s="212"/>
      <c r="D5" s="206"/>
      <c r="E5" s="190"/>
      <c r="F5" s="213" t="s">
        <v>200</v>
      </c>
      <c r="G5" s="214" t="s">
        <v>201</v>
      </c>
      <c r="H5" s="213" t="s">
        <v>197</v>
      </c>
      <c r="I5" s="215" t="s">
        <v>200</v>
      </c>
      <c r="J5" s="214" t="s">
        <v>201</v>
      </c>
      <c r="K5" s="213" t="s">
        <v>197</v>
      </c>
      <c r="L5" s="215" t="s">
        <v>200</v>
      </c>
      <c r="M5" s="214" t="s">
        <v>201</v>
      </c>
      <c r="N5" s="213" t="s">
        <v>197</v>
      </c>
      <c r="O5" s="215" t="s">
        <v>200</v>
      </c>
      <c r="P5" s="214" t="s">
        <v>201</v>
      </c>
      <c r="Q5" s="213" t="s">
        <v>197</v>
      </c>
      <c r="R5" s="215" t="s">
        <v>200</v>
      </c>
      <c r="S5" s="214" t="s">
        <v>201</v>
      </c>
      <c r="T5" s="213" t="s">
        <v>197</v>
      </c>
      <c r="U5" s="216" t="s">
        <v>4</v>
      </c>
      <c r="V5" s="217" t="s">
        <v>202</v>
      </c>
      <c r="W5" s="218" t="s">
        <v>203</v>
      </c>
      <c r="X5" s="146" t="s">
        <v>204</v>
      </c>
    </row>
    <row r="6" spans="1:24" ht="15.75">
      <c r="A6" s="219"/>
      <c r="B6" s="220"/>
      <c r="C6" s="221"/>
      <c r="D6" s="221"/>
      <c r="E6" s="221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3"/>
    </row>
    <row r="7" spans="1:24" ht="15.75">
      <c r="A7" s="224">
        <v>1</v>
      </c>
      <c r="B7" s="225">
        <v>5</v>
      </c>
      <c r="C7" s="226" t="s">
        <v>238</v>
      </c>
      <c r="D7" s="227" t="s">
        <v>29</v>
      </c>
      <c r="E7" s="228" t="s">
        <v>204</v>
      </c>
      <c r="F7" s="229">
        <v>36</v>
      </c>
      <c r="G7" s="230">
        <v>7</v>
      </c>
      <c r="H7" s="231">
        <v>43</v>
      </c>
      <c r="I7" s="229">
        <v>37</v>
      </c>
      <c r="J7" s="230">
        <v>6</v>
      </c>
      <c r="K7" s="231">
        <v>43</v>
      </c>
      <c r="L7" s="229">
        <v>43</v>
      </c>
      <c r="M7" s="230">
        <v>8</v>
      </c>
      <c r="N7" s="231">
        <v>51</v>
      </c>
      <c r="O7" s="229">
        <v>38</v>
      </c>
      <c r="P7" s="230">
        <v>7</v>
      </c>
      <c r="Q7" s="231">
        <v>45</v>
      </c>
      <c r="R7" s="229">
        <v>36</v>
      </c>
      <c r="S7" s="230">
        <v>7</v>
      </c>
      <c r="T7" s="231">
        <v>43</v>
      </c>
      <c r="U7" s="232">
        <v>225</v>
      </c>
      <c r="V7" s="233">
        <v>0</v>
      </c>
      <c r="W7" s="234">
        <v>2</v>
      </c>
      <c r="X7" s="235">
        <v>1</v>
      </c>
    </row>
    <row r="8" spans="1:24" ht="15.75">
      <c r="A8" s="224">
        <v>1</v>
      </c>
      <c r="B8" s="225">
        <v>8</v>
      </c>
      <c r="C8" s="226" t="s">
        <v>427</v>
      </c>
      <c r="D8" s="227" t="s">
        <v>29</v>
      </c>
      <c r="E8" s="228" t="s">
        <v>204</v>
      </c>
      <c r="F8" s="229">
        <v>43</v>
      </c>
      <c r="G8" s="230">
        <v>7</v>
      </c>
      <c r="H8" s="231">
        <v>50</v>
      </c>
      <c r="I8" s="229">
        <v>35</v>
      </c>
      <c r="J8" s="230">
        <v>6</v>
      </c>
      <c r="K8" s="231">
        <v>41</v>
      </c>
      <c r="L8" s="229">
        <v>34</v>
      </c>
      <c r="M8" s="230">
        <v>5</v>
      </c>
      <c r="N8" s="231">
        <v>39</v>
      </c>
      <c r="O8" s="229">
        <v>32</v>
      </c>
      <c r="P8" s="230">
        <v>4</v>
      </c>
      <c r="Q8" s="231">
        <v>36</v>
      </c>
      <c r="R8" s="229">
        <v>41</v>
      </c>
      <c r="S8" s="230">
        <v>8</v>
      </c>
      <c r="T8" s="231">
        <v>49</v>
      </c>
      <c r="U8" s="232">
        <v>215</v>
      </c>
      <c r="V8" s="233">
        <v>0</v>
      </c>
      <c r="W8" s="234">
        <v>4</v>
      </c>
      <c r="X8" s="235">
        <v>2</v>
      </c>
    </row>
    <row r="9" spans="1:24" ht="15.75">
      <c r="A9" s="224">
        <v>1</v>
      </c>
      <c r="B9" s="225">
        <v>16</v>
      </c>
      <c r="C9" s="226" t="s">
        <v>212</v>
      </c>
      <c r="D9" s="227" t="s">
        <v>29</v>
      </c>
      <c r="E9" s="228" t="s">
        <v>204</v>
      </c>
      <c r="F9" s="229">
        <v>29</v>
      </c>
      <c r="G9" s="230">
        <v>5</v>
      </c>
      <c r="H9" s="231">
        <v>34</v>
      </c>
      <c r="I9" s="229">
        <v>40.01</v>
      </c>
      <c r="J9" s="230">
        <v>6</v>
      </c>
      <c r="K9" s="231">
        <v>46.01</v>
      </c>
      <c r="L9" s="229">
        <v>34</v>
      </c>
      <c r="M9" s="230">
        <v>7</v>
      </c>
      <c r="N9" s="231">
        <v>41</v>
      </c>
      <c r="O9" s="229">
        <v>39</v>
      </c>
      <c r="P9" s="230">
        <v>7</v>
      </c>
      <c r="Q9" s="231">
        <v>46</v>
      </c>
      <c r="R9" s="229">
        <v>39.01</v>
      </c>
      <c r="S9" s="230">
        <v>7</v>
      </c>
      <c r="T9" s="231">
        <v>46.01</v>
      </c>
      <c r="U9" s="232">
        <v>213.01999999999998</v>
      </c>
      <c r="V9" s="233">
        <v>1.999999999998181</v>
      </c>
      <c r="W9" s="234">
        <v>5</v>
      </c>
      <c r="X9" s="235">
        <v>3</v>
      </c>
    </row>
    <row r="10" spans="1:24" ht="15.75">
      <c r="A10" s="224">
        <v>1</v>
      </c>
      <c r="B10" s="225">
        <v>7</v>
      </c>
      <c r="C10" s="226" t="s">
        <v>447</v>
      </c>
      <c r="D10" s="227" t="s">
        <v>29</v>
      </c>
      <c r="E10" s="228" t="s">
        <v>204</v>
      </c>
      <c r="F10" s="229">
        <v>35</v>
      </c>
      <c r="G10" s="230">
        <v>5</v>
      </c>
      <c r="H10" s="231">
        <v>40</v>
      </c>
      <c r="I10" s="229">
        <v>47</v>
      </c>
      <c r="J10" s="230">
        <v>8</v>
      </c>
      <c r="K10" s="231">
        <v>55</v>
      </c>
      <c r="L10" s="229">
        <v>34</v>
      </c>
      <c r="M10" s="230">
        <v>6</v>
      </c>
      <c r="N10" s="231">
        <v>40</v>
      </c>
      <c r="O10" s="229">
        <v>42</v>
      </c>
      <c r="P10" s="230">
        <v>7</v>
      </c>
      <c r="Q10" s="231">
        <v>49</v>
      </c>
      <c r="R10" s="229">
        <v>26</v>
      </c>
      <c r="S10" s="230">
        <v>3</v>
      </c>
      <c r="T10" s="231">
        <v>29</v>
      </c>
      <c r="U10" s="232">
        <v>213</v>
      </c>
      <c r="V10" s="233">
        <v>0</v>
      </c>
      <c r="W10" s="234">
        <v>7</v>
      </c>
      <c r="X10" s="235">
        <v>4</v>
      </c>
    </row>
    <row r="11" spans="1:24" ht="15.75">
      <c r="A11" s="224">
        <v>1</v>
      </c>
      <c r="B11" s="225">
        <v>2</v>
      </c>
      <c r="C11" s="226" t="s">
        <v>429</v>
      </c>
      <c r="D11" s="227" t="s">
        <v>499</v>
      </c>
      <c r="E11" s="228" t="s">
        <v>204</v>
      </c>
      <c r="F11" s="229">
        <v>47.01</v>
      </c>
      <c r="G11" s="230">
        <v>9</v>
      </c>
      <c r="H11" s="231">
        <v>56.01</v>
      </c>
      <c r="I11" s="229">
        <v>19.010000000000002</v>
      </c>
      <c r="J11" s="230">
        <v>0</v>
      </c>
      <c r="K11" s="231">
        <v>19.010000000000002</v>
      </c>
      <c r="L11" s="229">
        <v>22</v>
      </c>
      <c r="M11" s="230">
        <v>2</v>
      </c>
      <c r="N11" s="231">
        <v>24</v>
      </c>
      <c r="O11" s="229">
        <v>44.01</v>
      </c>
      <c r="P11" s="230">
        <v>8</v>
      </c>
      <c r="Q11" s="231">
        <v>52.01</v>
      </c>
      <c r="R11" s="229">
        <v>49</v>
      </c>
      <c r="S11" s="230">
        <v>9</v>
      </c>
      <c r="T11" s="231">
        <v>58</v>
      </c>
      <c r="U11" s="232">
        <v>209.03</v>
      </c>
      <c r="V11" s="233">
        <v>3.0000000000001137</v>
      </c>
      <c r="W11" s="234">
        <v>8</v>
      </c>
      <c r="X11" s="235">
        <v>5</v>
      </c>
    </row>
    <row r="12" spans="1:24" ht="15.75">
      <c r="A12" s="224">
        <v>1</v>
      </c>
      <c r="B12" s="225">
        <v>14</v>
      </c>
      <c r="C12" s="226" t="s">
        <v>216</v>
      </c>
      <c r="D12" s="227" t="s">
        <v>207</v>
      </c>
      <c r="E12" s="228" t="s">
        <v>204</v>
      </c>
      <c r="F12" s="229">
        <v>40</v>
      </c>
      <c r="G12" s="230">
        <v>6</v>
      </c>
      <c r="H12" s="231">
        <v>46</v>
      </c>
      <c r="I12" s="229">
        <v>35</v>
      </c>
      <c r="J12" s="230">
        <v>5</v>
      </c>
      <c r="K12" s="231">
        <v>40</v>
      </c>
      <c r="L12" s="229">
        <v>41.01</v>
      </c>
      <c r="M12" s="230">
        <v>9</v>
      </c>
      <c r="N12" s="231">
        <v>50.01</v>
      </c>
      <c r="O12" s="229">
        <v>26.01</v>
      </c>
      <c r="P12" s="230">
        <v>5</v>
      </c>
      <c r="Q12" s="231">
        <v>31.01</v>
      </c>
      <c r="R12" s="229">
        <v>34</v>
      </c>
      <c r="S12" s="230">
        <v>8</v>
      </c>
      <c r="T12" s="231">
        <v>42</v>
      </c>
      <c r="U12" s="232">
        <v>209.01999999999998</v>
      </c>
      <c r="V12" s="233">
        <v>1.999999999998181</v>
      </c>
      <c r="W12" s="234">
        <v>9</v>
      </c>
      <c r="X12" s="235">
        <v>6</v>
      </c>
    </row>
    <row r="13" spans="1:24" ht="15.75">
      <c r="A13" s="224">
        <v>1</v>
      </c>
      <c r="B13" s="225">
        <v>11</v>
      </c>
      <c r="C13" s="226" t="s">
        <v>205</v>
      </c>
      <c r="D13" s="227" t="s">
        <v>29</v>
      </c>
      <c r="E13" s="228" t="s">
        <v>204</v>
      </c>
      <c r="F13" s="229">
        <v>43.01</v>
      </c>
      <c r="G13" s="230">
        <v>7</v>
      </c>
      <c r="H13" s="231">
        <v>50.01</v>
      </c>
      <c r="I13" s="229">
        <v>43.01</v>
      </c>
      <c r="J13" s="230">
        <v>8</v>
      </c>
      <c r="K13" s="231">
        <v>51.01</v>
      </c>
      <c r="L13" s="229">
        <v>26</v>
      </c>
      <c r="M13" s="230">
        <v>4</v>
      </c>
      <c r="N13" s="231">
        <v>30</v>
      </c>
      <c r="O13" s="229">
        <v>39</v>
      </c>
      <c r="P13" s="230">
        <v>8</v>
      </c>
      <c r="Q13" s="231">
        <v>47</v>
      </c>
      <c r="R13" s="229">
        <v>29.01</v>
      </c>
      <c r="S13" s="230">
        <v>0</v>
      </c>
      <c r="T13" s="231">
        <v>29.01</v>
      </c>
      <c r="U13" s="232">
        <v>207.02999999999997</v>
      </c>
      <c r="V13" s="233">
        <v>2.9999999999972715</v>
      </c>
      <c r="W13" s="234">
        <v>10</v>
      </c>
      <c r="X13" s="235">
        <v>7</v>
      </c>
    </row>
    <row r="14" spans="1:24" ht="15.75">
      <c r="A14" s="224">
        <v>1</v>
      </c>
      <c r="B14" s="225">
        <v>15</v>
      </c>
      <c r="C14" s="226" t="s">
        <v>206</v>
      </c>
      <c r="D14" s="227" t="s">
        <v>207</v>
      </c>
      <c r="E14" s="228" t="s">
        <v>204</v>
      </c>
      <c r="F14" s="229">
        <v>43</v>
      </c>
      <c r="G14" s="230">
        <v>7</v>
      </c>
      <c r="H14" s="231">
        <v>50</v>
      </c>
      <c r="I14" s="229">
        <v>47.02</v>
      </c>
      <c r="J14" s="230">
        <v>8</v>
      </c>
      <c r="K14" s="231">
        <v>55.02</v>
      </c>
      <c r="L14" s="229">
        <v>25</v>
      </c>
      <c r="M14" s="230">
        <v>4</v>
      </c>
      <c r="N14" s="231">
        <v>29</v>
      </c>
      <c r="O14" s="229">
        <v>32</v>
      </c>
      <c r="P14" s="230">
        <v>5</v>
      </c>
      <c r="Q14" s="231">
        <v>37</v>
      </c>
      <c r="R14" s="229">
        <v>23</v>
      </c>
      <c r="S14" s="230">
        <v>5</v>
      </c>
      <c r="T14" s="231">
        <v>28</v>
      </c>
      <c r="U14" s="232">
        <v>199.02</v>
      </c>
      <c r="V14" s="233">
        <v>2.0000000000010232</v>
      </c>
      <c r="W14" s="234">
        <v>12</v>
      </c>
      <c r="X14" s="235">
        <v>8</v>
      </c>
    </row>
    <row r="15" spans="1:24" ht="15.75">
      <c r="A15" s="224">
        <v>1</v>
      </c>
      <c r="B15" s="225">
        <v>3</v>
      </c>
      <c r="C15" s="226" t="s">
        <v>482</v>
      </c>
      <c r="D15" s="227" t="s">
        <v>29</v>
      </c>
      <c r="E15" s="228" t="s">
        <v>204</v>
      </c>
      <c r="F15" s="229">
        <v>35</v>
      </c>
      <c r="G15" s="230">
        <v>7</v>
      </c>
      <c r="H15" s="231">
        <v>42</v>
      </c>
      <c r="I15" s="229">
        <v>41.01</v>
      </c>
      <c r="J15" s="230">
        <v>7</v>
      </c>
      <c r="K15" s="231">
        <v>48.01</v>
      </c>
      <c r="L15" s="229">
        <v>30</v>
      </c>
      <c r="M15" s="230">
        <v>7</v>
      </c>
      <c r="N15" s="231">
        <v>37</v>
      </c>
      <c r="O15" s="229">
        <v>42</v>
      </c>
      <c r="P15" s="230">
        <v>7</v>
      </c>
      <c r="Q15" s="231">
        <v>49</v>
      </c>
      <c r="R15" s="229">
        <v>16</v>
      </c>
      <c r="S15" s="230">
        <v>1</v>
      </c>
      <c r="T15" s="231">
        <v>17</v>
      </c>
      <c r="U15" s="232">
        <v>193.01</v>
      </c>
      <c r="V15" s="233">
        <v>0.99999999999909051</v>
      </c>
      <c r="W15" s="234">
        <v>13</v>
      </c>
      <c r="X15" s="235">
        <v>9</v>
      </c>
    </row>
    <row r="16" spans="1:24" ht="15.75">
      <c r="A16" s="224">
        <v>2</v>
      </c>
      <c r="B16" s="225">
        <v>2</v>
      </c>
      <c r="C16" s="226" t="s">
        <v>426</v>
      </c>
      <c r="D16" s="227" t="s">
        <v>29</v>
      </c>
      <c r="E16" s="228" t="s">
        <v>204</v>
      </c>
      <c r="F16" s="229">
        <v>44</v>
      </c>
      <c r="G16" s="230">
        <v>6</v>
      </c>
      <c r="H16" s="231">
        <v>50</v>
      </c>
      <c r="I16" s="229">
        <v>43</v>
      </c>
      <c r="J16" s="230">
        <v>8</v>
      </c>
      <c r="K16" s="231">
        <v>51</v>
      </c>
      <c r="L16" s="229">
        <v>29</v>
      </c>
      <c r="M16" s="230">
        <v>5</v>
      </c>
      <c r="N16" s="231">
        <v>34</v>
      </c>
      <c r="O16" s="229">
        <v>29</v>
      </c>
      <c r="P16" s="230">
        <v>5</v>
      </c>
      <c r="Q16" s="231">
        <v>34</v>
      </c>
      <c r="R16" s="229">
        <v>18</v>
      </c>
      <c r="S16" s="230">
        <v>2</v>
      </c>
      <c r="T16" s="231">
        <v>20</v>
      </c>
      <c r="U16" s="232">
        <v>189</v>
      </c>
      <c r="V16" s="233">
        <v>0</v>
      </c>
      <c r="W16" s="234">
        <v>16</v>
      </c>
      <c r="X16" s="235">
        <v>10</v>
      </c>
    </row>
    <row r="17" spans="1:24" ht="15.75">
      <c r="A17" s="224">
        <v>1</v>
      </c>
      <c r="B17" s="225">
        <v>4</v>
      </c>
      <c r="C17" s="226" t="s">
        <v>500</v>
      </c>
      <c r="D17" s="227" t="s">
        <v>499</v>
      </c>
      <c r="E17" s="228" t="s">
        <v>204</v>
      </c>
      <c r="F17" s="229">
        <v>43</v>
      </c>
      <c r="G17" s="230">
        <v>8</v>
      </c>
      <c r="H17" s="231">
        <v>51</v>
      </c>
      <c r="I17" s="229">
        <v>34</v>
      </c>
      <c r="J17" s="230">
        <v>6</v>
      </c>
      <c r="K17" s="231">
        <v>40</v>
      </c>
      <c r="L17" s="229">
        <v>29</v>
      </c>
      <c r="M17" s="230">
        <v>3</v>
      </c>
      <c r="N17" s="231">
        <v>32</v>
      </c>
      <c r="O17" s="229">
        <v>23.01</v>
      </c>
      <c r="P17" s="230">
        <v>2</v>
      </c>
      <c r="Q17" s="231">
        <v>25.01</v>
      </c>
      <c r="R17" s="229">
        <v>25</v>
      </c>
      <c r="S17" s="230">
        <v>7</v>
      </c>
      <c r="T17" s="231">
        <v>32</v>
      </c>
      <c r="U17" s="232">
        <v>180.01</v>
      </c>
      <c r="V17" s="233">
        <v>0.99999999999909051</v>
      </c>
      <c r="W17" s="234">
        <v>19</v>
      </c>
      <c r="X17" s="235">
        <v>11</v>
      </c>
    </row>
    <row r="18" spans="1:24" ht="15.75">
      <c r="A18" s="224">
        <v>1</v>
      </c>
      <c r="B18" s="225">
        <v>9</v>
      </c>
      <c r="C18" s="226" t="s">
        <v>433</v>
      </c>
      <c r="D18" s="227" t="s">
        <v>29</v>
      </c>
      <c r="E18" s="228" t="s">
        <v>204</v>
      </c>
      <c r="F18" s="229">
        <v>30</v>
      </c>
      <c r="G18" s="230">
        <v>6</v>
      </c>
      <c r="H18" s="231">
        <v>36</v>
      </c>
      <c r="I18" s="229">
        <v>27</v>
      </c>
      <c r="J18" s="230">
        <v>6</v>
      </c>
      <c r="K18" s="231">
        <v>33</v>
      </c>
      <c r="L18" s="229">
        <v>23</v>
      </c>
      <c r="M18" s="230">
        <v>3</v>
      </c>
      <c r="N18" s="231">
        <v>26</v>
      </c>
      <c r="O18" s="229">
        <v>44.02</v>
      </c>
      <c r="P18" s="230">
        <v>7</v>
      </c>
      <c r="Q18" s="231">
        <v>51.02</v>
      </c>
      <c r="R18" s="229">
        <v>26</v>
      </c>
      <c r="S18" s="230">
        <v>4</v>
      </c>
      <c r="T18" s="231">
        <v>30</v>
      </c>
      <c r="U18" s="232">
        <v>176.02</v>
      </c>
      <c r="V18" s="233">
        <v>2.0000000000010232</v>
      </c>
      <c r="W18" s="234">
        <v>20</v>
      </c>
      <c r="X18" s="235">
        <v>12</v>
      </c>
    </row>
    <row r="19" spans="1:24" ht="15.75">
      <c r="A19" s="224">
        <v>1</v>
      </c>
      <c r="B19" s="225">
        <v>18</v>
      </c>
      <c r="C19" s="226" t="s">
        <v>208</v>
      </c>
      <c r="D19" s="227" t="s">
        <v>29</v>
      </c>
      <c r="E19" s="228" t="s">
        <v>204</v>
      </c>
      <c r="F19" s="229">
        <v>33</v>
      </c>
      <c r="G19" s="230">
        <v>6</v>
      </c>
      <c r="H19" s="231">
        <v>39</v>
      </c>
      <c r="I19" s="229">
        <v>45.01</v>
      </c>
      <c r="J19" s="230">
        <v>8</v>
      </c>
      <c r="K19" s="231">
        <v>53.01</v>
      </c>
      <c r="L19" s="229">
        <v>7</v>
      </c>
      <c r="M19" s="230">
        <v>0</v>
      </c>
      <c r="N19" s="231">
        <v>7</v>
      </c>
      <c r="O19" s="229">
        <v>38</v>
      </c>
      <c r="P19" s="230">
        <v>6</v>
      </c>
      <c r="Q19" s="231">
        <v>44</v>
      </c>
      <c r="R19" s="229">
        <v>14</v>
      </c>
      <c r="S19" s="230">
        <v>1</v>
      </c>
      <c r="T19" s="231">
        <v>15</v>
      </c>
      <c r="U19" s="232">
        <v>158.01</v>
      </c>
      <c r="V19" s="233">
        <v>0.99999999999909051</v>
      </c>
      <c r="W19" s="234">
        <v>24</v>
      </c>
      <c r="X19" s="235">
        <v>13</v>
      </c>
    </row>
    <row r="20" spans="1:24" ht="15.75">
      <c r="A20" s="224">
        <v>1</v>
      </c>
      <c r="B20" s="225">
        <v>1</v>
      </c>
      <c r="C20" s="226" t="s">
        <v>501</v>
      </c>
      <c r="D20" s="227" t="s">
        <v>499</v>
      </c>
      <c r="E20" s="228" t="s">
        <v>204</v>
      </c>
      <c r="F20" s="229">
        <v>30</v>
      </c>
      <c r="G20" s="230">
        <v>7</v>
      </c>
      <c r="H20" s="231">
        <v>37</v>
      </c>
      <c r="I20" s="229">
        <v>37</v>
      </c>
      <c r="J20" s="230">
        <v>6</v>
      </c>
      <c r="K20" s="231">
        <v>43</v>
      </c>
      <c r="L20" s="229">
        <v>23.01</v>
      </c>
      <c r="M20" s="230">
        <v>3</v>
      </c>
      <c r="N20" s="231">
        <v>26.01</v>
      </c>
      <c r="O20" s="229">
        <v>22</v>
      </c>
      <c r="P20" s="230">
        <v>4</v>
      </c>
      <c r="Q20" s="231">
        <v>26</v>
      </c>
      <c r="R20" s="229">
        <v>20</v>
      </c>
      <c r="S20" s="230">
        <v>3</v>
      </c>
      <c r="T20" s="231">
        <v>23</v>
      </c>
      <c r="U20" s="232">
        <v>155.01</v>
      </c>
      <c r="V20" s="233">
        <v>0.99999999999909051</v>
      </c>
      <c r="W20" s="234">
        <v>26</v>
      </c>
      <c r="X20" s="235">
        <v>14</v>
      </c>
    </row>
    <row r="21" spans="1:24" ht="15.75">
      <c r="A21" s="224">
        <v>1</v>
      </c>
      <c r="B21" s="225">
        <v>6</v>
      </c>
      <c r="C21" s="226" t="s">
        <v>455</v>
      </c>
      <c r="D21" s="227" t="s">
        <v>29</v>
      </c>
      <c r="E21" s="228" t="s">
        <v>204</v>
      </c>
      <c r="F21" s="229">
        <v>27</v>
      </c>
      <c r="G21" s="230">
        <v>5</v>
      </c>
      <c r="H21" s="231">
        <v>32</v>
      </c>
      <c r="I21" s="229">
        <v>17</v>
      </c>
      <c r="J21" s="230">
        <v>3</v>
      </c>
      <c r="K21" s="231">
        <v>20</v>
      </c>
      <c r="L21" s="229">
        <v>6</v>
      </c>
      <c r="M21" s="230">
        <v>0</v>
      </c>
      <c r="N21" s="231">
        <v>6</v>
      </c>
      <c r="O21" s="229">
        <v>3</v>
      </c>
      <c r="P21" s="230">
        <v>0</v>
      </c>
      <c r="Q21" s="231">
        <v>3</v>
      </c>
      <c r="R21" s="229">
        <v>5</v>
      </c>
      <c r="S21" s="230">
        <v>0</v>
      </c>
      <c r="T21" s="231">
        <v>5</v>
      </c>
      <c r="U21" s="232">
        <v>66</v>
      </c>
      <c r="V21" s="233">
        <v>0</v>
      </c>
      <c r="W21" s="234">
        <v>30</v>
      </c>
      <c r="X21" s="235">
        <v>15</v>
      </c>
    </row>
    <row r="22" spans="1:24" ht="15.75">
      <c r="A22" s="224">
        <v>1</v>
      </c>
      <c r="B22" s="225">
        <v>12</v>
      </c>
      <c r="C22" s="226" t="s">
        <v>502</v>
      </c>
      <c r="D22" s="227" t="s">
        <v>207</v>
      </c>
      <c r="E22" s="228" t="s">
        <v>204</v>
      </c>
      <c r="F22" s="229">
        <v>20</v>
      </c>
      <c r="G22" s="230">
        <v>8</v>
      </c>
      <c r="H22" s="231">
        <v>28</v>
      </c>
      <c r="I22" s="229">
        <v>15</v>
      </c>
      <c r="J22" s="230">
        <v>0</v>
      </c>
      <c r="K22" s="231">
        <v>15</v>
      </c>
      <c r="L22" s="229">
        <v>15</v>
      </c>
      <c r="M22" s="230">
        <v>0</v>
      </c>
      <c r="N22" s="231">
        <v>15</v>
      </c>
      <c r="O22" s="229" t="s">
        <v>190</v>
      </c>
      <c r="P22" s="230" t="s">
        <v>190</v>
      </c>
      <c r="Q22" s="231">
        <v>0</v>
      </c>
      <c r="R22" s="229">
        <v>0</v>
      </c>
      <c r="S22" s="230">
        <v>0</v>
      </c>
      <c r="T22" s="231">
        <v>0</v>
      </c>
      <c r="U22" s="232">
        <v>58</v>
      </c>
      <c r="V22" s="233">
        <v>0</v>
      </c>
      <c r="W22" s="234">
        <v>31</v>
      </c>
      <c r="X22" s="235">
        <v>16</v>
      </c>
    </row>
    <row r="23" spans="1:24" ht="16.5" thickBot="1">
      <c r="A23" s="236"/>
      <c r="B23" s="237"/>
      <c r="C23" s="238"/>
      <c r="D23" s="238"/>
      <c r="E23" s="239"/>
      <c r="F23" s="240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8"/>
      <c r="R23" s="238"/>
      <c r="S23" s="238"/>
      <c r="T23" s="238"/>
      <c r="U23" s="238"/>
      <c r="V23" s="238"/>
      <c r="W23" s="238"/>
      <c r="X23" s="241"/>
    </row>
    <row r="24" spans="1:24">
      <c r="A24"/>
      <c r="B24"/>
      <c r="C24"/>
      <c r="D24"/>
      <c r="E24" s="3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4" ht="15.75" thickBot="1">
      <c r="A25" s="140"/>
      <c r="B25" s="140"/>
      <c r="C25" s="140"/>
      <c r="D25" s="141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1"/>
      <c r="V25" s="141"/>
      <c r="W25" s="140"/>
      <c r="X25" s="140"/>
    </row>
    <row r="26" spans="1:24">
      <c r="A26" s="140"/>
      <c r="B26" s="140"/>
      <c r="C26" s="157" t="s">
        <v>222</v>
      </c>
      <c r="D26" s="158" t="s">
        <v>212</v>
      </c>
      <c r="E26" s="286" t="s">
        <v>216</v>
      </c>
      <c r="F26" s="286"/>
      <c r="G26" s="160" t="s">
        <v>503</v>
      </c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1"/>
      <c r="V26" s="141"/>
      <c r="W26" s="140"/>
      <c r="X26" s="140"/>
    </row>
    <row r="27" spans="1:24" ht="15.75" thickBot="1">
      <c r="A27" s="140"/>
      <c r="B27" s="140"/>
      <c r="C27" s="161" t="s">
        <v>459</v>
      </c>
      <c r="D27" s="145" t="s">
        <v>426</v>
      </c>
      <c r="E27" s="287" t="s">
        <v>429</v>
      </c>
      <c r="F27" s="287"/>
      <c r="G27" s="146">
        <v>58</v>
      </c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1"/>
      <c r="V27" s="141"/>
      <c r="W27" s="140"/>
      <c r="X27" s="140"/>
    </row>
    <row r="28" spans="1:24">
      <c r="A28"/>
      <c r="B28"/>
      <c r="C28"/>
      <c r="D28"/>
      <c r="E28" s="3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30" spans="1:24" ht="23.25">
      <c r="A30" s="279" t="s">
        <v>496</v>
      </c>
      <c r="B30" s="279"/>
      <c r="C30" s="279"/>
      <c r="D30" s="279"/>
      <c r="E30" s="279"/>
      <c r="F30" s="279"/>
      <c r="G30" s="279"/>
      <c r="H30" s="279"/>
      <c r="I30" s="279"/>
      <c r="J30" s="279"/>
      <c r="K30" s="279"/>
      <c r="L30" s="279"/>
      <c r="M30" s="279"/>
      <c r="N30" s="279"/>
      <c r="O30" s="279"/>
      <c r="P30" s="279"/>
      <c r="Q30" s="279"/>
      <c r="R30" s="279"/>
      <c r="S30" s="279"/>
      <c r="T30" s="279"/>
      <c r="U30" s="279"/>
      <c r="V30" s="279"/>
      <c r="W30" s="279"/>
      <c r="X30" s="279"/>
    </row>
    <row r="31" spans="1:24" ht="18">
      <c r="A31" s="280" t="s">
        <v>497</v>
      </c>
      <c r="B31" s="280"/>
      <c r="C31" s="280"/>
      <c r="D31" s="280"/>
      <c r="E31" s="280"/>
      <c r="F31" s="280"/>
      <c r="G31" s="280"/>
      <c r="H31" s="280"/>
      <c r="I31" s="280"/>
      <c r="J31" s="280"/>
      <c r="K31" s="280"/>
      <c r="L31" s="280"/>
      <c r="M31" s="280"/>
      <c r="N31" s="280"/>
      <c r="O31" s="280"/>
      <c r="P31" s="280"/>
      <c r="Q31" s="280"/>
      <c r="R31" s="280"/>
      <c r="S31" s="280"/>
      <c r="T31" s="280"/>
      <c r="U31" s="280"/>
      <c r="V31" s="280"/>
      <c r="W31" s="280"/>
      <c r="X31" s="280"/>
    </row>
    <row r="32" spans="1:24" ht="18.75" thickBot="1">
      <c r="A32" s="201"/>
      <c r="B32" s="201"/>
      <c r="C32" s="201"/>
      <c r="D32" s="201"/>
      <c r="E32" s="202"/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1"/>
      <c r="V32" s="201"/>
      <c r="W32" s="203"/>
      <c r="X32" s="203"/>
    </row>
    <row r="33" spans="1:24" ht="20.25">
      <c r="A33" s="204" t="s">
        <v>188</v>
      </c>
      <c r="B33" s="205" t="s">
        <v>189</v>
      </c>
      <c r="C33" s="206" t="s">
        <v>3</v>
      </c>
      <c r="D33" s="206" t="s">
        <v>190</v>
      </c>
      <c r="E33" s="207" t="s">
        <v>191</v>
      </c>
      <c r="F33" s="281" t="s">
        <v>192</v>
      </c>
      <c r="G33" s="281"/>
      <c r="H33" s="282"/>
      <c r="I33" s="283" t="s">
        <v>193</v>
      </c>
      <c r="J33" s="281"/>
      <c r="K33" s="282"/>
      <c r="L33" s="283" t="s">
        <v>194</v>
      </c>
      <c r="M33" s="281"/>
      <c r="N33" s="282"/>
      <c r="O33" s="283" t="s">
        <v>195</v>
      </c>
      <c r="P33" s="281"/>
      <c r="Q33" s="282"/>
      <c r="R33" s="283" t="s">
        <v>196</v>
      </c>
      <c r="S33" s="281"/>
      <c r="T33" s="282"/>
      <c r="U33" s="242" t="s">
        <v>197</v>
      </c>
      <c r="V33" s="209" t="s">
        <v>198</v>
      </c>
      <c r="W33" s="284" t="s">
        <v>199</v>
      </c>
      <c r="X33" s="285"/>
    </row>
    <row r="34" spans="1:24" ht="16.5" thickBot="1">
      <c r="A34" s="210"/>
      <c r="B34" s="211"/>
      <c r="C34" s="212"/>
      <c r="D34" s="206"/>
      <c r="E34" s="190"/>
      <c r="F34" s="213" t="s">
        <v>200</v>
      </c>
      <c r="G34" s="214" t="s">
        <v>201</v>
      </c>
      <c r="H34" s="213" t="s">
        <v>197</v>
      </c>
      <c r="I34" s="215" t="s">
        <v>200</v>
      </c>
      <c r="J34" s="214" t="s">
        <v>201</v>
      </c>
      <c r="K34" s="213" t="s">
        <v>197</v>
      </c>
      <c r="L34" s="215" t="s">
        <v>200</v>
      </c>
      <c r="M34" s="214" t="s">
        <v>201</v>
      </c>
      <c r="N34" s="213" t="s">
        <v>197</v>
      </c>
      <c r="O34" s="215" t="s">
        <v>200</v>
      </c>
      <c r="P34" s="214" t="s">
        <v>201</v>
      </c>
      <c r="Q34" s="213" t="s">
        <v>197</v>
      </c>
      <c r="R34" s="215" t="s">
        <v>200</v>
      </c>
      <c r="S34" s="214" t="s">
        <v>201</v>
      </c>
      <c r="T34" s="213" t="s">
        <v>197</v>
      </c>
      <c r="U34" s="216" t="s">
        <v>225</v>
      </c>
      <c r="V34" s="217" t="s">
        <v>202</v>
      </c>
      <c r="W34" s="218" t="s">
        <v>203</v>
      </c>
      <c r="X34" s="146" t="s">
        <v>225</v>
      </c>
    </row>
    <row r="35" spans="1:24" ht="15.75">
      <c r="A35" s="219"/>
      <c r="B35" s="220"/>
      <c r="C35" s="221"/>
      <c r="D35" s="221"/>
      <c r="E35" s="221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3"/>
    </row>
    <row r="36" spans="1:24" ht="15.75">
      <c r="A36" s="224">
        <v>2</v>
      </c>
      <c r="B36" s="225">
        <v>4</v>
      </c>
      <c r="C36" s="226" t="s">
        <v>500</v>
      </c>
      <c r="D36" s="243" t="s">
        <v>499</v>
      </c>
      <c r="E36" s="228" t="s">
        <v>225</v>
      </c>
      <c r="F36" s="229">
        <v>41.01</v>
      </c>
      <c r="G36" s="230">
        <v>6</v>
      </c>
      <c r="H36" s="231">
        <v>47.01</v>
      </c>
      <c r="I36" s="229">
        <v>34</v>
      </c>
      <c r="J36" s="230">
        <v>5</v>
      </c>
      <c r="K36" s="231">
        <v>39</v>
      </c>
      <c r="L36" s="229">
        <v>47.01</v>
      </c>
      <c r="M36" s="230">
        <v>8</v>
      </c>
      <c r="N36" s="231">
        <v>55.01</v>
      </c>
      <c r="O36" s="229">
        <v>39.01</v>
      </c>
      <c r="P36" s="230">
        <v>5</v>
      </c>
      <c r="Q36" s="231">
        <v>44.01</v>
      </c>
      <c r="R36" s="229">
        <v>38</v>
      </c>
      <c r="S36" s="230">
        <v>6</v>
      </c>
      <c r="T36" s="231">
        <v>44</v>
      </c>
      <c r="U36" s="244">
        <v>229.02999999999997</v>
      </c>
      <c r="V36" s="233">
        <v>2.9999999999972715</v>
      </c>
      <c r="W36" s="234">
        <v>1</v>
      </c>
      <c r="X36" s="235">
        <v>1</v>
      </c>
    </row>
    <row r="37" spans="1:24" ht="15.75">
      <c r="A37" s="224">
        <v>2</v>
      </c>
      <c r="B37" s="225">
        <v>15</v>
      </c>
      <c r="C37" s="226" t="s">
        <v>206</v>
      </c>
      <c r="D37" s="227" t="s">
        <v>207</v>
      </c>
      <c r="E37" s="228" t="s">
        <v>225</v>
      </c>
      <c r="F37" s="229">
        <v>36.01</v>
      </c>
      <c r="G37" s="230">
        <v>7</v>
      </c>
      <c r="H37" s="231">
        <v>43.01</v>
      </c>
      <c r="I37" s="229">
        <v>35</v>
      </c>
      <c r="J37" s="230">
        <v>8</v>
      </c>
      <c r="K37" s="231">
        <v>43</v>
      </c>
      <c r="L37" s="229">
        <v>45.01</v>
      </c>
      <c r="M37" s="245">
        <v>9</v>
      </c>
      <c r="N37" s="231">
        <v>54.01</v>
      </c>
      <c r="O37" s="229">
        <v>30</v>
      </c>
      <c r="P37" s="230">
        <v>5</v>
      </c>
      <c r="Q37" s="231">
        <v>35</v>
      </c>
      <c r="R37" s="229">
        <v>40.01</v>
      </c>
      <c r="S37" s="230">
        <v>8</v>
      </c>
      <c r="T37" s="231">
        <v>48.01</v>
      </c>
      <c r="U37" s="246">
        <v>223.02999999999997</v>
      </c>
      <c r="V37" s="233">
        <v>2.9999999999972715</v>
      </c>
      <c r="W37" s="234">
        <v>3</v>
      </c>
      <c r="X37" s="235">
        <v>2</v>
      </c>
    </row>
    <row r="38" spans="1:24" ht="15.75">
      <c r="A38" s="224">
        <v>2</v>
      </c>
      <c r="B38" s="225">
        <v>3</v>
      </c>
      <c r="C38" s="226" t="s">
        <v>429</v>
      </c>
      <c r="D38" s="227" t="s">
        <v>499</v>
      </c>
      <c r="E38" s="228" t="s">
        <v>225</v>
      </c>
      <c r="F38" s="229">
        <v>45.01</v>
      </c>
      <c r="G38" s="230">
        <v>8</v>
      </c>
      <c r="H38" s="231">
        <v>53.01</v>
      </c>
      <c r="I38" s="229">
        <v>29</v>
      </c>
      <c r="J38" s="230">
        <v>4</v>
      </c>
      <c r="K38" s="231">
        <v>33</v>
      </c>
      <c r="L38" s="229">
        <v>39</v>
      </c>
      <c r="M38" s="230">
        <v>8</v>
      </c>
      <c r="N38" s="231">
        <v>47</v>
      </c>
      <c r="O38" s="229">
        <v>34</v>
      </c>
      <c r="P38" s="230">
        <v>6</v>
      </c>
      <c r="Q38" s="231">
        <v>40</v>
      </c>
      <c r="R38" s="229">
        <v>33</v>
      </c>
      <c r="S38" s="230">
        <v>7</v>
      </c>
      <c r="T38" s="231">
        <v>40</v>
      </c>
      <c r="U38" s="246">
        <v>213.01</v>
      </c>
      <c r="V38" s="233">
        <v>0.99999999999909051</v>
      </c>
      <c r="W38" s="234">
        <v>6</v>
      </c>
      <c r="X38" s="235">
        <v>3</v>
      </c>
    </row>
    <row r="39" spans="1:24" ht="15.75">
      <c r="A39" s="224">
        <v>2</v>
      </c>
      <c r="B39" s="225">
        <v>17</v>
      </c>
      <c r="C39" s="226" t="s">
        <v>442</v>
      </c>
      <c r="D39" s="227" t="s">
        <v>29</v>
      </c>
      <c r="E39" s="228" t="s">
        <v>225</v>
      </c>
      <c r="F39" s="229">
        <v>31</v>
      </c>
      <c r="G39" s="230">
        <v>6</v>
      </c>
      <c r="H39" s="231">
        <v>37</v>
      </c>
      <c r="I39" s="229">
        <v>29</v>
      </c>
      <c r="J39" s="230">
        <v>5</v>
      </c>
      <c r="K39" s="231">
        <v>34</v>
      </c>
      <c r="L39" s="229">
        <v>44.01</v>
      </c>
      <c r="M39" s="230">
        <v>8</v>
      </c>
      <c r="N39" s="231">
        <v>52.01</v>
      </c>
      <c r="O39" s="229">
        <v>34</v>
      </c>
      <c r="P39" s="230">
        <v>7</v>
      </c>
      <c r="Q39" s="231">
        <v>41</v>
      </c>
      <c r="R39" s="229">
        <v>33</v>
      </c>
      <c r="S39" s="230">
        <v>7</v>
      </c>
      <c r="T39" s="231">
        <v>40</v>
      </c>
      <c r="U39" s="246">
        <v>204.01</v>
      </c>
      <c r="V39" s="233">
        <v>0.99999999999909051</v>
      </c>
      <c r="W39" s="234">
        <v>11</v>
      </c>
      <c r="X39" s="235">
        <v>4</v>
      </c>
    </row>
    <row r="40" spans="1:24" ht="15.75">
      <c r="A40" s="224">
        <v>2</v>
      </c>
      <c r="B40" s="225">
        <v>11</v>
      </c>
      <c r="C40" s="226" t="s">
        <v>205</v>
      </c>
      <c r="D40" s="227" t="s">
        <v>29</v>
      </c>
      <c r="E40" s="228" t="s">
        <v>225</v>
      </c>
      <c r="F40" s="229">
        <v>46</v>
      </c>
      <c r="G40" s="230">
        <v>7</v>
      </c>
      <c r="H40" s="231">
        <v>53</v>
      </c>
      <c r="I40" s="229">
        <v>22</v>
      </c>
      <c r="J40" s="230">
        <v>1</v>
      </c>
      <c r="K40" s="231">
        <v>23</v>
      </c>
      <c r="L40" s="229">
        <v>34</v>
      </c>
      <c r="M40" s="230">
        <v>7</v>
      </c>
      <c r="N40" s="231">
        <v>41</v>
      </c>
      <c r="O40" s="229">
        <v>39</v>
      </c>
      <c r="P40" s="230">
        <v>5</v>
      </c>
      <c r="Q40" s="231">
        <v>44</v>
      </c>
      <c r="R40" s="229">
        <v>28</v>
      </c>
      <c r="S40" s="230">
        <v>3</v>
      </c>
      <c r="T40" s="231">
        <v>31</v>
      </c>
      <c r="U40" s="246">
        <v>192</v>
      </c>
      <c r="V40" s="233">
        <v>0</v>
      </c>
      <c r="W40" s="234">
        <v>14</v>
      </c>
      <c r="X40" s="235">
        <v>5</v>
      </c>
    </row>
    <row r="41" spans="1:24" ht="15.75">
      <c r="A41" s="224">
        <v>2</v>
      </c>
      <c r="B41" s="225">
        <v>5</v>
      </c>
      <c r="C41" s="226" t="s">
        <v>238</v>
      </c>
      <c r="D41" s="227" t="s">
        <v>29</v>
      </c>
      <c r="E41" s="228" t="s">
        <v>225</v>
      </c>
      <c r="F41" s="229">
        <v>40.01</v>
      </c>
      <c r="G41" s="230">
        <v>7</v>
      </c>
      <c r="H41" s="231">
        <v>47.01</v>
      </c>
      <c r="I41" s="229">
        <v>18</v>
      </c>
      <c r="J41" s="230">
        <v>2</v>
      </c>
      <c r="K41" s="231">
        <v>20</v>
      </c>
      <c r="L41" s="229">
        <v>28</v>
      </c>
      <c r="M41" s="230">
        <v>4</v>
      </c>
      <c r="N41" s="231">
        <v>32</v>
      </c>
      <c r="O41" s="229">
        <v>44.01</v>
      </c>
      <c r="P41" s="230">
        <v>8</v>
      </c>
      <c r="Q41" s="231">
        <v>52.01</v>
      </c>
      <c r="R41" s="229">
        <v>33</v>
      </c>
      <c r="S41" s="230">
        <v>6</v>
      </c>
      <c r="T41" s="231">
        <v>39</v>
      </c>
      <c r="U41" s="246">
        <v>190.01999999999998</v>
      </c>
      <c r="V41" s="233">
        <v>1.999999999998181</v>
      </c>
      <c r="W41" s="234">
        <v>15</v>
      </c>
      <c r="X41" s="235">
        <v>6</v>
      </c>
    </row>
    <row r="42" spans="1:24" ht="15.75">
      <c r="A42" s="224">
        <v>2</v>
      </c>
      <c r="B42" s="225">
        <v>6</v>
      </c>
      <c r="C42" s="226" t="s">
        <v>455</v>
      </c>
      <c r="D42" s="227" t="s">
        <v>29</v>
      </c>
      <c r="E42" s="228" t="s">
        <v>225</v>
      </c>
      <c r="F42" s="229">
        <v>36.01</v>
      </c>
      <c r="G42" s="230">
        <v>6</v>
      </c>
      <c r="H42" s="231">
        <v>42.01</v>
      </c>
      <c r="I42" s="229">
        <v>29</v>
      </c>
      <c r="J42" s="230">
        <v>6</v>
      </c>
      <c r="K42" s="231">
        <v>35</v>
      </c>
      <c r="L42" s="229">
        <v>45</v>
      </c>
      <c r="M42" s="230">
        <v>8</v>
      </c>
      <c r="N42" s="231">
        <v>53</v>
      </c>
      <c r="O42" s="229">
        <v>31.01</v>
      </c>
      <c r="P42" s="230">
        <v>0</v>
      </c>
      <c r="Q42" s="231">
        <v>31.01</v>
      </c>
      <c r="R42" s="229">
        <v>22</v>
      </c>
      <c r="S42" s="230">
        <v>1</v>
      </c>
      <c r="T42" s="231">
        <v>23</v>
      </c>
      <c r="U42" s="246">
        <v>184.01999999999998</v>
      </c>
      <c r="V42" s="233">
        <v>1.999999999998181</v>
      </c>
      <c r="W42" s="234">
        <v>17</v>
      </c>
      <c r="X42" s="235">
        <v>7</v>
      </c>
    </row>
    <row r="43" spans="1:24" ht="15.75">
      <c r="A43" s="224">
        <v>2</v>
      </c>
      <c r="B43" s="225">
        <v>16</v>
      </c>
      <c r="C43" s="226" t="s">
        <v>212</v>
      </c>
      <c r="D43" s="227" t="s">
        <v>29</v>
      </c>
      <c r="E43" s="228" t="s">
        <v>225</v>
      </c>
      <c r="F43" s="229">
        <v>33</v>
      </c>
      <c r="G43" s="230">
        <v>5</v>
      </c>
      <c r="H43" s="231">
        <v>38</v>
      </c>
      <c r="I43" s="229">
        <v>43.01</v>
      </c>
      <c r="J43" s="230">
        <v>7</v>
      </c>
      <c r="K43" s="231">
        <v>50.01</v>
      </c>
      <c r="L43" s="229">
        <v>31</v>
      </c>
      <c r="M43" s="230">
        <v>6</v>
      </c>
      <c r="N43" s="231">
        <v>37</v>
      </c>
      <c r="O43" s="229">
        <v>13</v>
      </c>
      <c r="P43" s="230">
        <v>5</v>
      </c>
      <c r="Q43" s="231">
        <v>18</v>
      </c>
      <c r="R43" s="229">
        <v>34.01</v>
      </c>
      <c r="S43" s="230">
        <v>4</v>
      </c>
      <c r="T43" s="231">
        <v>38.01</v>
      </c>
      <c r="U43" s="246">
        <v>181.01999999999998</v>
      </c>
      <c r="V43" s="233">
        <v>1.999999999998181</v>
      </c>
      <c r="W43" s="234">
        <v>18</v>
      </c>
      <c r="X43" s="235">
        <v>8</v>
      </c>
    </row>
    <row r="44" spans="1:24" ht="15.75">
      <c r="A44" s="224">
        <v>2</v>
      </c>
      <c r="B44" s="225">
        <v>14</v>
      </c>
      <c r="C44" s="226" t="s">
        <v>216</v>
      </c>
      <c r="D44" s="227" t="s">
        <v>207</v>
      </c>
      <c r="E44" s="228" t="s">
        <v>225</v>
      </c>
      <c r="F44" s="229">
        <v>39</v>
      </c>
      <c r="G44" s="230">
        <v>7</v>
      </c>
      <c r="H44" s="231">
        <v>46</v>
      </c>
      <c r="I44" s="229">
        <v>31</v>
      </c>
      <c r="J44" s="230">
        <v>4</v>
      </c>
      <c r="K44" s="231">
        <v>35</v>
      </c>
      <c r="L44" s="229">
        <v>15</v>
      </c>
      <c r="M44" s="230">
        <v>5</v>
      </c>
      <c r="N44" s="231">
        <v>20</v>
      </c>
      <c r="O44" s="229">
        <v>20</v>
      </c>
      <c r="P44" s="230">
        <v>2</v>
      </c>
      <c r="Q44" s="231">
        <v>22</v>
      </c>
      <c r="R44" s="229">
        <v>40</v>
      </c>
      <c r="S44" s="230">
        <v>8</v>
      </c>
      <c r="T44" s="231">
        <v>48</v>
      </c>
      <c r="U44" s="246">
        <v>171</v>
      </c>
      <c r="V44" s="233">
        <v>0</v>
      </c>
      <c r="W44" s="234">
        <v>21</v>
      </c>
      <c r="X44" s="235">
        <v>9</v>
      </c>
    </row>
    <row r="45" spans="1:24" ht="15.75">
      <c r="A45" s="224">
        <v>2</v>
      </c>
      <c r="B45" s="225">
        <v>1</v>
      </c>
      <c r="C45" s="226" t="s">
        <v>501</v>
      </c>
      <c r="D45" s="227" t="s">
        <v>499</v>
      </c>
      <c r="E45" s="228" t="s">
        <v>225</v>
      </c>
      <c r="F45" s="229">
        <v>42.01</v>
      </c>
      <c r="G45" s="230">
        <v>7</v>
      </c>
      <c r="H45" s="231">
        <v>49.01</v>
      </c>
      <c r="I45" s="229">
        <v>9</v>
      </c>
      <c r="J45" s="230">
        <v>2</v>
      </c>
      <c r="K45" s="231">
        <v>11</v>
      </c>
      <c r="L45" s="229">
        <v>29.01</v>
      </c>
      <c r="M45" s="230">
        <v>3</v>
      </c>
      <c r="N45" s="231">
        <v>32.010000000000005</v>
      </c>
      <c r="O45" s="229">
        <v>39.01</v>
      </c>
      <c r="P45" s="230">
        <v>7</v>
      </c>
      <c r="Q45" s="231">
        <v>46.01</v>
      </c>
      <c r="R45" s="229">
        <v>27</v>
      </c>
      <c r="S45" s="230">
        <v>5</v>
      </c>
      <c r="T45" s="231">
        <v>32</v>
      </c>
      <c r="U45" s="246">
        <v>170.03</v>
      </c>
      <c r="V45" s="233">
        <v>3.0000000000001137</v>
      </c>
      <c r="W45" s="234">
        <v>22</v>
      </c>
      <c r="X45" s="235">
        <v>10</v>
      </c>
    </row>
    <row r="46" spans="1:24" ht="15.75">
      <c r="A46" s="224">
        <v>2</v>
      </c>
      <c r="B46" s="225">
        <v>8</v>
      </c>
      <c r="C46" s="226" t="s">
        <v>427</v>
      </c>
      <c r="D46" s="227" t="s">
        <v>504</v>
      </c>
      <c r="E46" s="228" t="s">
        <v>225</v>
      </c>
      <c r="F46" s="229">
        <v>22</v>
      </c>
      <c r="G46" s="230">
        <v>6</v>
      </c>
      <c r="H46" s="231">
        <v>28</v>
      </c>
      <c r="I46" s="229">
        <v>36</v>
      </c>
      <c r="J46" s="230">
        <v>5</v>
      </c>
      <c r="K46" s="231">
        <v>41</v>
      </c>
      <c r="L46" s="229">
        <v>19</v>
      </c>
      <c r="M46" s="230">
        <v>2</v>
      </c>
      <c r="N46" s="231">
        <v>21</v>
      </c>
      <c r="O46" s="229">
        <v>32.01</v>
      </c>
      <c r="P46" s="230">
        <v>6</v>
      </c>
      <c r="Q46" s="231">
        <v>38.01</v>
      </c>
      <c r="R46" s="229">
        <v>27</v>
      </c>
      <c r="S46" s="230">
        <v>4</v>
      </c>
      <c r="T46" s="231">
        <v>31</v>
      </c>
      <c r="U46" s="246">
        <v>159.01</v>
      </c>
      <c r="V46" s="233">
        <v>0.99999999999909051</v>
      </c>
      <c r="W46" s="234">
        <v>23</v>
      </c>
      <c r="X46" s="235">
        <v>11</v>
      </c>
    </row>
    <row r="47" spans="1:24" ht="15.75">
      <c r="A47" s="224">
        <v>2</v>
      </c>
      <c r="B47" s="225">
        <v>13</v>
      </c>
      <c r="C47" s="226" t="s">
        <v>505</v>
      </c>
      <c r="D47" s="227" t="s">
        <v>29</v>
      </c>
      <c r="E47" s="228" t="s">
        <v>225</v>
      </c>
      <c r="F47" s="229">
        <v>43</v>
      </c>
      <c r="G47" s="230">
        <v>7</v>
      </c>
      <c r="H47" s="231">
        <v>50</v>
      </c>
      <c r="I47" s="229">
        <v>26</v>
      </c>
      <c r="J47" s="230">
        <v>3</v>
      </c>
      <c r="K47" s="231">
        <v>29</v>
      </c>
      <c r="L47" s="229">
        <v>30</v>
      </c>
      <c r="M47" s="230">
        <v>5</v>
      </c>
      <c r="N47" s="231">
        <v>35</v>
      </c>
      <c r="O47" s="229">
        <v>38</v>
      </c>
      <c r="P47" s="230">
        <v>6</v>
      </c>
      <c r="Q47" s="231">
        <v>44</v>
      </c>
      <c r="R47" s="229">
        <v>0</v>
      </c>
      <c r="S47" s="230">
        <v>0</v>
      </c>
      <c r="T47" s="231">
        <v>0</v>
      </c>
      <c r="U47" s="246">
        <v>158</v>
      </c>
      <c r="V47" s="233">
        <v>0</v>
      </c>
      <c r="W47" s="234">
        <v>25</v>
      </c>
      <c r="X47" s="235">
        <v>12</v>
      </c>
    </row>
    <row r="48" spans="1:24" ht="15.75">
      <c r="A48" s="224">
        <v>2</v>
      </c>
      <c r="B48" s="225">
        <v>7</v>
      </c>
      <c r="C48" s="226" t="s">
        <v>447</v>
      </c>
      <c r="D48" s="227" t="s">
        <v>29</v>
      </c>
      <c r="E48" s="228" t="s">
        <v>225</v>
      </c>
      <c r="F48" s="229">
        <v>18</v>
      </c>
      <c r="G48" s="230">
        <v>0</v>
      </c>
      <c r="H48" s="231">
        <v>18</v>
      </c>
      <c r="I48" s="229">
        <v>23</v>
      </c>
      <c r="J48" s="230">
        <v>4</v>
      </c>
      <c r="K48" s="231">
        <v>27</v>
      </c>
      <c r="L48" s="229">
        <v>43.01</v>
      </c>
      <c r="M48" s="230">
        <v>7</v>
      </c>
      <c r="N48" s="231">
        <v>50.01</v>
      </c>
      <c r="O48" s="229">
        <v>27</v>
      </c>
      <c r="P48" s="230">
        <v>2</v>
      </c>
      <c r="Q48" s="231">
        <v>29</v>
      </c>
      <c r="R48" s="229">
        <v>22</v>
      </c>
      <c r="S48" s="230">
        <v>4</v>
      </c>
      <c r="T48" s="231">
        <v>26</v>
      </c>
      <c r="U48" s="246">
        <v>150.01</v>
      </c>
      <c r="V48" s="233">
        <v>0.99999999999909051</v>
      </c>
      <c r="W48" s="234">
        <v>27</v>
      </c>
      <c r="X48" s="235">
        <v>13</v>
      </c>
    </row>
    <row r="49" spans="1:24" ht="15.75">
      <c r="A49" s="224">
        <v>2</v>
      </c>
      <c r="B49" s="225">
        <v>9</v>
      </c>
      <c r="C49" s="226" t="s">
        <v>433</v>
      </c>
      <c r="D49" s="227" t="s">
        <v>29</v>
      </c>
      <c r="E49" s="228" t="s">
        <v>225</v>
      </c>
      <c r="F49" s="229">
        <v>36</v>
      </c>
      <c r="G49" s="230">
        <v>6</v>
      </c>
      <c r="H49" s="231">
        <v>42</v>
      </c>
      <c r="I49" s="229">
        <v>11</v>
      </c>
      <c r="J49" s="230">
        <v>0</v>
      </c>
      <c r="K49" s="231">
        <v>11</v>
      </c>
      <c r="L49" s="229">
        <v>25.01</v>
      </c>
      <c r="M49" s="230">
        <v>6</v>
      </c>
      <c r="N49" s="231">
        <v>31.01</v>
      </c>
      <c r="O49" s="229">
        <v>39</v>
      </c>
      <c r="P49" s="230">
        <v>7</v>
      </c>
      <c r="Q49" s="231">
        <v>46</v>
      </c>
      <c r="R49" s="229">
        <v>13</v>
      </c>
      <c r="S49" s="230">
        <v>1</v>
      </c>
      <c r="T49" s="231">
        <v>14</v>
      </c>
      <c r="U49" s="246">
        <v>144.01</v>
      </c>
      <c r="V49" s="233">
        <v>0.99999999999909051</v>
      </c>
      <c r="W49" s="234">
        <v>28</v>
      </c>
      <c r="X49" s="235">
        <v>14</v>
      </c>
    </row>
    <row r="50" spans="1:24" ht="15.75">
      <c r="A50" s="224">
        <v>2</v>
      </c>
      <c r="B50" s="225">
        <v>12</v>
      </c>
      <c r="C50" s="226" t="s">
        <v>502</v>
      </c>
      <c r="D50" s="227">
        <v>0</v>
      </c>
      <c r="E50" s="228" t="s">
        <v>225</v>
      </c>
      <c r="F50" s="229">
        <v>31</v>
      </c>
      <c r="G50" s="230">
        <v>5</v>
      </c>
      <c r="H50" s="231">
        <v>36</v>
      </c>
      <c r="I50" s="229">
        <v>6</v>
      </c>
      <c r="J50" s="230">
        <v>5</v>
      </c>
      <c r="K50" s="231">
        <v>11</v>
      </c>
      <c r="L50" s="229" t="s">
        <v>190</v>
      </c>
      <c r="M50" s="230" t="s">
        <v>190</v>
      </c>
      <c r="N50" s="231">
        <v>0</v>
      </c>
      <c r="O50" s="229">
        <v>0</v>
      </c>
      <c r="P50" s="230">
        <v>0</v>
      </c>
      <c r="Q50" s="231">
        <v>0</v>
      </c>
      <c r="R50" s="229">
        <v>0</v>
      </c>
      <c r="S50" s="230">
        <v>0</v>
      </c>
      <c r="T50" s="231">
        <v>0</v>
      </c>
      <c r="U50" s="246">
        <v>47</v>
      </c>
      <c r="V50" s="233">
        <v>0</v>
      </c>
      <c r="W50" s="234">
        <v>32</v>
      </c>
      <c r="X50" s="235">
        <v>15</v>
      </c>
    </row>
    <row r="51" spans="1:24" ht="16.5" thickBot="1">
      <c r="A51" s="236"/>
      <c r="B51" s="237"/>
      <c r="C51" s="238"/>
      <c r="D51" s="238"/>
      <c r="E51" s="239"/>
      <c r="F51" s="240"/>
      <c r="G51" s="238"/>
      <c r="H51" s="238"/>
      <c r="I51" s="238"/>
      <c r="J51" s="238"/>
      <c r="K51" s="238"/>
      <c r="L51" s="238"/>
      <c r="M51" s="238"/>
      <c r="N51" s="238"/>
      <c r="O51" s="238"/>
      <c r="P51" s="238"/>
      <c r="Q51" s="238"/>
      <c r="R51" s="238"/>
      <c r="S51" s="238"/>
      <c r="T51" s="238"/>
      <c r="U51" s="247"/>
      <c r="V51" s="238"/>
      <c r="W51" s="238"/>
      <c r="X51" s="241"/>
    </row>
    <row r="52" spans="1:24">
      <c r="A52"/>
      <c r="B52"/>
      <c r="C52"/>
      <c r="D52"/>
      <c r="E52" s="3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</row>
    <row r="53" spans="1:24" ht="15.75" thickBot="1">
      <c r="A53" s="140"/>
      <c r="B53" s="140"/>
      <c r="C53" s="140"/>
      <c r="D53" s="141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1"/>
      <c r="V53" s="141"/>
      <c r="W53" s="140"/>
      <c r="X53" s="140"/>
    </row>
    <row r="54" spans="1:24">
      <c r="A54" s="140"/>
      <c r="B54" s="140"/>
      <c r="C54" s="157" t="s">
        <v>222</v>
      </c>
      <c r="D54" s="158" t="s">
        <v>212</v>
      </c>
      <c r="E54" s="286" t="s">
        <v>206</v>
      </c>
      <c r="F54" s="286"/>
      <c r="G54" s="160" t="s">
        <v>506</v>
      </c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1"/>
      <c r="V54" s="141"/>
      <c r="W54" s="140"/>
      <c r="X54" s="140"/>
    </row>
    <row r="55" spans="1:24" ht="15.75" thickBot="1">
      <c r="A55" s="140"/>
      <c r="B55" s="140"/>
      <c r="C55" s="161" t="s">
        <v>459</v>
      </c>
      <c r="D55" s="145" t="s">
        <v>426</v>
      </c>
      <c r="E55" s="287" t="s">
        <v>209</v>
      </c>
      <c r="F55" s="287"/>
      <c r="G55" s="146">
        <v>55.01</v>
      </c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1"/>
      <c r="V55" s="141"/>
      <c r="W55" s="140"/>
      <c r="X55" s="140"/>
    </row>
    <row r="56" spans="1:24">
      <c r="A56"/>
      <c r="B56"/>
      <c r="C56"/>
      <c r="D56"/>
      <c r="E56" s="3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</row>
  </sheetData>
  <mergeCells count="20">
    <mergeCell ref="E54:F54"/>
    <mergeCell ref="E55:F55"/>
    <mergeCell ref="E26:F26"/>
    <mergeCell ref="E27:F27"/>
    <mergeCell ref="A30:X30"/>
    <mergeCell ref="A31:X31"/>
    <mergeCell ref="F33:H33"/>
    <mergeCell ref="I33:K33"/>
    <mergeCell ref="L33:N33"/>
    <mergeCell ref="O33:Q33"/>
    <mergeCell ref="R33:T33"/>
    <mergeCell ref="W33:X33"/>
    <mergeCell ref="A1:X1"/>
    <mergeCell ref="A2:X2"/>
    <mergeCell ref="F4:H4"/>
    <mergeCell ref="I4:K4"/>
    <mergeCell ref="L4:N4"/>
    <mergeCell ref="O4:Q4"/>
    <mergeCell ref="R4:T4"/>
    <mergeCell ref="W4:X4"/>
  </mergeCells>
  <conditionalFormatting sqref="U7:U22">
    <cfRule type="cellIs" dxfId="42" priority="6" operator="equal">
      <formula>0</formula>
    </cfRule>
  </conditionalFormatting>
  <conditionalFormatting sqref="H7:H22 K7:K22 N7:N22 Q7:Q22 T7:T22">
    <cfRule type="top10" dxfId="41" priority="7" rank="1"/>
  </conditionalFormatting>
  <conditionalFormatting sqref="T25">
    <cfRule type="cellIs" dxfId="40" priority="5" operator="equal">
      <formula>0</formula>
    </cfRule>
  </conditionalFormatting>
  <conditionalFormatting sqref="T26:T27">
    <cfRule type="cellIs" dxfId="39" priority="4" operator="equal">
      <formula>0</formula>
    </cfRule>
  </conditionalFormatting>
  <conditionalFormatting sqref="U36:U50">
    <cfRule type="cellIs" dxfId="38" priority="2" operator="equal">
      <formula>0</formula>
    </cfRule>
  </conditionalFormatting>
  <conditionalFormatting sqref="H36:H50 K36:K50 N36:N50 Q36:Q50 T36:T50">
    <cfRule type="top10" dxfId="37" priority="3" rank="1"/>
  </conditionalFormatting>
  <conditionalFormatting sqref="T53:T55">
    <cfRule type="cellIs" dxfId="36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6"/>
  <sheetViews>
    <sheetView workbookViewId="0">
      <selection activeCell="K12" sqref="K12"/>
    </sheetView>
  </sheetViews>
  <sheetFormatPr defaultRowHeight="15"/>
  <cols>
    <col min="1" max="1" width="6.28515625" bestFit="1" customWidth="1"/>
    <col min="2" max="2" width="6.7109375" bestFit="1" customWidth="1"/>
    <col min="3" max="3" width="20.28515625" bestFit="1" customWidth="1"/>
    <col min="4" max="4" width="6.42578125" customWidth="1"/>
    <col min="5" max="5" width="7.42578125" bestFit="1" customWidth="1"/>
    <col min="6" max="20" width="9.140625" customWidth="1"/>
    <col min="23" max="24" width="9.140625" customWidth="1"/>
  </cols>
  <sheetData>
    <row r="1" spans="1:24" ht="26.25">
      <c r="A1" s="288" t="s">
        <v>445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</row>
    <row r="2" spans="1:24" ht="31.5">
      <c r="A2" s="289" t="s">
        <v>446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</row>
    <row r="3" spans="1:24" ht="18.75" thickBot="1">
      <c r="A3" s="90"/>
      <c r="B3" s="90"/>
      <c r="C3" s="90"/>
      <c r="D3" s="91"/>
      <c r="E3" s="91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1"/>
      <c r="W3" s="181"/>
      <c r="X3" s="92"/>
    </row>
    <row r="4" spans="1:24" ht="20.25">
      <c r="A4" s="93" t="s">
        <v>188</v>
      </c>
      <c r="B4" s="94" t="s">
        <v>189</v>
      </c>
      <c r="C4" s="95" t="s">
        <v>3</v>
      </c>
      <c r="D4" s="95" t="s">
        <v>190</v>
      </c>
      <c r="E4" s="96" t="s">
        <v>191</v>
      </c>
      <c r="F4" s="274" t="s">
        <v>192</v>
      </c>
      <c r="G4" s="274"/>
      <c r="H4" s="275"/>
      <c r="I4" s="276" t="s">
        <v>193</v>
      </c>
      <c r="J4" s="274"/>
      <c r="K4" s="275"/>
      <c r="L4" s="276" t="s">
        <v>194</v>
      </c>
      <c r="M4" s="274"/>
      <c r="N4" s="275"/>
      <c r="O4" s="276" t="s">
        <v>195</v>
      </c>
      <c r="P4" s="274"/>
      <c r="Q4" s="275"/>
      <c r="R4" s="276" t="s">
        <v>196</v>
      </c>
      <c r="S4" s="274"/>
      <c r="T4" s="275"/>
      <c r="U4" s="183" t="s">
        <v>197</v>
      </c>
      <c r="V4" s="97" t="s">
        <v>198</v>
      </c>
      <c r="W4" s="272" t="s">
        <v>199</v>
      </c>
      <c r="X4" s="273"/>
    </row>
    <row r="5" spans="1:24" ht="16.5" thickBot="1">
      <c r="A5" s="98"/>
      <c r="B5" s="99"/>
      <c r="C5" s="100"/>
      <c r="D5" s="95"/>
      <c r="E5" s="101"/>
      <c r="F5" s="102" t="s">
        <v>200</v>
      </c>
      <c r="G5" s="103" t="s">
        <v>201</v>
      </c>
      <c r="H5" s="102" t="s">
        <v>197</v>
      </c>
      <c r="I5" s="104" t="s">
        <v>200</v>
      </c>
      <c r="J5" s="103" t="s">
        <v>201</v>
      </c>
      <c r="K5" s="102" t="s">
        <v>197</v>
      </c>
      <c r="L5" s="104" t="s">
        <v>200</v>
      </c>
      <c r="M5" s="103" t="s">
        <v>201</v>
      </c>
      <c r="N5" s="102" t="s">
        <v>197</v>
      </c>
      <c r="O5" s="104" t="s">
        <v>200</v>
      </c>
      <c r="P5" s="103" t="s">
        <v>201</v>
      </c>
      <c r="Q5" s="102" t="s">
        <v>197</v>
      </c>
      <c r="R5" s="104" t="s">
        <v>200</v>
      </c>
      <c r="S5" s="103" t="s">
        <v>201</v>
      </c>
      <c r="T5" s="102" t="s">
        <v>197</v>
      </c>
      <c r="U5" s="105" t="s">
        <v>190</v>
      </c>
      <c r="V5" s="106" t="s">
        <v>202</v>
      </c>
      <c r="W5" s="107" t="s">
        <v>203</v>
      </c>
      <c r="X5" s="108" t="s">
        <v>204</v>
      </c>
    </row>
    <row r="6" spans="1:24" ht="15.75">
      <c r="A6" s="109"/>
      <c r="B6" s="110"/>
      <c r="C6" s="111"/>
      <c r="D6" s="112"/>
      <c r="E6" s="111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4"/>
    </row>
    <row r="7" spans="1:24" ht="15.75">
      <c r="A7" s="115">
        <v>1</v>
      </c>
      <c r="B7" s="116">
        <v>3</v>
      </c>
      <c r="C7" s="117" t="s">
        <v>210</v>
      </c>
      <c r="D7" s="118" t="s">
        <v>207</v>
      </c>
      <c r="E7" s="119" t="s">
        <v>204</v>
      </c>
      <c r="F7" s="120">
        <v>45.01</v>
      </c>
      <c r="G7" s="121">
        <v>8</v>
      </c>
      <c r="H7" s="122">
        <v>53.01</v>
      </c>
      <c r="I7" s="120">
        <v>43</v>
      </c>
      <c r="J7" s="121">
        <v>7</v>
      </c>
      <c r="K7" s="122">
        <v>50</v>
      </c>
      <c r="L7" s="120">
        <v>47</v>
      </c>
      <c r="M7" s="121">
        <v>9</v>
      </c>
      <c r="N7" s="122">
        <v>56</v>
      </c>
      <c r="O7" s="120">
        <v>46.01</v>
      </c>
      <c r="P7" s="121">
        <v>7</v>
      </c>
      <c r="Q7" s="122">
        <v>53.01</v>
      </c>
      <c r="R7" s="120">
        <v>40.020000000000003</v>
      </c>
      <c r="S7" s="121">
        <v>2</v>
      </c>
      <c r="T7" s="122">
        <v>42.02</v>
      </c>
      <c r="U7" s="123">
        <v>254.04</v>
      </c>
      <c r="V7" s="124">
        <v>4</v>
      </c>
      <c r="W7" s="125">
        <v>3</v>
      </c>
      <c r="X7" s="126">
        <v>1</v>
      </c>
    </row>
    <row r="8" spans="1:24" ht="15.75">
      <c r="A8" s="115">
        <v>1</v>
      </c>
      <c r="B8" s="116">
        <v>4</v>
      </c>
      <c r="C8" s="117" t="s">
        <v>211</v>
      </c>
      <c r="D8" s="118" t="s">
        <v>207</v>
      </c>
      <c r="E8" s="119" t="s">
        <v>204</v>
      </c>
      <c r="F8" s="120">
        <v>40</v>
      </c>
      <c r="G8" s="121">
        <v>8</v>
      </c>
      <c r="H8" s="122">
        <v>48</v>
      </c>
      <c r="I8" s="120">
        <v>46</v>
      </c>
      <c r="J8" s="121">
        <v>8</v>
      </c>
      <c r="K8" s="122">
        <v>54</v>
      </c>
      <c r="L8" s="120">
        <v>37</v>
      </c>
      <c r="M8" s="121">
        <v>6</v>
      </c>
      <c r="N8" s="122">
        <v>43</v>
      </c>
      <c r="O8" s="120">
        <v>47</v>
      </c>
      <c r="P8" s="121">
        <v>8</v>
      </c>
      <c r="Q8" s="122">
        <v>55</v>
      </c>
      <c r="R8" s="120">
        <v>44.01</v>
      </c>
      <c r="S8" s="121">
        <v>7</v>
      </c>
      <c r="T8" s="122">
        <v>51.01</v>
      </c>
      <c r="U8" s="123">
        <v>251.01</v>
      </c>
      <c r="V8" s="124">
        <v>1</v>
      </c>
      <c r="W8" s="125">
        <v>4</v>
      </c>
      <c r="X8" s="126">
        <v>2</v>
      </c>
    </row>
    <row r="9" spans="1:24" ht="15.75">
      <c r="A9" s="115">
        <v>2</v>
      </c>
      <c r="B9" s="116">
        <v>5</v>
      </c>
      <c r="C9" s="117" t="s">
        <v>238</v>
      </c>
      <c r="D9" s="118">
        <v>0</v>
      </c>
      <c r="E9" s="119" t="s">
        <v>204</v>
      </c>
      <c r="F9" s="120">
        <v>34</v>
      </c>
      <c r="G9" s="121">
        <v>6</v>
      </c>
      <c r="H9" s="122">
        <v>40</v>
      </c>
      <c r="I9" s="120">
        <v>44</v>
      </c>
      <c r="J9" s="121">
        <v>8</v>
      </c>
      <c r="K9" s="122">
        <v>52</v>
      </c>
      <c r="L9" s="120">
        <v>42</v>
      </c>
      <c r="M9" s="121">
        <v>8</v>
      </c>
      <c r="N9" s="122">
        <v>50</v>
      </c>
      <c r="O9" s="120">
        <v>46.01</v>
      </c>
      <c r="P9" s="121">
        <v>8</v>
      </c>
      <c r="Q9" s="122">
        <v>54.01</v>
      </c>
      <c r="R9" s="120">
        <v>37</v>
      </c>
      <c r="S9" s="121">
        <v>7</v>
      </c>
      <c r="T9" s="122">
        <v>44</v>
      </c>
      <c r="U9" s="123">
        <v>240.01</v>
      </c>
      <c r="V9" s="124">
        <v>1</v>
      </c>
      <c r="W9" s="125">
        <v>7</v>
      </c>
      <c r="X9" s="126">
        <v>3</v>
      </c>
    </row>
    <row r="10" spans="1:24" ht="15.75">
      <c r="A10" s="115">
        <v>1</v>
      </c>
      <c r="B10" s="116">
        <v>5</v>
      </c>
      <c r="C10" s="117" t="s">
        <v>209</v>
      </c>
      <c r="D10" s="118" t="s">
        <v>207</v>
      </c>
      <c r="E10" s="119" t="s">
        <v>204</v>
      </c>
      <c r="F10" s="120">
        <v>46</v>
      </c>
      <c r="G10" s="121">
        <v>8</v>
      </c>
      <c r="H10" s="122">
        <v>54</v>
      </c>
      <c r="I10" s="120">
        <v>41.01</v>
      </c>
      <c r="J10" s="121">
        <v>7</v>
      </c>
      <c r="K10" s="122">
        <v>48.01</v>
      </c>
      <c r="L10" s="120">
        <v>37</v>
      </c>
      <c r="M10" s="121">
        <v>6</v>
      </c>
      <c r="N10" s="122">
        <v>43</v>
      </c>
      <c r="O10" s="120">
        <v>41</v>
      </c>
      <c r="P10" s="121">
        <v>7</v>
      </c>
      <c r="Q10" s="122">
        <v>48</v>
      </c>
      <c r="R10" s="120">
        <v>40</v>
      </c>
      <c r="S10" s="121">
        <v>6</v>
      </c>
      <c r="T10" s="122">
        <v>46</v>
      </c>
      <c r="U10" s="123">
        <v>239.01</v>
      </c>
      <c r="V10" s="124">
        <v>1</v>
      </c>
      <c r="W10" s="125">
        <v>8</v>
      </c>
      <c r="X10" s="126">
        <v>4</v>
      </c>
    </row>
    <row r="11" spans="1:24" ht="15.75">
      <c r="A11" s="115">
        <v>1</v>
      </c>
      <c r="B11" s="116">
        <v>12</v>
      </c>
      <c r="C11" s="117" t="s">
        <v>447</v>
      </c>
      <c r="D11" s="118">
        <v>0</v>
      </c>
      <c r="E11" s="119" t="s">
        <v>204</v>
      </c>
      <c r="F11" s="120">
        <v>48.01</v>
      </c>
      <c r="G11" s="121">
        <v>9</v>
      </c>
      <c r="H11" s="122">
        <v>57.01</v>
      </c>
      <c r="I11" s="120">
        <v>41.01</v>
      </c>
      <c r="J11" s="121">
        <v>6</v>
      </c>
      <c r="K11" s="122">
        <v>47.01</v>
      </c>
      <c r="L11" s="120">
        <v>32</v>
      </c>
      <c r="M11" s="121">
        <v>7</v>
      </c>
      <c r="N11" s="122">
        <v>39</v>
      </c>
      <c r="O11" s="120">
        <v>47.01</v>
      </c>
      <c r="P11" s="121">
        <v>8</v>
      </c>
      <c r="Q11" s="122">
        <v>55.01</v>
      </c>
      <c r="R11" s="120">
        <v>36</v>
      </c>
      <c r="S11" s="121">
        <v>4</v>
      </c>
      <c r="T11" s="122">
        <v>40</v>
      </c>
      <c r="U11" s="123">
        <v>238.02999999999997</v>
      </c>
      <c r="V11" s="124">
        <v>3</v>
      </c>
      <c r="W11" s="125">
        <v>9</v>
      </c>
      <c r="X11" s="126">
        <v>5</v>
      </c>
    </row>
    <row r="12" spans="1:24" ht="15.75">
      <c r="A12" s="115">
        <v>1</v>
      </c>
      <c r="B12" s="116">
        <v>16</v>
      </c>
      <c r="C12" s="117" t="s">
        <v>407</v>
      </c>
      <c r="D12" s="118">
        <v>0</v>
      </c>
      <c r="E12" s="119" t="s">
        <v>204</v>
      </c>
      <c r="F12" s="120">
        <v>38</v>
      </c>
      <c r="G12" s="121">
        <v>7</v>
      </c>
      <c r="H12" s="122">
        <v>45</v>
      </c>
      <c r="I12" s="120">
        <v>41</v>
      </c>
      <c r="J12" s="121">
        <v>6</v>
      </c>
      <c r="K12" s="122">
        <v>47</v>
      </c>
      <c r="L12" s="120">
        <v>39</v>
      </c>
      <c r="M12" s="121">
        <v>6</v>
      </c>
      <c r="N12" s="122">
        <v>45</v>
      </c>
      <c r="O12" s="120">
        <v>42.01</v>
      </c>
      <c r="P12" s="121">
        <v>7</v>
      </c>
      <c r="Q12" s="122">
        <v>49.01</v>
      </c>
      <c r="R12" s="120">
        <v>34.01</v>
      </c>
      <c r="S12" s="121">
        <v>4</v>
      </c>
      <c r="T12" s="122">
        <v>38.01</v>
      </c>
      <c r="U12" s="123">
        <v>224.01999999999998</v>
      </c>
      <c r="V12" s="124">
        <v>2</v>
      </c>
      <c r="W12" s="125">
        <v>14</v>
      </c>
      <c r="X12" s="126">
        <v>6</v>
      </c>
    </row>
    <row r="13" spans="1:24" ht="15.75">
      <c r="A13" s="115">
        <v>2</v>
      </c>
      <c r="B13" s="116">
        <v>6</v>
      </c>
      <c r="C13" s="117" t="s">
        <v>212</v>
      </c>
      <c r="D13" s="118">
        <v>0</v>
      </c>
      <c r="E13" s="119" t="s">
        <v>204</v>
      </c>
      <c r="F13" s="120">
        <v>39</v>
      </c>
      <c r="G13" s="121">
        <v>6</v>
      </c>
      <c r="H13" s="122">
        <v>45</v>
      </c>
      <c r="I13" s="120">
        <v>36</v>
      </c>
      <c r="J13" s="121">
        <v>7</v>
      </c>
      <c r="K13" s="122">
        <v>43</v>
      </c>
      <c r="L13" s="120">
        <v>40</v>
      </c>
      <c r="M13" s="121">
        <v>7</v>
      </c>
      <c r="N13" s="122">
        <v>47</v>
      </c>
      <c r="O13" s="120">
        <v>36.01</v>
      </c>
      <c r="P13" s="121">
        <v>6</v>
      </c>
      <c r="Q13" s="122">
        <v>42.01</v>
      </c>
      <c r="R13" s="120">
        <v>39.01</v>
      </c>
      <c r="S13" s="121">
        <v>6</v>
      </c>
      <c r="T13" s="122">
        <v>45.01</v>
      </c>
      <c r="U13" s="123">
        <v>222.01999999999998</v>
      </c>
      <c r="V13" s="124">
        <v>2</v>
      </c>
      <c r="W13" s="125">
        <v>15</v>
      </c>
      <c r="X13" s="126">
        <v>7</v>
      </c>
    </row>
    <row r="14" spans="1:24" ht="15.75">
      <c r="A14" s="115">
        <v>1</v>
      </c>
      <c r="B14" s="116">
        <v>6</v>
      </c>
      <c r="C14" s="117" t="s">
        <v>206</v>
      </c>
      <c r="D14" s="118" t="s">
        <v>207</v>
      </c>
      <c r="E14" s="119" t="s">
        <v>204</v>
      </c>
      <c r="F14" s="120">
        <v>48</v>
      </c>
      <c r="G14" s="121">
        <v>9</v>
      </c>
      <c r="H14" s="122">
        <v>57</v>
      </c>
      <c r="I14" s="120">
        <v>44</v>
      </c>
      <c r="J14" s="121">
        <v>8</v>
      </c>
      <c r="K14" s="122">
        <v>52</v>
      </c>
      <c r="L14" s="120">
        <v>28</v>
      </c>
      <c r="M14" s="121">
        <v>6</v>
      </c>
      <c r="N14" s="122">
        <v>34</v>
      </c>
      <c r="O14" s="120">
        <v>41.01</v>
      </c>
      <c r="P14" s="121">
        <v>7</v>
      </c>
      <c r="Q14" s="122">
        <v>48.01</v>
      </c>
      <c r="R14" s="120">
        <v>26</v>
      </c>
      <c r="S14" s="121">
        <v>4</v>
      </c>
      <c r="T14" s="122">
        <v>30</v>
      </c>
      <c r="U14" s="123">
        <v>221.01</v>
      </c>
      <c r="V14" s="124">
        <v>1</v>
      </c>
      <c r="W14" s="125">
        <v>17</v>
      </c>
      <c r="X14" s="126">
        <v>8</v>
      </c>
    </row>
    <row r="15" spans="1:24" ht="15.75">
      <c r="A15" s="115">
        <v>3</v>
      </c>
      <c r="B15" s="116">
        <v>6</v>
      </c>
      <c r="C15" s="117" t="s">
        <v>245</v>
      </c>
      <c r="D15" s="118">
        <v>0</v>
      </c>
      <c r="E15" s="119" t="s">
        <v>204</v>
      </c>
      <c r="F15" s="120">
        <v>32</v>
      </c>
      <c r="G15" s="121">
        <v>6</v>
      </c>
      <c r="H15" s="122">
        <v>38</v>
      </c>
      <c r="I15" s="120">
        <v>41</v>
      </c>
      <c r="J15" s="121">
        <v>7</v>
      </c>
      <c r="K15" s="122">
        <v>48</v>
      </c>
      <c r="L15" s="120">
        <v>39</v>
      </c>
      <c r="M15" s="121">
        <v>7</v>
      </c>
      <c r="N15" s="122">
        <v>46</v>
      </c>
      <c r="O15" s="120">
        <v>37</v>
      </c>
      <c r="P15" s="121">
        <v>6</v>
      </c>
      <c r="Q15" s="122">
        <v>43</v>
      </c>
      <c r="R15" s="120">
        <v>39</v>
      </c>
      <c r="S15" s="121">
        <v>7</v>
      </c>
      <c r="T15" s="122">
        <v>46</v>
      </c>
      <c r="U15" s="123">
        <v>221</v>
      </c>
      <c r="V15" s="124">
        <v>0</v>
      </c>
      <c r="W15" s="125">
        <v>18</v>
      </c>
      <c r="X15" s="126">
        <v>9</v>
      </c>
    </row>
    <row r="16" spans="1:24" ht="15.75">
      <c r="A16" s="115">
        <v>1</v>
      </c>
      <c r="B16" s="116">
        <v>14</v>
      </c>
      <c r="C16" s="117" t="s">
        <v>448</v>
      </c>
      <c r="D16" s="118">
        <v>0</v>
      </c>
      <c r="E16" s="119" t="s">
        <v>204</v>
      </c>
      <c r="F16" s="120">
        <v>38</v>
      </c>
      <c r="G16" s="121">
        <v>7</v>
      </c>
      <c r="H16" s="122">
        <v>45</v>
      </c>
      <c r="I16" s="120">
        <v>47</v>
      </c>
      <c r="J16" s="121">
        <v>8</v>
      </c>
      <c r="K16" s="122">
        <v>55</v>
      </c>
      <c r="L16" s="120">
        <v>38.01</v>
      </c>
      <c r="M16" s="121">
        <v>5</v>
      </c>
      <c r="N16" s="122">
        <v>43.01</v>
      </c>
      <c r="O16" s="120">
        <v>26</v>
      </c>
      <c r="P16" s="121">
        <v>5</v>
      </c>
      <c r="Q16" s="122">
        <v>31</v>
      </c>
      <c r="R16" s="120">
        <v>38</v>
      </c>
      <c r="S16" s="121">
        <v>8</v>
      </c>
      <c r="T16" s="122">
        <v>46</v>
      </c>
      <c r="U16" s="123">
        <v>220.01</v>
      </c>
      <c r="V16" s="124">
        <v>1</v>
      </c>
      <c r="W16" s="125">
        <v>19</v>
      </c>
      <c r="X16" s="126">
        <v>10</v>
      </c>
    </row>
    <row r="17" spans="1:24" ht="15.75">
      <c r="A17" s="115">
        <v>3</v>
      </c>
      <c r="B17" s="116">
        <v>1</v>
      </c>
      <c r="C17" s="117" t="s">
        <v>449</v>
      </c>
      <c r="D17" s="118">
        <v>0</v>
      </c>
      <c r="E17" s="119" t="s">
        <v>204</v>
      </c>
      <c r="F17" s="120">
        <v>32</v>
      </c>
      <c r="G17" s="121">
        <v>8</v>
      </c>
      <c r="H17" s="122">
        <v>40</v>
      </c>
      <c r="I17" s="120">
        <v>45.01</v>
      </c>
      <c r="J17" s="121">
        <v>8</v>
      </c>
      <c r="K17" s="122">
        <v>53.01</v>
      </c>
      <c r="L17" s="120">
        <v>23</v>
      </c>
      <c r="M17" s="121">
        <v>7</v>
      </c>
      <c r="N17" s="122">
        <v>30</v>
      </c>
      <c r="O17" s="120">
        <v>34</v>
      </c>
      <c r="P17" s="121">
        <v>7</v>
      </c>
      <c r="Q17" s="122">
        <v>41</v>
      </c>
      <c r="R17" s="120">
        <v>47.01</v>
      </c>
      <c r="S17" s="121">
        <v>8</v>
      </c>
      <c r="T17" s="122">
        <v>55.01</v>
      </c>
      <c r="U17" s="123">
        <v>219.01999999999998</v>
      </c>
      <c r="V17" s="124">
        <v>2</v>
      </c>
      <c r="W17" s="125">
        <v>20</v>
      </c>
      <c r="X17" s="126">
        <v>11</v>
      </c>
    </row>
    <row r="18" spans="1:24" ht="15.75">
      <c r="A18" s="115">
        <v>2</v>
      </c>
      <c r="B18" s="116">
        <v>10</v>
      </c>
      <c r="C18" s="117" t="s">
        <v>450</v>
      </c>
      <c r="D18" s="118">
        <v>0</v>
      </c>
      <c r="E18" s="119" t="s">
        <v>204</v>
      </c>
      <c r="F18" s="120">
        <v>42</v>
      </c>
      <c r="G18" s="121">
        <v>7</v>
      </c>
      <c r="H18" s="122">
        <v>49</v>
      </c>
      <c r="I18" s="120">
        <v>41</v>
      </c>
      <c r="J18" s="121">
        <v>7</v>
      </c>
      <c r="K18" s="122">
        <v>48</v>
      </c>
      <c r="L18" s="120">
        <v>38</v>
      </c>
      <c r="M18" s="121">
        <v>7</v>
      </c>
      <c r="N18" s="122">
        <v>45</v>
      </c>
      <c r="O18" s="120">
        <v>23</v>
      </c>
      <c r="P18" s="121">
        <v>6</v>
      </c>
      <c r="Q18" s="122">
        <v>29</v>
      </c>
      <c r="R18" s="120">
        <v>35</v>
      </c>
      <c r="S18" s="121">
        <v>7</v>
      </c>
      <c r="T18" s="122">
        <v>42</v>
      </c>
      <c r="U18" s="123">
        <v>213</v>
      </c>
      <c r="V18" s="124">
        <v>0</v>
      </c>
      <c r="W18" s="125">
        <v>23</v>
      </c>
      <c r="X18" s="126">
        <v>12</v>
      </c>
    </row>
    <row r="19" spans="1:24" ht="15.75">
      <c r="A19" s="115">
        <v>1</v>
      </c>
      <c r="B19" s="116">
        <v>10</v>
      </c>
      <c r="C19" s="117" t="s">
        <v>213</v>
      </c>
      <c r="D19" s="118">
        <v>0</v>
      </c>
      <c r="E19" s="119" t="s">
        <v>204</v>
      </c>
      <c r="F19" s="120">
        <v>39</v>
      </c>
      <c r="G19" s="121">
        <v>7</v>
      </c>
      <c r="H19" s="122">
        <v>46</v>
      </c>
      <c r="I19" s="120">
        <v>30</v>
      </c>
      <c r="J19" s="121">
        <v>5</v>
      </c>
      <c r="K19" s="122">
        <v>35</v>
      </c>
      <c r="L19" s="120">
        <v>45</v>
      </c>
      <c r="M19" s="121">
        <v>7</v>
      </c>
      <c r="N19" s="122">
        <v>52</v>
      </c>
      <c r="O19" s="120">
        <v>35</v>
      </c>
      <c r="P19" s="121">
        <v>6</v>
      </c>
      <c r="Q19" s="122">
        <v>41</v>
      </c>
      <c r="R19" s="120">
        <v>31</v>
      </c>
      <c r="S19" s="121">
        <v>6</v>
      </c>
      <c r="T19" s="122">
        <v>37</v>
      </c>
      <c r="U19" s="123">
        <v>211</v>
      </c>
      <c r="V19" s="124">
        <v>0</v>
      </c>
      <c r="W19" s="125">
        <v>25</v>
      </c>
      <c r="X19" s="126">
        <v>13</v>
      </c>
    </row>
    <row r="20" spans="1:24" ht="15.75">
      <c r="A20" s="115">
        <v>2</v>
      </c>
      <c r="B20" s="116">
        <v>2</v>
      </c>
      <c r="C20" s="117" t="s">
        <v>321</v>
      </c>
      <c r="D20" s="118">
        <v>0</v>
      </c>
      <c r="E20" s="119" t="s">
        <v>204</v>
      </c>
      <c r="F20" s="120">
        <v>43.01</v>
      </c>
      <c r="G20" s="121">
        <v>7</v>
      </c>
      <c r="H20" s="122">
        <v>50.01</v>
      </c>
      <c r="I20" s="120">
        <v>32</v>
      </c>
      <c r="J20" s="121">
        <v>7</v>
      </c>
      <c r="K20" s="122">
        <v>39</v>
      </c>
      <c r="L20" s="120">
        <v>29</v>
      </c>
      <c r="M20" s="121">
        <v>8</v>
      </c>
      <c r="N20" s="122">
        <v>37</v>
      </c>
      <c r="O20" s="120">
        <v>34</v>
      </c>
      <c r="P20" s="121">
        <v>8</v>
      </c>
      <c r="Q20" s="122">
        <v>42</v>
      </c>
      <c r="R20" s="120">
        <v>32.01</v>
      </c>
      <c r="S20" s="121">
        <v>4</v>
      </c>
      <c r="T20" s="122">
        <v>36.01</v>
      </c>
      <c r="U20" s="123">
        <v>204.01999999999998</v>
      </c>
      <c r="V20" s="124">
        <v>2</v>
      </c>
      <c r="W20" s="125">
        <v>30</v>
      </c>
      <c r="X20" s="126">
        <v>14</v>
      </c>
    </row>
    <row r="21" spans="1:24" ht="15.75">
      <c r="A21" s="115">
        <v>1</v>
      </c>
      <c r="B21" s="116">
        <v>11</v>
      </c>
      <c r="C21" s="117" t="s">
        <v>451</v>
      </c>
      <c r="D21" s="118">
        <v>0</v>
      </c>
      <c r="E21" s="119" t="s">
        <v>204</v>
      </c>
      <c r="F21" s="120">
        <v>34</v>
      </c>
      <c r="G21" s="121">
        <v>6</v>
      </c>
      <c r="H21" s="122">
        <v>40</v>
      </c>
      <c r="I21" s="120">
        <v>37</v>
      </c>
      <c r="J21" s="121">
        <v>5</v>
      </c>
      <c r="K21" s="122">
        <v>42</v>
      </c>
      <c r="L21" s="120">
        <v>42.01</v>
      </c>
      <c r="M21" s="121">
        <v>7</v>
      </c>
      <c r="N21" s="122">
        <v>49.01</v>
      </c>
      <c r="O21" s="120">
        <v>40</v>
      </c>
      <c r="P21" s="121">
        <v>7</v>
      </c>
      <c r="Q21" s="122">
        <v>47</v>
      </c>
      <c r="R21" s="120">
        <v>21</v>
      </c>
      <c r="S21" s="121">
        <v>4</v>
      </c>
      <c r="T21" s="122">
        <v>25</v>
      </c>
      <c r="U21" s="123">
        <v>203.01</v>
      </c>
      <c r="V21" s="124">
        <v>1</v>
      </c>
      <c r="W21" s="125">
        <v>32</v>
      </c>
      <c r="X21" s="126">
        <v>15</v>
      </c>
    </row>
    <row r="22" spans="1:24" ht="15.75">
      <c r="A22" s="115">
        <v>3</v>
      </c>
      <c r="B22" s="116">
        <v>2</v>
      </c>
      <c r="C22" s="117" t="s">
        <v>452</v>
      </c>
      <c r="D22" s="118">
        <v>0</v>
      </c>
      <c r="E22" s="119" t="s">
        <v>204</v>
      </c>
      <c r="F22" s="120">
        <v>15</v>
      </c>
      <c r="G22" s="121">
        <v>8</v>
      </c>
      <c r="H22" s="122">
        <v>23</v>
      </c>
      <c r="I22" s="120">
        <v>34</v>
      </c>
      <c r="J22" s="121">
        <v>8</v>
      </c>
      <c r="K22" s="122">
        <v>42</v>
      </c>
      <c r="L22" s="120">
        <v>44.01</v>
      </c>
      <c r="M22" s="121">
        <v>8</v>
      </c>
      <c r="N22" s="122">
        <v>52.01</v>
      </c>
      <c r="O22" s="120">
        <v>29</v>
      </c>
      <c r="P22" s="121">
        <v>8</v>
      </c>
      <c r="Q22" s="122">
        <v>37</v>
      </c>
      <c r="R22" s="120">
        <v>37</v>
      </c>
      <c r="S22" s="121">
        <v>6</v>
      </c>
      <c r="T22" s="122">
        <v>43</v>
      </c>
      <c r="U22" s="123">
        <v>197.01</v>
      </c>
      <c r="V22" s="124">
        <v>1</v>
      </c>
      <c r="W22" s="125">
        <v>35</v>
      </c>
      <c r="X22" s="126">
        <v>16</v>
      </c>
    </row>
    <row r="23" spans="1:24" ht="15.75">
      <c r="A23" s="115">
        <v>1</v>
      </c>
      <c r="B23" s="116">
        <v>2</v>
      </c>
      <c r="C23" s="117" t="s">
        <v>320</v>
      </c>
      <c r="D23" s="118" t="s">
        <v>207</v>
      </c>
      <c r="E23" s="119" t="s">
        <v>204</v>
      </c>
      <c r="F23" s="120">
        <v>28</v>
      </c>
      <c r="G23" s="121">
        <v>7</v>
      </c>
      <c r="H23" s="122">
        <v>35</v>
      </c>
      <c r="I23" s="120">
        <v>38.01</v>
      </c>
      <c r="J23" s="121">
        <v>7</v>
      </c>
      <c r="K23" s="122">
        <v>45.01</v>
      </c>
      <c r="L23" s="120">
        <v>36.01</v>
      </c>
      <c r="M23" s="121">
        <v>6</v>
      </c>
      <c r="N23" s="122">
        <v>42.01</v>
      </c>
      <c r="O23" s="120">
        <v>28.01</v>
      </c>
      <c r="P23" s="121">
        <v>6</v>
      </c>
      <c r="Q23" s="122">
        <v>34.010000000000005</v>
      </c>
      <c r="R23" s="120">
        <v>32</v>
      </c>
      <c r="S23" s="121">
        <v>7</v>
      </c>
      <c r="T23" s="122">
        <v>39</v>
      </c>
      <c r="U23" s="123">
        <v>195.02999999999997</v>
      </c>
      <c r="V23" s="124">
        <v>3</v>
      </c>
      <c r="W23" s="125">
        <v>36</v>
      </c>
      <c r="X23" s="126">
        <v>17</v>
      </c>
    </row>
    <row r="24" spans="1:24" ht="15.75">
      <c r="A24" s="115">
        <v>2</v>
      </c>
      <c r="B24" s="116">
        <v>7</v>
      </c>
      <c r="C24" s="117" t="s">
        <v>453</v>
      </c>
      <c r="D24" s="118" t="s">
        <v>190</v>
      </c>
      <c r="E24" s="119" t="s">
        <v>204</v>
      </c>
      <c r="F24" s="120">
        <v>35</v>
      </c>
      <c r="G24" s="121">
        <v>4</v>
      </c>
      <c r="H24" s="122">
        <v>39</v>
      </c>
      <c r="I24" s="120">
        <v>23</v>
      </c>
      <c r="J24" s="121">
        <v>5</v>
      </c>
      <c r="K24" s="122">
        <v>28</v>
      </c>
      <c r="L24" s="120">
        <v>32</v>
      </c>
      <c r="M24" s="121">
        <v>5</v>
      </c>
      <c r="N24" s="122">
        <v>37</v>
      </c>
      <c r="O24" s="120">
        <v>39.020000000000003</v>
      </c>
      <c r="P24" s="121">
        <v>5</v>
      </c>
      <c r="Q24" s="122">
        <v>44.02</v>
      </c>
      <c r="R24" s="120">
        <v>37.01</v>
      </c>
      <c r="S24" s="121">
        <v>6</v>
      </c>
      <c r="T24" s="122">
        <v>43.01</v>
      </c>
      <c r="U24" s="123">
        <v>191.03</v>
      </c>
      <c r="V24" s="124">
        <v>3</v>
      </c>
      <c r="W24" s="125">
        <v>38</v>
      </c>
      <c r="X24" s="126">
        <v>18</v>
      </c>
    </row>
    <row r="25" spans="1:24" ht="15.75">
      <c r="A25" s="115">
        <v>4</v>
      </c>
      <c r="B25" s="116">
        <v>14</v>
      </c>
      <c r="C25" s="117" t="s">
        <v>454</v>
      </c>
      <c r="D25" s="118">
        <v>0</v>
      </c>
      <c r="E25" s="119" t="s">
        <v>204</v>
      </c>
      <c r="F25" s="120">
        <v>29.01</v>
      </c>
      <c r="G25" s="121">
        <v>5</v>
      </c>
      <c r="H25" s="122">
        <v>34.010000000000005</v>
      </c>
      <c r="I25" s="120">
        <v>26.01</v>
      </c>
      <c r="J25" s="121">
        <v>5</v>
      </c>
      <c r="K25" s="122">
        <v>31.01</v>
      </c>
      <c r="L25" s="120">
        <v>37</v>
      </c>
      <c r="M25" s="121">
        <v>7</v>
      </c>
      <c r="N25" s="122">
        <v>44</v>
      </c>
      <c r="O25" s="120">
        <v>33</v>
      </c>
      <c r="P25" s="121">
        <v>5</v>
      </c>
      <c r="Q25" s="122">
        <v>38</v>
      </c>
      <c r="R25" s="120">
        <v>33</v>
      </c>
      <c r="S25" s="121">
        <v>7</v>
      </c>
      <c r="T25" s="122">
        <v>40</v>
      </c>
      <c r="U25" s="123">
        <v>187.02</v>
      </c>
      <c r="V25" s="124">
        <v>2</v>
      </c>
      <c r="W25" s="125">
        <v>39</v>
      </c>
      <c r="X25" s="126">
        <v>19</v>
      </c>
    </row>
    <row r="26" spans="1:24" ht="15.75">
      <c r="A26" s="115">
        <v>2</v>
      </c>
      <c r="B26" s="116">
        <v>3</v>
      </c>
      <c r="C26" s="117" t="s">
        <v>240</v>
      </c>
      <c r="D26" s="118">
        <v>0</v>
      </c>
      <c r="E26" s="119" t="s">
        <v>204</v>
      </c>
      <c r="F26" s="120">
        <v>40.01</v>
      </c>
      <c r="G26" s="121">
        <v>6</v>
      </c>
      <c r="H26" s="122">
        <v>46.01</v>
      </c>
      <c r="I26" s="120">
        <v>31</v>
      </c>
      <c r="J26" s="121">
        <v>4</v>
      </c>
      <c r="K26" s="122">
        <v>35</v>
      </c>
      <c r="L26" s="120">
        <v>23</v>
      </c>
      <c r="M26" s="121">
        <v>7</v>
      </c>
      <c r="N26" s="122">
        <v>30</v>
      </c>
      <c r="O26" s="120">
        <v>24</v>
      </c>
      <c r="P26" s="121">
        <v>5</v>
      </c>
      <c r="Q26" s="122">
        <v>29</v>
      </c>
      <c r="R26" s="120">
        <v>35</v>
      </c>
      <c r="S26" s="121">
        <v>6</v>
      </c>
      <c r="T26" s="122">
        <v>41</v>
      </c>
      <c r="U26" s="123">
        <v>181.01</v>
      </c>
      <c r="V26" s="124">
        <v>1</v>
      </c>
      <c r="W26" s="125">
        <v>40</v>
      </c>
      <c r="X26" s="126">
        <v>20</v>
      </c>
    </row>
    <row r="27" spans="1:24" ht="15.75">
      <c r="A27" s="115">
        <v>2</v>
      </c>
      <c r="B27" s="116">
        <v>12</v>
      </c>
      <c r="C27" s="117" t="s">
        <v>455</v>
      </c>
      <c r="D27" s="118">
        <v>0</v>
      </c>
      <c r="E27" s="119" t="s">
        <v>204</v>
      </c>
      <c r="F27" s="120">
        <v>31</v>
      </c>
      <c r="G27" s="121">
        <v>5</v>
      </c>
      <c r="H27" s="122">
        <v>36</v>
      </c>
      <c r="I27" s="120">
        <v>38.01</v>
      </c>
      <c r="J27" s="121">
        <v>6</v>
      </c>
      <c r="K27" s="122">
        <v>44.01</v>
      </c>
      <c r="L27" s="120">
        <v>11</v>
      </c>
      <c r="M27" s="121">
        <v>0</v>
      </c>
      <c r="N27" s="122">
        <v>11</v>
      </c>
      <c r="O27" s="120">
        <v>39</v>
      </c>
      <c r="P27" s="121">
        <v>6</v>
      </c>
      <c r="Q27" s="122">
        <v>45</v>
      </c>
      <c r="R27" s="120">
        <v>36</v>
      </c>
      <c r="S27" s="121">
        <v>6</v>
      </c>
      <c r="T27" s="122">
        <v>42</v>
      </c>
      <c r="U27" s="123">
        <v>178.01</v>
      </c>
      <c r="V27" s="124">
        <v>1</v>
      </c>
      <c r="W27" s="125">
        <v>41</v>
      </c>
      <c r="X27" s="126">
        <v>21</v>
      </c>
    </row>
    <row r="28" spans="1:24" ht="15.75">
      <c r="A28" s="115">
        <v>2</v>
      </c>
      <c r="B28" s="116">
        <v>9</v>
      </c>
      <c r="C28" s="117" t="s">
        <v>219</v>
      </c>
      <c r="D28" s="118">
        <v>0</v>
      </c>
      <c r="E28" s="119" t="s">
        <v>204</v>
      </c>
      <c r="F28" s="120">
        <v>43.01</v>
      </c>
      <c r="G28" s="121">
        <v>7</v>
      </c>
      <c r="H28" s="122">
        <v>50.01</v>
      </c>
      <c r="I28" s="120">
        <v>26</v>
      </c>
      <c r="J28" s="121">
        <v>6</v>
      </c>
      <c r="K28" s="122">
        <v>32</v>
      </c>
      <c r="L28" s="120">
        <v>31.01</v>
      </c>
      <c r="M28" s="121">
        <v>3</v>
      </c>
      <c r="N28" s="122">
        <v>34.010000000000005</v>
      </c>
      <c r="O28" s="120">
        <v>30</v>
      </c>
      <c r="P28" s="121">
        <v>6</v>
      </c>
      <c r="Q28" s="122">
        <v>36</v>
      </c>
      <c r="R28" s="120">
        <v>21</v>
      </c>
      <c r="S28" s="121">
        <v>4</v>
      </c>
      <c r="T28" s="122">
        <v>25</v>
      </c>
      <c r="U28" s="123">
        <v>177.01999999999998</v>
      </c>
      <c r="V28" s="124">
        <v>2</v>
      </c>
      <c r="W28" s="125">
        <v>42</v>
      </c>
      <c r="X28" s="126">
        <v>22</v>
      </c>
    </row>
    <row r="29" spans="1:24" ht="15.75">
      <c r="A29" s="115">
        <v>4</v>
      </c>
      <c r="B29" s="116">
        <v>13</v>
      </c>
      <c r="C29" s="117" t="s">
        <v>217</v>
      </c>
      <c r="D29" s="127">
        <v>0</v>
      </c>
      <c r="E29" s="119" t="s">
        <v>204</v>
      </c>
      <c r="F29" s="120">
        <v>39.01</v>
      </c>
      <c r="G29" s="121">
        <v>5</v>
      </c>
      <c r="H29" s="122">
        <v>44.01</v>
      </c>
      <c r="I29" s="120">
        <v>32</v>
      </c>
      <c r="J29" s="121">
        <v>6</v>
      </c>
      <c r="K29" s="122">
        <v>38</v>
      </c>
      <c r="L29" s="120">
        <v>23</v>
      </c>
      <c r="M29" s="121">
        <v>3</v>
      </c>
      <c r="N29" s="122">
        <v>26</v>
      </c>
      <c r="O29" s="120">
        <v>31</v>
      </c>
      <c r="P29" s="121">
        <v>6</v>
      </c>
      <c r="Q29" s="122">
        <v>37</v>
      </c>
      <c r="R29" s="120">
        <v>27</v>
      </c>
      <c r="S29" s="121">
        <v>5</v>
      </c>
      <c r="T29" s="122">
        <v>32</v>
      </c>
      <c r="U29" s="123">
        <v>177.01</v>
      </c>
      <c r="V29" s="124">
        <v>1</v>
      </c>
      <c r="W29" s="125">
        <v>44</v>
      </c>
      <c r="X29" s="126">
        <v>23</v>
      </c>
    </row>
    <row r="30" spans="1:24" ht="15.75">
      <c r="A30" s="115">
        <v>2</v>
      </c>
      <c r="B30" s="116">
        <v>13</v>
      </c>
      <c r="C30" s="117" t="s">
        <v>218</v>
      </c>
      <c r="D30" s="118">
        <v>0</v>
      </c>
      <c r="E30" s="119" t="s">
        <v>204</v>
      </c>
      <c r="F30" s="120">
        <v>27</v>
      </c>
      <c r="G30" s="121">
        <v>7</v>
      </c>
      <c r="H30" s="122">
        <v>34</v>
      </c>
      <c r="I30" s="120">
        <v>33</v>
      </c>
      <c r="J30" s="121">
        <v>7</v>
      </c>
      <c r="K30" s="122">
        <v>40</v>
      </c>
      <c r="L30" s="120">
        <v>26</v>
      </c>
      <c r="M30" s="121">
        <v>5</v>
      </c>
      <c r="N30" s="122">
        <v>31</v>
      </c>
      <c r="O30" s="120">
        <v>34</v>
      </c>
      <c r="P30" s="121">
        <v>6</v>
      </c>
      <c r="Q30" s="122">
        <v>40</v>
      </c>
      <c r="R30" s="120">
        <v>23.01</v>
      </c>
      <c r="S30" s="121">
        <v>6</v>
      </c>
      <c r="T30" s="122">
        <v>29.01</v>
      </c>
      <c r="U30" s="123">
        <v>174.01</v>
      </c>
      <c r="V30" s="124">
        <v>1</v>
      </c>
      <c r="W30" s="125">
        <v>45</v>
      </c>
      <c r="X30" s="126">
        <v>24</v>
      </c>
    </row>
    <row r="31" spans="1:24" ht="15.75">
      <c r="A31" s="115">
        <v>4</v>
      </c>
      <c r="B31" s="116">
        <v>1</v>
      </c>
      <c r="C31" s="117" t="s">
        <v>456</v>
      </c>
      <c r="D31" s="118">
        <v>0</v>
      </c>
      <c r="E31" s="119" t="s">
        <v>204</v>
      </c>
      <c r="F31" s="120">
        <v>29</v>
      </c>
      <c r="G31" s="121">
        <v>7</v>
      </c>
      <c r="H31" s="122">
        <v>36</v>
      </c>
      <c r="I31" s="120">
        <v>18</v>
      </c>
      <c r="J31" s="121">
        <v>0</v>
      </c>
      <c r="K31" s="122">
        <v>18</v>
      </c>
      <c r="L31" s="120">
        <v>39.01</v>
      </c>
      <c r="M31" s="121">
        <v>7</v>
      </c>
      <c r="N31" s="122">
        <v>46.01</v>
      </c>
      <c r="O31" s="120">
        <v>29</v>
      </c>
      <c r="P31" s="121">
        <v>3</v>
      </c>
      <c r="Q31" s="122">
        <v>32</v>
      </c>
      <c r="R31" s="120">
        <v>24</v>
      </c>
      <c r="S31" s="121">
        <v>4</v>
      </c>
      <c r="T31" s="122">
        <v>28</v>
      </c>
      <c r="U31" s="123">
        <v>160.01</v>
      </c>
      <c r="V31" s="124">
        <v>1</v>
      </c>
      <c r="W31" s="125">
        <v>47</v>
      </c>
      <c r="X31" s="126">
        <v>25</v>
      </c>
    </row>
    <row r="32" spans="1:24" ht="15.75">
      <c r="A32" s="115">
        <v>4</v>
      </c>
      <c r="B32" s="116">
        <v>16</v>
      </c>
      <c r="C32" s="117" t="s">
        <v>457</v>
      </c>
      <c r="D32" s="118">
        <v>0</v>
      </c>
      <c r="E32" s="119" t="s">
        <v>204</v>
      </c>
      <c r="F32" s="120">
        <v>41</v>
      </c>
      <c r="G32" s="121">
        <v>7</v>
      </c>
      <c r="H32" s="122">
        <v>48</v>
      </c>
      <c r="I32" s="120">
        <v>16</v>
      </c>
      <c r="J32" s="121">
        <v>6</v>
      </c>
      <c r="K32" s="122">
        <v>22</v>
      </c>
      <c r="L32" s="120">
        <v>30</v>
      </c>
      <c r="M32" s="121">
        <v>5</v>
      </c>
      <c r="N32" s="122">
        <v>35</v>
      </c>
      <c r="O32" s="120">
        <v>16</v>
      </c>
      <c r="P32" s="121">
        <v>0</v>
      </c>
      <c r="Q32" s="122">
        <v>16</v>
      </c>
      <c r="R32" s="120">
        <v>26</v>
      </c>
      <c r="S32" s="121">
        <v>6</v>
      </c>
      <c r="T32" s="122">
        <v>32</v>
      </c>
      <c r="U32" s="123">
        <v>153</v>
      </c>
      <c r="V32" s="124">
        <v>0</v>
      </c>
      <c r="W32" s="125">
        <v>48</v>
      </c>
      <c r="X32" s="126">
        <v>26</v>
      </c>
    </row>
    <row r="33" spans="1:24" ht="15.75">
      <c r="A33" s="115">
        <v>2</v>
      </c>
      <c r="B33" s="116">
        <v>4</v>
      </c>
      <c r="C33" s="117" t="s">
        <v>239</v>
      </c>
      <c r="D33" s="118" t="s">
        <v>190</v>
      </c>
      <c r="E33" s="119" t="s">
        <v>204</v>
      </c>
      <c r="F33" s="120">
        <v>35</v>
      </c>
      <c r="G33" s="121">
        <v>5</v>
      </c>
      <c r="H33" s="122">
        <v>40</v>
      </c>
      <c r="I33" s="120">
        <v>27</v>
      </c>
      <c r="J33" s="121">
        <v>4</v>
      </c>
      <c r="K33" s="122">
        <v>31</v>
      </c>
      <c r="L33" s="120">
        <v>18</v>
      </c>
      <c r="M33" s="121">
        <v>5</v>
      </c>
      <c r="N33" s="122">
        <v>23</v>
      </c>
      <c r="O33" s="120">
        <v>24</v>
      </c>
      <c r="P33" s="121">
        <v>4</v>
      </c>
      <c r="Q33" s="122">
        <v>28</v>
      </c>
      <c r="R33" s="120">
        <v>22</v>
      </c>
      <c r="S33" s="121">
        <v>4</v>
      </c>
      <c r="T33" s="122">
        <v>26</v>
      </c>
      <c r="U33" s="123">
        <v>148</v>
      </c>
      <c r="V33" s="124">
        <v>0</v>
      </c>
      <c r="W33" s="125">
        <v>49</v>
      </c>
      <c r="X33" s="126">
        <v>27</v>
      </c>
    </row>
    <row r="34" spans="1:24" ht="15.75">
      <c r="A34" s="115">
        <v>2</v>
      </c>
      <c r="B34" s="116">
        <v>15</v>
      </c>
      <c r="C34" s="117" t="s">
        <v>220</v>
      </c>
      <c r="D34" s="118">
        <v>0</v>
      </c>
      <c r="E34" s="119" t="s">
        <v>204</v>
      </c>
      <c r="F34" s="120">
        <v>29.01</v>
      </c>
      <c r="G34" s="121">
        <v>4</v>
      </c>
      <c r="H34" s="122">
        <v>33.010000000000005</v>
      </c>
      <c r="I34" s="120">
        <v>5</v>
      </c>
      <c r="J34" s="121">
        <v>0</v>
      </c>
      <c r="K34" s="122">
        <v>5</v>
      </c>
      <c r="L34" s="120">
        <v>20</v>
      </c>
      <c r="M34" s="121">
        <v>0</v>
      </c>
      <c r="N34" s="122">
        <v>20</v>
      </c>
      <c r="O34" s="120">
        <v>5</v>
      </c>
      <c r="P34" s="121">
        <v>0</v>
      </c>
      <c r="Q34" s="122">
        <v>5</v>
      </c>
      <c r="R34" s="120">
        <v>12</v>
      </c>
      <c r="S34" s="121">
        <v>0</v>
      </c>
      <c r="T34" s="122">
        <v>12</v>
      </c>
      <c r="U34" s="123">
        <v>75.010000000000005</v>
      </c>
      <c r="V34" s="124">
        <v>1</v>
      </c>
      <c r="W34" s="125">
        <v>51</v>
      </c>
      <c r="X34" s="126">
        <v>28</v>
      </c>
    </row>
    <row r="35" spans="1:24" ht="15.75">
      <c r="A35" s="115">
        <v>1</v>
      </c>
      <c r="B35" s="116">
        <v>15</v>
      </c>
      <c r="C35" s="117" t="s">
        <v>244</v>
      </c>
      <c r="D35" s="118">
        <v>0</v>
      </c>
      <c r="E35" s="119" t="s">
        <v>204</v>
      </c>
      <c r="F35" s="120">
        <v>5</v>
      </c>
      <c r="G35" s="121">
        <v>0</v>
      </c>
      <c r="H35" s="122">
        <v>5</v>
      </c>
      <c r="I35" s="120">
        <v>21</v>
      </c>
      <c r="J35" s="121">
        <v>3</v>
      </c>
      <c r="K35" s="122">
        <v>24</v>
      </c>
      <c r="L35" s="120">
        <v>0</v>
      </c>
      <c r="M35" s="121">
        <v>0</v>
      </c>
      <c r="N35" s="122">
        <v>0</v>
      </c>
      <c r="O35" s="120">
        <v>17</v>
      </c>
      <c r="P35" s="121">
        <v>0</v>
      </c>
      <c r="Q35" s="122">
        <v>17</v>
      </c>
      <c r="R35" s="120">
        <v>23</v>
      </c>
      <c r="S35" s="121">
        <v>0</v>
      </c>
      <c r="T35" s="122">
        <v>23</v>
      </c>
      <c r="U35" s="123">
        <v>69</v>
      </c>
      <c r="V35" s="124">
        <v>0</v>
      </c>
      <c r="W35" s="125">
        <v>52</v>
      </c>
      <c r="X35" s="126">
        <v>29</v>
      </c>
    </row>
    <row r="36" spans="1:24" ht="16.5" thickBot="1">
      <c r="A36" s="128">
        <v>1</v>
      </c>
      <c r="B36" s="129">
        <v>13</v>
      </c>
      <c r="C36" s="130" t="s">
        <v>458</v>
      </c>
      <c r="D36" s="131">
        <v>0</v>
      </c>
      <c r="E36" s="132" t="s">
        <v>204</v>
      </c>
      <c r="F36" s="133">
        <v>2</v>
      </c>
      <c r="G36" s="134">
        <v>0</v>
      </c>
      <c r="H36" s="135">
        <v>2</v>
      </c>
      <c r="I36" s="133">
        <v>5</v>
      </c>
      <c r="J36" s="134">
        <v>0</v>
      </c>
      <c r="K36" s="135">
        <v>5</v>
      </c>
      <c r="L36" s="133">
        <v>11</v>
      </c>
      <c r="M36" s="134">
        <v>0</v>
      </c>
      <c r="N36" s="135">
        <v>11</v>
      </c>
      <c r="O36" s="133">
        <v>10</v>
      </c>
      <c r="P36" s="134">
        <v>0</v>
      </c>
      <c r="Q36" s="135">
        <v>10</v>
      </c>
      <c r="R36" s="133">
        <v>20</v>
      </c>
      <c r="S36" s="134">
        <v>0</v>
      </c>
      <c r="T36" s="135">
        <v>20</v>
      </c>
      <c r="U36" s="136">
        <v>48</v>
      </c>
      <c r="V36" s="137">
        <v>0</v>
      </c>
      <c r="W36" s="138">
        <v>53</v>
      </c>
      <c r="X36" s="139">
        <v>30</v>
      </c>
    </row>
    <row r="37" spans="1:24" ht="15.75" thickBot="1">
      <c r="A37" s="140"/>
      <c r="B37" s="186"/>
      <c r="C37" s="186"/>
      <c r="D37" s="187"/>
      <c r="E37" s="188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1"/>
      <c r="W37" s="141"/>
      <c r="X37" s="140"/>
    </row>
    <row r="38" spans="1:24">
      <c r="A38" s="290" t="s">
        <v>222</v>
      </c>
      <c r="B38" s="294"/>
      <c r="C38" s="189" t="s">
        <v>210</v>
      </c>
      <c r="D38" s="190">
        <v>1.1040000000000001</v>
      </c>
      <c r="E38" s="190">
        <v>1.1040000000000001</v>
      </c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1"/>
      <c r="W38" s="141"/>
      <c r="X38" s="140"/>
    </row>
    <row r="39" spans="1:24" ht="15.75" thickBot="1">
      <c r="A39" s="292" t="s">
        <v>459</v>
      </c>
      <c r="B39" s="293"/>
      <c r="C39" s="145" t="s">
        <v>447</v>
      </c>
      <c r="D39" s="146">
        <v>57.01</v>
      </c>
      <c r="E39" s="146">
        <v>57.01</v>
      </c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1"/>
      <c r="W39" s="141"/>
      <c r="X39" s="140"/>
    </row>
    <row r="40" spans="1:24">
      <c r="A40" s="140"/>
      <c r="B40" s="140"/>
      <c r="C40" s="140"/>
      <c r="D40" s="127"/>
      <c r="E40" s="141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1"/>
      <c r="W40" s="141"/>
      <c r="X40" s="140"/>
    </row>
    <row r="42" spans="1:24" ht="26.25">
      <c r="A42" s="288" t="s">
        <v>445</v>
      </c>
      <c r="B42" s="288"/>
      <c r="C42" s="288"/>
      <c r="D42" s="288"/>
      <c r="E42" s="288"/>
      <c r="F42" s="288"/>
      <c r="G42" s="288"/>
      <c r="H42" s="288"/>
      <c r="I42" s="288"/>
      <c r="J42" s="288"/>
      <c r="K42" s="288"/>
      <c r="L42" s="288"/>
      <c r="M42" s="288"/>
      <c r="N42" s="288"/>
      <c r="O42" s="288"/>
      <c r="P42" s="288"/>
      <c r="Q42" s="288"/>
      <c r="R42" s="288"/>
      <c r="S42" s="288"/>
      <c r="T42" s="288"/>
      <c r="U42" s="288"/>
      <c r="V42" s="288"/>
      <c r="W42" s="288"/>
      <c r="X42" s="140"/>
    </row>
    <row r="43" spans="1:24" ht="31.5">
      <c r="A43" s="289" t="s">
        <v>460</v>
      </c>
      <c r="B43" s="289"/>
      <c r="C43" s="289"/>
      <c r="D43" s="289"/>
      <c r="E43" s="289"/>
      <c r="F43" s="289"/>
      <c r="G43" s="289"/>
      <c r="H43" s="289"/>
      <c r="I43" s="289"/>
      <c r="J43" s="289"/>
      <c r="K43" s="289"/>
      <c r="L43" s="289"/>
      <c r="M43" s="289"/>
      <c r="N43" s="289"/>
      <c r="O43" s="289"/>
      <c r="P43" s="289"/>
      <c r="Q43" s="289"/>
      <c r="R43" s="289"/>
      <c r="S43" s="289"/>
      <c r="T43" s="289"/>
      <c r="U43" s="289"/>
      <c r="V43" s="289"/>
      <c r="W43" s="289"/>
      <c r="X43" s="140"/>
    </row>
    <row r="44" spans="1:24" ht="18.75" thickBot="1">
      <c r="A44" s="90"/>
      <c r="B44" s="90"/>
      <c r="C44" s="90"/>
      <c r="D44" s="91"/>
      <c r="E44" s="91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1"/>
      <c r="W44" s="181"/>
      <c r="X44" s="92"/>
    </row>
    <row r="45" spans="1:24" ht="20.25">
      <c r="A45" s="93" t="s">
        <v>188</v>
      </c>
      <c r="B45" s="94" t="s">
        <v>189</v>
      </c>
      <c r="C45" s="95" t="s">
        <v>3</v>
      </c>
      <c r="D45" s="95" t="s">
        <v>190</v>
      </c>
      <c r="E45" s="96" t="s">
        <v>191</v>
      </c>
      <c r="F45" s="274" t="s">
        <v>192</v>
      </c>
      <c r="G45" s="274"/>
      <c r="H45" s="275"/>
      <c r="I45" s="276" t="s">
        <v>193</v>
      </c>
      <c r="J45" s="274"/>
      <c r="K45" s="275"/>
      <c r="L45" s="276" t="s">
        <v>194</v>
      </c>
      <c r="M45" s="274"/>
      <c r="N45" s="275"/>
      <c r="O45" s="276" t="s">
        <v>195</v>
      </c>
      <c r="P45" s="274"/>
      <c r="Q45" s="275"/>
      <c r="R45" s="276" t="s">
        <v>196</v>
      </c>
      <c r="S45" s="274"/>
      <c r="T45" s="275"/>
      <c r="U45" s="182" t="s">
        <v>197</v>
      </c>
      <c r="V45" s="97" t="s">
        <v>198</v>
      </c>
      <c r="W45" s="272" t="s">
        <v>199</v>
      </c>
      <c r="X45" s="273"/>
    </row>
    <row r="46" spans="1:24" ht="16.5" thickBot="1">
      <c r="A46" s="98"/>
      <c r="B46" s="99"/>
      <c r="C46" s="100"/>
      <c r="D46" s="95"/>
      <c r="E46" s="101"/>
      <c r="F46" s="102" t="s">
        <v>200</v>
      </c>
      <c r="G46" s="103" t="s">
        <v>201</v>
      </c>
      <c r="H46" s="102" t="s">
        <v>197</v>
      </c>
      <c r="I46" s="104" t="s">
        <v>200</v>
      </c>
      <c r="J46" s="103" t="s">
        <v>201</v>
      </c>
      <c r="K46" s="102" t="s">
        <v>197</v>
      </c>
      <c r="L46" s="104" t="s">
        <v>200</v>
      </c>
      <c r="M46" s="103" t="s">
        <v>201</v>
      </c>
      <c r="N46" s="102" t="s">
        <v>197</v>
      </c>
      <c r="O46" s="104" t="s">
        <v>200</v>
      </c>
      <c r="P46" s="103" t="s">
        <v>201</v>
      </c>
      <c r="Q46" s="102" t="s">
        <v>197</v>
      </c>
      <c r="R46" s="104" t="s">
        <v>200</v>
      </c>
      <c r="S46" s="103" t="s">
        <v>201</v>
      </c>
      <c r="T46" s="102" t="s">
        <v>197</v>
      </c>
      <c r="U46" s="105" t="s">
        <v>225</v>
      </c>
      <c r="V46" s="106" t="s">
        <v>202</v>
      </c>
      <c r="W46" s="107" t="s">
        <v>203</v>
      </c>
      <c r="X46" s="108" t="s">
        <v>225</v>
      </c>
    </row>
    <row r="47" spans="1:24" ht="15.75">
      <c r="A47" s="109"/>
      <c r="B47" s="110"/>
      <c r="C47" s="111"/>
      <c r="D47" s="112"/>
      <c r="E47" s="111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4"/>
    </row>
    <row r="48" spans="1:24" ht="15.75">
      <c r="A48" s="115">
        <v>3</v>
      </c>
      <c r="B48" s="116">
        <v>5</v>
      </c>
      <c r="C48" s="117" t="s">
        <v>209</v>
      </c>
      <c r="D48" s="118" t="s">
        <v>207</v>
      </c>
      <c r="E48" s="119" t="s">
        <v>225</v>
      </c>
      <c r="F48" s="120">
        <v>48.01</v>
      </c>
      <c r="G48" s="121">
        <v>9</v>
      </c>
      <c r="H48" s="122">
        <v>57.01</v>
      </c>
      <c r="I48" s="120">
        <v>47.01</v>
      </c>
      <c r="J48" s="121">
        <v>8</v>
      </c>
      <c r="K48" s="122">
        <v>55.01</v>
      </c>
      <c r="L48" s="120">
        <v>44.01</v>
      </c>
      <c r="M48" s="121">
        <v>7</v>
      </c>
      <c r="N48" s="122">
        <v>51.01</v>
      </c>
      <c r="O48" s="120">
        <v>48.03</v>
      </c>
      <c r="P48" s="121">
        <v>8</v>
      </c>
      <c r="Q48" s="122">
        <v>56.03</v>
      </c>
      <c r="R48" s="120">
        <v>45.01</v>
      </c>
      <c r="S48" s="121">
        <v>7</v>
      </c>
      <c r="T48" s="122">
        <v>52.01</v>
      </c>
      <c r="U48" s="147">
        <v>271.07</v>
      </c>
      <c r="V48" s="124">
        <v>7</v>
      </c>
      <c r="W48" s="125">
        <v>1</v>
      </c>
      <c r="X48" s="126">
        <v>1</v>
      </c>
    </row>
    <row r="49" spans="1:24" ht="15.75">
      <c r="A49" s="115">
        <v>3</v>
      </c>
      <c r="B49" s="116">
        <v>4</v>
      </c>
      <c r="C49" s="117" t="s">
        <v>211</v>
      </c>
      <c r="D49" s="118" t="s">
        <v>207</v>
      </c>
      <c r="E49" s="119" t="s">
        <v>225</v>
      </c>
      <c r="F49" s="120">
        <v>45.02</v>
      </c>
      <c r="G49" s="121">
        <v>8</v>
      </c>
      <c r="H49" s="122">
        <v>53.02</v>
      </c>
      <c r="I49" s="120">
        <v>48</v>
      </c>
      <c r="J49" s="121">
        <v>8</v>
      </c>
      <c r="K49" s="122">
        <v>56</v>
      </c>
      <c r="L49" s="120">
        <v>48.01</v>
      </c>
      <c r="M49" s="121">
        <v>9</v>
      </c>
      <c r="N49" s="122">
        <v>57.01</v>
      </c>
      <c r="O49" s="120">
        <v>41.01</v>
      </c>
      <c r="P49" s="121">
        <v>6</v>
      </c>
      <c r="Q49" s="122">
        <v>47.01</v>
      </c>
      <c r="R49" s="120">
        <v>43.01</v>
      </c>
      <c r="S49" s="121">
        <v>7</v>
      </c>
      <c r="T49" s="122">
        <v>50.01</v>
      </c>
      <c r="U49" s="148">
        <v>263.05</v>
      </c>
      <c r="V49" s="124">
        <v>5</v>
      </c>
      <c r="W49" s="125">
        <v>2</v>
      </c>
      <c r="X49" s="126">
        <v>2</v>
      </c>
    </row>
    <row r="50" spans="1:24" ht="15.75">
      <c r="A50" s="115">
        <v>4</v>
      </c>
      <c r="B50" s="116">
        <v>5</v>
      </c>
      <c r="C50" s="117" t="s">
        <v>238</v>
      </c>
      <c r="D50" s="118">
        <v>0</v>
      </c>
      <c r="E50" s="119" t="s">
        <v>225</v>
      </c>
      <c r="F50" s="120">
        <v>35</v>
      </c>
      <c r="G50" s="121">
        <v>5</v>
      </c>
      <c r="H50" s="122">
        <v>40</v>
      </c>
      <c r="I50" s="120">
        <v>31</v>
      </c>
      <c r="J50" s="121">
        <v>9</v>
      </c>
      <c r="K50" s="122">
        <v>40</v>
      </c>
      <c r="L50" s="120">
        <v>48.01</v>
      </c>
      <c r="M50" s="121">
        <v>8</v>
      </c>
      <c r="N50" s="122">
        <v>56.01</v>
      </c>
      <c r="O50" s="120">
        <v>49</v>
      </c>
      <c r="P50" s="121">
        <v>9</v>
      </c>
      <c r="Q50" s="122">
        <v>58</v>
      </c>
      <c r="R50" s="120">
        <v>45</v>
      </c>
      <c r="S50" s="121">
        <v>8</v>
      </c>
      <c r="T50" s="122">
        <v>53</v>
      </c>
      <c r="U50" s="148">
        <v>247.01</v>
      </c>
      <c r="V50" s="124">
        <v>1</v>
      </c>
      <c r="W50" s="125">
        <v>5</v>
      </c>
      <c r="X50" s="126">
        <v>3</v>
      </c>
    </row>
    <row r="51" spans="1:24" ht="15.75">
      <c r="A51" s="115">
        <v>2</v>
      </c>
      <c r="B51" s="116">
        <v>14</v>
      </c>
      <c r="C51" s="117" t="s">
        <v>461</v>
      </c>
      <c r="D51" s="118">
        <v>0</v>
      </c>
      <c r="E51" s="119" t="s">
        <v>225</v>
      </c>
      <c r="F51" s="120">
        <v>48.02</v>
      </c>
      <c r="G51" s="121">
        <v>9</v>
      </c>
      <c r="H51" s="122">
        <v>57.02</v>
      </c>
      <c r="I51" s="120">
        <v>43.01</v>
      </c>
      <c r="J51" s="121">
        <v>7</v>
      </c>
      <c r="K51" s="122">
        <v>50.01</v>
      </c>
      <c r="L51" s="120">
        <v>41.01</v>
      </c>
      <c r="M51" s="121">
        <v>7</v>
      </c>
      <c r="N51" s="122">
        <v>48.01</v>
      </c>
      <c r="O51" s="120">
        <v>43.01</v>
      </c>
      <c r="P51" s="121">
        <v>8</v>
      </c>
      <c r="Q51" s="122">
        <v>51.01</v>
      </c>
      <c r="R51" s="120">
        <v>29</v>
      </c>
      <c r="S51" s="121">
        <v>6</v>
      </c>
      <c r="T51" s="122">
        <v>35</v>
      </c>
      <c r="U51" s="148">
        <v>241.04999999999998</v>
      </c>
      <c r="V51" s="124">
        <v>5</v>
      </c>
      <c r="W51" s="125">
        <v>6</v>
      </c>
      <c r="X51" s="126">
        <v>4</v>
      </c>
    </row>
    <row r="52" spans="1:24" ht="15.75">
      <c r="A52" s="115">
        <v>3</v>
      </c>
      <c r="B52" s="116">
        <v>7</v>
      </c>
      <c r="C52" s="117" t="s">
        <v>206</v>
      </c>
      <c r="D52" s="118" t="s">
        <v>207</v>
      </c>
      <c r="E52" s="119" t="s">
        <v>225</v>
      </c>
      <c r="F52" s="120">
        <v>41</v>
      </c>
      <c r="G52" s="121">
        <v>7</v>
      </c>
      <c r="H52" s="122">
        <v>48</v>
      </c>
      <c r="I52" s="120">
        <v>36</v>
      </c>
      <c r="J52" s="121">
        <v>6</v>
      </c>
      <c r="K52" s="122">
        <v>42</v>
      </c>
      <c r="L52" s="120">
        <v>38</v>
      </c>
      <c r="M52" s="121">
        <v>6</v>
      </c>
      <c r="N52" s="122">
        <v>44</v>
      </c>
      <c r="O52" s="120">
        <v>44</v>
      </c>
      <c r="P52" s="121">
        <v>8</v>
      </c>
      <c r="Q52" s="122">
        <v>52</v>
      </c>
      <c r="R52" s="120">
        <v>44</v>
      </c>
      <c r="S52" s="121">
        <v>7</v>
      </c>
      <c r="T52" s="122">
        <v>51</v>
      </c>
      <c r="U52" s="148">
        <v>237</v>
      </c>
      <c r="V52" s="124">
        <v>0</v>
      </c>
      <c r="W52" s="125">
        <v>10</v>
      </c>
      <c r="X52" s="126">
        <v>5</v>
      </c>
    </row>
    <row r="53" spans="1:24" ht="15.75">
      <c r="A53" s="115">
        <v>3</v>
      </c>
      <c r="B53" s="116">
        <v>9</v>
      </c>
      <c r="C53" s="117" t="s">
        <v>442</v>
      </c>
      <c r="D53" s="118">
        <v>0</v>
      </c>
      <c r="E53" s="119" t="s">
        <v>225</v>
      </c>
      <c r="F53" s="120">
        <v>38</v>
      </c>
      <c r="G53" s="121">
        <v>7</v>
      </c>
      <c r="H53" s="122">
        <v>45</v>
      </c>
      <c r="I53" s="120">
        <v>43</v>
      </c>
      <c r="J53" s="121">
        <v>8</v>
      </c>
      <c r="K53" s="122">
        <v>51</v>
      </c>
      <c r="L53" s="120">
        <v>41</v>
      </c>
      <c r="M53" s="121">
        <v>7</v>
      </c>
      <c r="N53" s="122">
        <v>48</v>
      </c>
      <c r="O53" s="120">
        <v>40.01</v>
      </c>
      <c r="P53" s="121">
        <v>7</v>
      </c>
      <c r="Q53" s="122">
        <v>47.01</v>
      </c>
      <c r="R53" s="120">
        <v>37</v>
      </c>
      <c r="S53" s="121">
        <v>7</v>
      </c>
      <c r="T53" s="122">
        <v>44</v>
      </c>
      <c r="U53" s="148">
        <v>235.01</v>
      </c>
      <c r="V53" s="124">
        <v>1</v>
      </c>
      <c r="W53" s="125">
        <v>11</v>
      </c>
      <c r="X53" s="126">
        <v>6</v>
      </c>
    </row>
    <row r="54" spans="1:24" ht="15.75">
      <c r="A54" s="115">
        <v>2</v>
      </c>
      <c r="B54" s="116">
        <v>8</v>
      </c>
      <c r="C54" s="117" t="s">
        <v>462</v>
      </c>
      <c r="D54" s="118">
        <v>0</v>
      </c>
      <c r="E54" s="119" t="s">
        <v>225</v>
      </c>
      <c r="F54" s="120">
        <v>46.01</v>
      </c>
      <c r="G54" s="121">
        <v>8</v>
      </c>
      <c r="H54" s="122">
        <v>54.01</v>
      </c>
      <c r="I54" s="120">
        <v>33.01</v>
      </c>
      <c r="J54" s="121">
        <v>5</v>
      </c>
      <c r="K54" s="122">
        <v>38.01</v>
      </c>
      <c r="L54" s="120">
        <v>34</v>
      </c>
      <c r="M54" s="121">
        <v>8</v>
      </c>
      <c r="N54" s="122">
        <v>42</v>
      </c>
      <c r="O54" s="120">
        <v>42.01</v>
      </c>
      <c r="P54" s="121">
        <v>6</v>
      </c>
      <c r="Q54" s="122">
        <v>48.01</v>
      </c>
      <c r="R54" s="120">
        <v>41</v>
      </c>
      <c r="S54" s="121">
        <v>7</v>
      </c>
      <c r="T54" s="122">
        <v>48</v>
      </c>
      <c r="U54" s="148">
        <v>230.02999999999997</v>
      </c>
      <c r="V54" s="124">
        <v>3</v>
      </c>
      <c r="W54" s="125">
        <v>12</v>
      </c>
      <c r="X54" s="126">
        <v>7</v>
      </c>
    </row>
    <row r="55" spans="1:24" ht="15.75">
      <c r="A55" s="115">
        <v>1</v>
      </c>
      <c r="B55" s="116">
        <v>8</v>
      </c>
      <c r="C55" s="117" t="s">
        <v>215</v>
      </c>
      <c r="D55" s="118" t="s">
        <v>207</v>
      </c>
      <c r="E55" s="119" t="s">
        <v>225</v>
      </c>
      <c r="F55" s="120">
        <v>38</v>
      </c>
      <c r="G55" s="121">
        <v>7</v>
      </c>
      <c r="H55" s="122">
        <v>45</v>
      </c>
      <c r="I55" s="120">
        <v>44</v>
      </c>
      <c r="J55" s="121">
        <v>8</v>
      </c>
      <c r="K55" s="122">
        <v>52</v>
      </c>
      <c r="L55" s="120">
        <v>34</v>
      </c>
      <c r="M55" s="121">
        <v>6</v>
      </c>
      <c r="N55" s="122">
        <v>40</v>
      </c>
      <c r="O55" s="120">
        <v>37</v>
      </c>
      <c r="P55" s="121">
        <v>7</v>
      </c>
      <c r="Q55" s="122">
        <v>44</v>
      </c>
      <c r="R55" s="120">
        <v>38</v>
      </c>
      <c r="S55" s="121">
        <v>6</v>
      </c>
      <c r="T55" s="122">
        <v>44</v>
      </c>
      <c r="U55" s="148">
        <v>225</v>
      </c>
      <c r="V55" s="124">
        <v>0</v>
      </c>
      <c r="W55" s="125">
        <v>13</v>
      </c>
      <c r="X55" s="126">
        <v>8</v>
      </c>
    </row>
    <row r="56" spans="1:24" ht="15.75">
      <c r="A56" s="115">
        <v>4</v>
      </c>
      <c r="B56" s="116">
        <v>2</v>
      </c>
      <c r="C56" s="117" t="s">
        <v>463</v>
      </c>
      <c r="D56" s="118">
        <v>0</v>
      </c>
      <c r="E56" s="119" t="s">
        <v>225</v>
      </c>
      <c r="F56" s="120">
        <v>37.01</v>
      </c>
      <c r="G56" s="121">
        <v>6</v>
      </c>
      <c r="H56" s="122">
        <v>43.01</v>
      </c>
      <c r="I56" s="120">
        <v>37.01</v>
      </c>
      <c r="J56" s="121">
        <v>5</v>
      </c>
      <c r="K56" s="122">
        <v>42.01</v>
      </c>
      <c r="L56" s="120">
        <v>28.01</v>
      </c>
      <c r="M56" s="121">
        <v>7</v>
      </c>
      <c r="N56" s="122">
        <v>35.010000000000005</v>
      </c>
      <c r="O56" s="120">
        <v>41</v>
      </c>
      <c r="P56" s="121">
        <v>7</v>
      </c>
      <c r="Q56" s="122">
        <v>48</v>
      </c>
      <c r="R56" s="120">
        <v>45.01</v>
      </c>
      <c r="S56" s="121">
        <v>8</v>
      </c>
      <c r="T56" s="122">
        <v>53.01</v>
      </c>
      <c r="U56" s="148">
        <v>221.04</v>
      </c>
      <c r="V56" s="124">
        <v>4</v>
      </c>
      <c r="W56" s="125">
        <v>16</v>
      </c>
      <c r="X56" s="126">
        <v>9</v>
      </c>
    </row>
    <row r="57" spans="1:24" ht="15.75">
      <c r="A57" s="115">
        <v>4</v>
      </c>
      <c r="B57" s="116">
        <v>6</v>
      </c>
      <c r="C57" s="117" t="s">
        <v>212</v>
      </c>
      <c r="D57" s="118">
        <v>0</v>
      </c>
      <c r="E57" s="119" t="s">
        <v>225</v>
      </c>
      <c r="F57" s="120">
        <v>42.01</v>
      </c>
      <c r="G57" s="121">
        <v>8</v>
      </c>
      <c r="H57" s="122">
        <v>50.01</v>
      </c>
      <c r="I57" s="120">
        <v>49.02</v>
      </c>
      <c r="J57" s="121">
        <v>9</v>
      </c>
      <c r="K57" s="122">
        <v>58.02</v>
      </c>
      <c r="L57" s="120">
        <v>43.01</v>
      </c>
      <c r="M57" s="121">
        <v>6</v>
      </c>
      <c r="N57" s="122">
        <v>49.01</v>
      </c>
      <c r="O57" s="120">
        <v>27</v>
      </c>
      <c r="P57" s="121">
        <v>5</v>
      </c>
      <c r="Q57" s="122">
        <v>32</v>
      </c>
      <c r="R57" s="120">
        <v>24</v>
      </c>
      <c r="S57" s="121">
        <v>3</v>
      </c>
      <c r="T57" s="122">
        <v>27</v>
      </c>
      <c r="U57" s="148">
        <v>216.04</v>
      </c>
      <c r="V57" s="124">
        <v>4</v>
      </c>
      <c r="W57" s="125">
        <v>21</v>
      </c>
      <c r="X57" s="126">
        <v>10</v>
      </c>
    </row>
    <row r="58" spans="1:24" ht="15.75">
      <c r="A58" s="115">
        <v>3</v>
      </c>
      <c r="B58" s="116">
        <v>14</v>
      </c>
      <c r="C58" s="117" t="s">
        <v>448</v>
      </c>
      <c r="D58" s="118">
        <v>0</v>
      </c>
      <c r="E58" s="119" t="s">
        <v>225</v>
      </c>
      <c r="F58" s="120">
        <v>35</v>
      </c>
      <c r="G58" s="121">
        <v>7</v>
      </c>
      <c r="H58" s="122">
        <v>42</v>
      </c>
      <c r="I58" s="120">
        <v>25</v>
      </c>
      <c r="J58" s="121">
        <v>7</v>
      </c>
      <c r="K58" s="122">
        <v>32</v>
      </c>
      <c r="L58" s="120">
        <v>44.01</v>
      </c>
      <c r="M58" s="121">
        <v>8</v>
      </c>
      <c r="N58" s="122">
        <v>52.01</v>
      </c>
      <c r="O58" s="120">
        <v>29</v>
      </c>
      <c r="P58" s="121">
        <v>5</v>
      </c>
      <c r="Q58" s="122">
        <v>34</v>
      </c>
      <c r="R58" s="120">
        <v>45.01</v>
      </c>
      <c r="S58" s="121">
        <v>9</v>
      </c>
      <c r="T58" s="122">
        <v>54.01</v>
      </c>
      <c r="U58" s="148">
        <v>214.01999999999998</v>
      </c>
      <c r="V58" s="124">
        <v>2</v>
      </c>
      <c r="W58" s="125">
        <v>22</v>
      </c>
      <c r="X58" s="126">
        <v>11</v>
      </c>
    </row>
    <row r="59" spans="1:24" ht="15.75">
      <c r="A59" s="115">
        <v>3</v>
      </c>
      <c r="B59" s="116">
        <v>16</v>
      </c>
      <c r="C59" s="117" t="s">
        <v>407</v>
      </c>
      <c r="D59" s="118">
        <v>0</v>
      </c>
      <c r="E59" s="119" t="s">
        <v>225</v>
      </c>
      <c r="F59" s="120">
        <v>34</v>
      </c>
      <c r="G59" s="121">
        <v>8</v>
      </c>
      <c r="H59" s="122">
        <v>42</v>
      </c>
      <c r="I59" s="120">
        <v>40.01</v>
      </c>
      <c r="J59" s="121">
        <v>7</v>
      </c>
      <c r="K59" s="122">
        <v>47.01</v>
      </c>
      <c r="L59" s="120">
        <v>44.02</v>
      </c>
      <c r="M59" s="121">
        <v>7</v>
      </c>
      <c r="N59" s="122">
        <v>51.02</v>
      </c>
      <c r="O59" s="120">
        <v>28</v>
      </c>
      <c r="P59" s="121">
        <v>3</v>
      </c>
      <c r="Q59" s="122">
        <v>31</v>
      </c>
      <c r="R59" s="120">
        <v>33.01</v>
      </c>
      <c r="S59" s="121">
        <v>7</v>
      </c>
      <c r="T59" s="122">
        <v>40.01</v>
      </c>
      <c r="U59" s="148">
        <v>211.04</v>
      </c>
      <c r="V59" s="124">
        <v>4</v>
      </c>
      <c r="W59" s="125">
        <v>24</v>
      </c>
      <c r="X59" s="126">
        <v>12</v>
      </c>
    </row>
    <row r="60" spans="1:24" ht="15.75">
      <c r="A60" s="115">
        <v>3</v>
      </c>
      <c r="B60" s="116">
        <v>12</v>
      </c>
      <c r="C60" s="117" t="s">
        <v>447</v>
      </c>
      <c r="D60" s="118">
        <v>0</v>
      </c>
      <c r="E60" s="119" t="s">
        <v>225</v>
      </c>
      <c r="F60" s="120">
        <v>29</v>
      </c>
      <c r="G60" s="121">
        <v>9</v>
      </c>
      <c r="H60" s="122">
        <v>38</v>
      </c>
      <c r="I60" s="120">
        <v>39</v>
      </c>
      <c r="J60" s="121">
        <v>8</v>
      </c>
      <c r="K60" s="122">
        <v>47</v>
      </c>
      <c r="L60" s="120">
        <v>46</v>
      </c>
      <c r="M60" s="121">
        <v>9</v>
      </c>
      <c r="N60" s="122">
        <v>55</v>
      </c>
      <c r="O60" s="120">
        <v>35</v>
      </c>
      <c r="P60" s="121">
        <v>6</v>
      </c>
      <c r="Q60" s="122">
        <v>41</v>
      </c>
      <c r="R60" s="120">
        <v>26</v>
      </c>
      <c r="S60" s="121">
        <v>4</v>
      </c>
      <c r="T60" s="122">
        <v>30</v>
      </c>
      <c r="U60" s="148">
        <v>211</v>
      </c>
      <c r="V60" s="124">
        <v>0</v>
      </c>
      <c r="W60" s="125">
        <v>25</v>
      </c>
      <c r="X60" s="126">
        <v>13</v>
      </c>
    </row>
    <row r="61" spans="1:24" ht="15.75">
      <c r="A61" s="115">
        <v>3</v>
      </c>
      <c r="B61" s="116">
        <v>3</v>
      </c>
      <c r="C61" s="117" t="s">
        <v>210</v>
      </c>
      <c r="D61" s="118" t="s">
        <v>207</v>
      </c>
      <c r="E61" s="119" t="s">
        <v>225</v>
      </c>
      <c r="F61" s="120">
        <v>36.01</v>
      </c>
      <c r="G61" s="121">
        <v>8</v>
      </c>
      <c r="H61" s="122">
        <v>44.01</v>
      </c>
      <c r="I61" s="120">
        <v>36</v>
      </c>
      <c r="J61" s="121">
        <v>8</v>
      </c>
      <c r="K61" s="122">
        <v>44</v>
      </c>
      <c r="L61" s="120">
        <v>30</v>
      </c>
      <c r="M61" s="121">
        <v>3</v>
      </c>
      <c r="N61" s="122">
        <v>33</v>
      </c>
      <c r="O61" s="120">
        <v>37</v>
      </c>
      <c r="P61" s="121">
        <v>7</v>
      </c>
      <c r="Q61" s="122">
        <v>44</v>
      </c>
      <c r="R61" s="120">
        <v>38</v>
      </c>
      <c r="S61" s="121">
        <v>6</v>
      </c>
      <c r="T61" s="122">
        <v>44</v>
      </c>
      <c r="U61" s="148">
        <v>209.01</v>
      </c>
      <c r="V61" s="124">
        <v>1</v>
      </c>
      <c r="W61" s="125">
        <v>27</v>
      </c>
      <c r="X61" s="126">
        <v>14</v>
      </c>
    </row>
    <row r="62" spans="1:24" ht="15.75">
      <c r="A62" s="115">
        <v>4</v>
      </c>
      <c r="B62" s="116">
        <v>8</v>
      </c>
      <c r="C62" s="117" t="s">
        <v>464</v>
      </c>
      <c r="D62" s="118">
        <v>0</v>
      </c>
      <c r="E62" s="119" t="s">
        <v>225</v>
      </c>
      <c r="F62" s="120">
        <v>37</v>
      </c>
      <c r="G62" s="121">
        <v>7</v>
      </c>
      <c r="H62" s="122">
        <v>44</v>
      </c>
      <c r="I62" s="120">
        <v>37</v>
      </c>
      <c r="J62" s="121">
        <v>6</v>
      </c>
      <c r="K62" s="122">
        <v>43</v>
      </c>
      <c r="L62" s="120">
        <v>29.01</v>
      </c>
      <c r="M62" s="121">
        <v>5</v>
      </c>
      <c r="N62" s="122">
        <v>34.010000000000005</v>
      </c>
      <c r="O62" s="120">
        <v>41.01</v>
      </c>
      <c r="P62" s="121">
        <v>7</v>
      </c>
      <c r="Q62" s="122">
        <v>48.01</v>
      </c>
      <c r="R62" s="120">
        <v>31</v>
      </c>
      <c r="S62" s="121">
        <v>6</v>
      </c>
      <c r="T62" s="122">
        <v>37</v>
      </c>
      <c r="U62" s="148">
        <v>206.01999999999998</v>
      </c>
      <c r="V62" s="124">
        <v>2</v>
      </c>
      <c r="W62" s="125">
        <v>28</v>
      </c>
      <c r="X62" s="126">
        <v>15</v>
      </c>
    </row>
    <row r="63" spans="1:24" ht="15.75">
      <c r="A63" s="115">
        <v>3</v>
      </c>
      <c r="B63" s="116">
        <v>10</v>
      </c>
      <c r="C63" s="117" t="s">
        <v>213</v>
      </c>
      <c r="D63" s="118">
        <v>0</v>
      </c>
      <c r="E63" s="119" t="s">
        <v>225</v>
      </c>
      <c r="F63" s="120">
        <v>39.01</v>
      </c>
      <c r="G63" s="121">
        <v>7</v>
      </c>
      <c r="H63" s="122">
        <v>46.01</v>
      </c>
      <c r="I63" s="120">
        <v>29</v>
      </c>
      <c r="J63" s="121">
        <v>5</v>
      </c>
      <c r="K63" s="122">
        <v>34</v>
      </c>
      <c r="L63" s="120">
        <v>32</v>
      </c>
      <c r="M63" s="121">
        <v>4</v>
      </c>
      <c r="N63" s="122">
        <v>36</v>
      </c>
      <c r="O63" s="120">
        <v>43.02</v>
      </c>
      <c r="P63" s="121">
        <v>6</v>
      </c>
      <c r="Q63" s="122">
        <v>49.02</v>
      </c>
      <c r="R63" s="120">
        <v>32</v>
      </c>
      <c r="S63" s="121">
        <v>7</v>
      </c>
      <c r="T63" s="122">
        <v>39</v>
      </c>
      <c r="U63" s="148">
        <v>204.03</v>
      </c>
      <c r="V63" s="124">
        <v>3</v>
      </c>
      <c r="W63" s="125">
        <v>29</v>
      </c>
      <c r="X63" s="126">
        <v>16</v>
      </c>
    </row>
    <row r="64" spans="1:24" ht="15.75">
      <c r="A64" s="115">
        <v>4</v>
      </c>
      <c r="B64" s="116">
        <v>7</v>
      </c>
      <c r="C64" s="117" t="s">
        <v>453</v>
      </c>
      <c r="D64" s="118" t="s">
        <v>190</v>
      </c>
      <c r="E64" s="119" t="s">
        <v>225</v>
      </c>
      <c r="F64" s="120">
        <v>37.01</v>
      </c>
      <c r="G64" s="121">
        <v>6</v>
      </c>
      <c r="H64" s="122">
        <v>43.01</v>
      </c>
      <c r="I64" s="120">
        <v>33</v>
      </c>
      <c r="J64" s="121">
        <v>9</v>
      </c>
      <c r="K64" s="122">
        <v>42</v>
      </c>
      <c r="L64" s="120">
        <v>28</v>
      </c>
      <c r="M64" s="121">
        <v>4</v>
      </c>
      <c r="N64" s="122">
        <v>32</v>
      </c>
      <c r="O64" s="120">
        <v>38</v>
      </c>
      <c r="P64" s="121">
        <v>6</v>
      </c>
      <c r="Q64" s="122">
        <v>44</v>
      </c>
      <c r="R64" s="120">
        <v>36.01</v>
      </c>
      <c r="S64" s="121">
        <v>6</v>
      </c>
      <c r="T64" s="122">
        <v>42.01</v>
      </c>
      <c r="U64" s="148">
        <v>203.01999999999998</v>
      </c>
      <c r="V64" s="124">
        <v>2</v>
      </c>
      <c r="W64" s="125">
        <v>31</v>
      </c>
      <c r="X64" s="126">
        <v>17</v>
      </c>
    </row>
    <row r="65" spans="1:24" ht="15.75">
      <c r="A65" s="115">
        <v>2</v>
      </c>
      <c r="B65" s="116">
        <v>16</v>
      </c>
      <c r="C65" s="117" t="s">
        <v>465</v>
      </c>
      <c r="D65" s="127">
        <v>0</v>
      </c>
      <c r="E65" s="119" t="s">
        <v>225</v>
      </c>
      <c r="F65" s="120">
        <v>42.01</v>
      </c>
      <c r="G65" s="121">
        <v>7</v>
      </c>
      <c r="H65" s="122">
        <v>49.01</v>
      </c>
      <c r="I65" s="120">
        <v>38</v>
      </c>
      <c r="J65" s="121">
        <v>7</v>
      </c>
      <c r="K65" s="122">
        <v>45</v>
      </c>
      <c r="L65" s="120">
        <v>22</v>
      </c>
      <c r="M65" s="121">
        <v>4</v>
      </c>
      <c r="N65" s="122">
        <v>26</v>
      </c>
      <c r="O65" s="120">
        <v>39.020000000000003</v>
      </c>
      <c r="P65" s="121">
        <v>6</v>
      </c>
      <c r="Q65" s="122">
        <v>45.02</v>
      </c>
      <c r="R65" s="120">
        <v>33</v>
      </c>
      <c r="S65" s="121">
        <v>4</v>
      </c>
      <c r="T65" s="122">
        <v>37</v>
      </c>
      <c r="U65" s="148">
        <v>202.03</v>
      </c>
      <c r="V65" s="124">
        <v>3</v>
      </c>
      <c r="W65" s="125">
        <v>33</v>
      </c>
      <c r="X65" s="126">
        <v>18</v>
      </c>
    </row>
    <row r="66" spans="1:24" ht="15.75">
      <c r="A66" s="115">
        <v>2</v>
      </c>
      <c r="B66" s="116">
        <v>1</v>
      </c>
      <c r="C66" s="117" t="s">
        <v>226</v>
      </c>
      <c r="D66" s="127">
        <v>0</v>
      </c>
      <c r="E66" s="119" t="s">
        <v>225</v>
      </c>
      <c r="F66" s="120">
        <v>47.01</v>
      </c>
      <c r="G66" s="121">
        <v>8</v>
      </c>
      <c r="H66" s="122">
        <v>55.01</v>
      </c>
      <c r="I66" s="120">
        <v>30.01</v>
      </c>
      <c r="J66" s="121">
        <v>7</v>
      </c>
      <c r="K66" s="122">
        <v>37.010000000000005</v>
      </c>
      <c r="L66" s="120">
        <v>32</v>
      </c>
      <c r="M66" s="121">
        <v>8</v>
      </c>
      <c r="N66" s="122">
        <v>40</v>
      </c>
      <c r="O66" s="120">
        <v>33</v>
      </c>
      <c r="P66" s="121">
        <v>8</v>
      </c>
      <c r="Q66" s="122">
        <v>41</v>
      </c>
      <c r="R66" s="120">
        <v>28.01</v>
      </c>
      <c r="S66" s="121">
        <v>0</v>
      </c>
      <c r="T66" s="122">
        <v>28.01</v>
      </c>
      <c r="U66" s="148">
        <v>201.03</v>
      </c>
      <c r="V66" s="124">
        <v>3</v>
      </c>
      <c r="W66" s="125">
        <v>34</v>
      </c>
      <c r="X66" s="126">
        <v>19</v>
      </c>
    </row>
    <row r="67" spans="1:24" ht="15.75">
      <c r="A67" s="115">
        <v>1</v>
      </c>
      <c r="B67" s="116">
        <v>1</v>
      </c>
      <c r="C67" s="117" t="s">
        <v>466</v>
      </c>
      <c r="D67" s="118">
        <v>0</v>
      </c>
      <c r="E67" s="119" t="s">
        <v>225</v>
      </c>
      <c r="F67" s="120">
        <v>37.01</v>
      </c>
      <c r="G67" s="121">
        <v>6</v>
      </c>
      <c r="H67" s="122">
        <v>43.01</v>
      </c>
      <c r="I67" s="120">
        <v>27</v>
      </c>
      <c r="J67" s="121">
        <v>5</v>
      </c>
      <c r="K67" s="122">
        <v>32</v>
      </c>
      <c r="L67" s="120">
        <v>38</v>
      </c>
      <c r="M67" s="121">
        <v>7</v>
      </c>
      <c r="N67" s="122">
        <v>45</v>
      </c>
      <c r="O67" s="120">
        <v>20</v>
      </c>
      <c r="P67" s="121">
        <v>3</v>
      </c>
      <c r="Q67" s="122">
        <v>23</v>
      </c>
      <c r="R67" s="120">
        <v>41</v>
      </c>
      <c r="S67" s="121">
        <v>8</v>
      </c>
      <c r="T67" s="122">
        <v>49</v>
      </c>
      <c r="U67" s="148">
        <v>192.01</v>
      </c>
      <c r="V67" s="124">
        <v>1</v>
      </c>
      <c r="W67" s="125">
        <v>37</v>
      </c>
      <c r="X67" s="126">
        <v>20</v>
      </c>
    </row>
    <row r="68" spans="1:24" ht="15.75">
      <c r="A68" s="115">
        <v>4</v>
      </c>
      <c r="B68" s="116">
        <v>12</v>
      </c>
      <c r="C68" s="117" t="s">
        <v>455</v>
      </c>
      <c r="D68" s="118">
        <v>0</v>
      </c>
      <c r="E68" s="119" t="s">
        <v>225</v>
      </c>
      <c r="F68" s="120">
        <v>34.01</v>
      </c>
      <c r="G68" s="121">
        <v>5</v>
      </c>
      <c r="H68" s="122">
        <v>39.01</v>
      </c>
      <c r="I68" s="120">
        <v>27</v>
      </c>
      <c r="J68" s="121">
        <v>6</v>
      </c>
      <c r="K68" s="122">
        <v>33</v>
      </c>
      <c r="L68" s="120">
        <v>34</v>
      </c>
      <c r="M68" s="121">
        <v>6</v>
      </c>
      <c r="N68" s="122">
        <v>40</v>
      </c>
      <c r="O68" s="120">
        <v>28</v>
      </c>
      <c r="P68" s="121">
        <v>5</v>
      </c>
      <c r="Q68" s="122">
        <v>33</v>
      </c>
      <c r="R68" s="120">
        <v>32.01</v>
      </c>
      <c r="S68" s="121">
        <v>0</v>
      </c>
      <c r="T68" s="122">
        <v>32.01</v>
      </c>
      <c r="U68" s="148">
        <v>177.01999999999998</v>
      </c>
      <c r="V68" s="124">
        <v>2</v>
      </c>
      <c r="W68" s="125">
        <v>42</v>
      </c>
      <c r="X68" s="126">
        <v>21</v>
      </c>
    </row>
    <row r="69" spans="1:24" ht="15.75">
      <c r="A69" s="115">
        <v>4</v>
      </c>
      <c r="B69" s="116">
        <v>3</v>
      </c>
      <c r="C69" s="117" t="s">
        <v>240</v>
      </c>
      <c r="D69" s="118">
        <v>0</v>
      </c>
      <c r="E69" s="119" t="s">
        <v>225</v>
      </c>
      <c r="F69" s="120">
        <v>42</v>
      </c>
      <c r="G69" s="121">
        <v>7</v>
      </c>
      <c r="H69" s="122">
        <v>49</v>
      </c>
      <c r="I69" s="120">
        <v>9</v>
      </c>
      <c r="J69" s="121">
        <v>0</v>
      </c>
      <c r="K69" s="122">
        <v>9</v>
      </c>
      <c r="L69" s="120">
        <v>28</v>
      </c>
      <c r="M69" s="121">
        <v>5</v>
      </c>
      <c r="N69" s="122">
        <v>33</v>
      </c>
      <c r="O69" s="120">
        <v>32</v>
      </c>
      <c r="P69" s="121">
        <v>6</v>
      </c>
      <c r="Q69" s="122">
        <v>38</v>
      </c>
      <c r="R69" s="120">
        <v>37</v>
      </c>
      <c r="S69" s="121">
        <v>5</v>
      </c>
      <c r="T69" s="122">
        <v>42</v>
      </c>
      <c r="U69" s="148">
        <v>171</v>
      </c>
      <c r="V69" s="124">
        <v>0</v>
      </c>
      <c r="W69" s="125">
        <v>46</v>
      </c>
      <c r="X69" s="126">
        <v>22</v>
      </c>
    </row>
    <row r="70" spans="1:24" ht="15.75">
      <c r="A70" s="115">
        <v>4</v>
      </c>
      <c r="B70" s="116">
        <v>4</v>
      </c>
      <c r="C70" s="117" t="s">
        <v>239</v>
      </c>
      <c r="D70" s="118" t="s">
        <v>190</v>
      </c>
      <c r="E70" s="119" t="s">
        <v>225</v>
      </c>
      <c r="F70" s="120">
        <v>20</v>
      </c>
      <c r="G70" s="121">
        <v>2</v>
      </c>
      <c r="H70" s="122">
        <v>22</v>
      </c>
      <c r="I70" s="120">
        <v>33.01</v>
      </c>
      <c r="J70" s="121">
        <v>5</v>
      </c>
      <c r="K70" s="122">
        <v>38.01</v>
      </c>
      <c r="L70" s="120">
        <v>15</v>
      </c>
      <c r="M70" s="121">
        <v>0</v>
      </c>
      <c r="N70" s="122">
        <v>15</v>
      </c>
      <c r="O70" s="120">
        <v>18</v>
      </c>
      <c r="P70" s="121">
        <v>2</v>
      </c>
      <c r="Q70" s="122">
        <v>20</v>
      </c>
      <c r="R70" s="120">
        <v>33.01</v>
      </c>
      <c r="S70" s="121">
        <v>4</v>
      </c>
      <c r="T70" s="122">
        <v>37.01</v>
      </c>
      <c r="U70" s="148">
        <v>132.01999999999998</v>
      </c>
      <c r="V70" s="124">
        <v>2</v>
      </c>
      <c r="W70" s="125">
        <v>50</v>
      </c>
      <c r="X70" s="126">
        <v>23</v>
      </c>
    </row>
    <row r="71" spans="1:24" ht="15.75">
      <c r="A71" s="115">
        <v>3</v>
      </c>
      <c r="B71" s="116">
        <v>11</v>
      </c>
      <c r="C71" s="117" t="s">
        <v>451</v>
      </c>
      <c r="D71" s="118">
        <v>0</v>
      </c>
      <c r="E71" s="119" t="s">
        <v>225</v>
      </c>
      <c r="F71" s="120">
        <v>0</v>
      </c>
      <c r="G71" s="121">
        <v>0</v>
      </c>
      <c r="H71" s="122">
        <v>0</v>
      </c>
      <c r="I71" s="120">
        <v>3</v>
      </c>
      <c r="J71" s="121">
        <v>0</v>
      </c>
      <c r="K71" s="122">
        <v>3</v>
      </c>
      <c r="L71" s="120">
        <v>10</v>
      </c>
      <c r="M71" s="121">
        <v>1</v>
      </c>
      <c r="N71" s="122">
        <v>11</v>
      </c>
      <c r="O71" s="120">
        <v>21</v>
      </c>
      <c r="P71" s="121">
        <v>0</v>
      </c>
      <c r="Q71" s="122">
        <v>21</v>
      </c>
      <c r="R71" s="120">
        <v>8</v>
      </c>
      <c r="S71" s="121">
        <v>0</v>
      </c>
      <c r="T71" s="122">
        <v>8</v>
      </c>
      <c r="U71" s="148">
        <v>43</v>
      </c>
      <c r="V71" s="124">
        <v>0</v>
      </c>
      <c r="W71" s="125">
        <v>54</v>
      </c>
      <c r="X71" s="126">
        <v>24</v>
      </c>
    </row>
    <row r="72" spans="1:24" ht="16.5" thickBot="1">
      <c r="A72" s="128">
        <v>3</v>
      </c>
      <c r="B72" s="129">
        <v>13</v>
      </c>
      <c r="C72" s="130" t="s">
        <v>458</v>
      </c>
      <c r="D72" s="131">
        <v>0</v>
      </c>
      <c r="E72" s="132" t="s">
        <v>225</v>
      </c>
      <c r="F72" s="133">
        <v>5</v>
      </c>
      <c r="G72" s="134">
        <v>0</v>
      </c>
      <c r="H72" s="135">
        <v>5</v>
      </c>
      <c r="I72" s="133">
        <v>5</v>
      </c>
      <c r="J72" s="134">
        <v>0</v>
      </c>
      <c r="K72" s="135">
        <v>5</v>
      </c>
      <c r="L72" s="133">
        <v>17</v>
      </c>
      <c r="M72" s="134">
        <v>0</v>
      </c>
      <c r="N72" s="135">
        <v>17</v>
      </c>
      <c r="O72" s="133">
        <v>6</v>
      </c>
      <c r="P72" s="134">
        <v>0</v>
      </c>
      <c r="Q72" s="135">
        <v>6</v>
      </c>
      <c r="R72" s="133">
        <v>10</v>
      </c>
      <c r="S72" s="134">
        <v>0</v>
      </c>
      <c r="T72" s="135">
        <v>10</v>
      </c>
      <c r="U72" s="149">
        <v>43</v>
      </c>
      <c r="V72" s="137">
        <v>0</v>
      </c>
      <c r="W72" s="138">
        <v>54</v>
      </c>
      <c r="X72" s="139">
        <v>24</v>
      </c>
    </row>
    <row r="73" spans="1:24" ht="15.75" thickBot="1">
      <c r="A73" s="140"/>
      <c r="B73" s="140"/>
      <c r="C73" s="140"/>
      <c r="D73" s="127"/>
      <c r="E73" s="141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1"/>
      <c r="W73" s="141"/>
      <c r="X73" s="140"/>
    </row>
    <row r="74" spans="1:24">
      <c r="A74" s="290" t="s">
        <v>222</v>
      </c>
      <c r="B74" s="291"/>
      <c r="C74" s="158" t="s">
        <v>447</v>
      </c>
      <c r="D74" s="160" t="s">
        <v>467</v>
      </c>
      <c r="E74" s="160" t="s">
        <v>467</v>
      </c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1"/>
      <c r="W74" s="141"/>
      <c r="X74" s="140"/>
    </row>
    <row r="75" spans="1:24" ht="15.75" thickBot="1">
      <c r="A75" s="292" t="s">
        <v>459</v>
      </c>
      <c r="B75" s="293"/>
      <c r="C75" s="145" t="s">
        <v>212</v>
      </c>
      <c r="D75" s="146">
        <v>58.02</v>
      </c>
      <c r="E75" s="146">
        <v>58.02</v>
      </c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1"/>
      <c r="W75" s="141"/>
      <c r="X75" s="140"/>
    </row>
    <row r="76" spans="1:24">
      <c r="A76" s="140"/>
      <c r="B76" s="140"/>
      <c r="C76" s="140"/>
      <c r="D76" s="127"/>
      <c r="E76" s="141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1"/>
      <c r="W76" s="141"/>
      <c r="X76" s="140"/>
    </row>
  </sheetData>
  <sortState ref="A3:S16">
    <sortCondition ref="B3:B16"/>
    <sortCondition ref="A3:A16"/>
  </sortState>
  <mergeCells count="20">
    <mergeCell ref="A74:B74"/>
    <mergeCell ref="A75:B75"/>
    <mergeCell ref="A38:B38"/>
    <mergeCell ref="A39:B39"/>
    <mergeCell ref="A42:W42"/>
    <mergeCell ref="A43:W43"/>
    <mergeCell ref="F45:H45"/>
    <mergeCell ref="I45:K45"/>
    <mergeCell ref="L45:N45"/>
    <mergeCell ref="O45:Q45"/>
    <mergeCell ref="R45:T45"/>
    <mergeCell ref="W45:X45"/>
    <mergeCell ref="A1:X1"/>
    <mergeCell ref="A2:X2"/>
    <mergeCell ref="F4:H4"/>
    <mergeCell ref="I4:K4"/>
    <mergeCell ref="L4:N4"/>
    <mergeCell ref="O4:Q4"/>
    <mergeCell ref="R4:T4"/>
    <mergeCell ref="W4:X4"/>
  </mergeCells>
  <conditionalFormatting sqref="U7:U37 U40">
    <cfRule type="cellIs" dxfId="35" priority="6" operator="equal">
      <formula>0</formula>
    </cfRule>
  </conditionalFormatting>
  <conditionalFormatting sqref="H7:H36 K7:K36 N7:N36 Q7:Q36 T7:T36">
    <cfRule type="top10" dxfId="34" priority="7" rank="1"/>
  </conditionalFormatting>
  <conditionalFormatting sqref="G7:G36 J7:J36 M7:M36 P7:P36 S7:S36">
    <cfRule type="top10" dxfId="33" priority="8" rank="1"/>
  </conditionalFormatting>
  <conditionalFormatting sqref="U38:U39">
    <cfRule type="cellIs" dxfId="32" priority="5" operator="equal">
      <formula>0</formula>
    </cfRule>
  </conditionalFormatting>
  <conditionalFormatting sqref="U48:U73 U76">
    <cfRule type="cellIs" dxfId="31" priority="2" operator="equal">
      <formula>0</formula>
    </cfRule>
  </conditionalFormatting>
  <conditionalFormatting sqref="H48:H72 K48:K72 N48:N72 Q48:Q72 T48:T72">
    <cfRule type="top10" dxfId="30" priority="3" rank="1"/>
  </conditionalFormatting>
  <conditionalFormatting sqref="G48:G72 J48:J72 M48:M72 P48:P72 S48:S72">
    <cfRule type="top10" dxfId="29" priority="4" rank="1"/>
  </conditionalFormatting>
  <conditionalFormatting sqref="U74:U75">
    <cfRule type="cellIs" dxfId="28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HG 2015</vt:lpstr>
      <vt:lpstr>LG 2015</vt:lpstr>
      <vt:lpstr>Calendar</vt:lpstr>
      <vt:lpstr>Points System</vt:lpstr>
      <vt:lpstr>BBay Feb</vt:lpstr>
      <vt:lpstr>BRT Fed Cup</vt:lpstr>
      <vt:lpstr>Wagga</vt:lpstr>
      <vt:lpstr>ProCal Melb May</vt:lpstr>
      <vt:lpstr>BBay June</vt:lpstr>
      <vt:lpstr>Brisbane ASG</vt:lpstr>
      <vt:lpstr>Wagga 2 Aug</vt:lpstr>
      <vt:lpstr>Procal Canberra</vt:lpstr>
      <vt:lpstr>BBay Oct</vt:lpstr>
      <vt:lpstr>Nesika Melb Nov</vt:lpstr>
      <vt:lpstr>Brisbane Madden</vt:lpstr>
      <vt:lpstr>Townsville2</vt:lpstr>
      <vt:lpstr>'HG 2015'!Print_Area</vt:lpstr>
      <vt:lpstr>'LG 2015'!Print_Area</vt:lpstr>
    </vt:vector>
  </TitlesOfParts>
  <Company>Metso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melpeetja</dc:creator>
  <cp:lastModifiedBy>Jaegen Peet</cp:lastModifiedBy>
  <cp:lastPrinted>2015-11-22T22:49:10Z</cp:lastPrinted>
  <dcterms:created xsi:type="dcterms:W3CDTF">2010-01-26T23:32:04Z</dcterms:created>
  <dcterms:modified xsi:type="dcterms:W3CDTF">2015-11-25T06:11:18Z</dcterms:modified>
</cp:coreProperties>
</file>